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20730" windowHeight="9225" activeTab="3"/>
  </bookViews>
  <sheets>
    <sheet name="Cover " sheetId="12" r:id="rId1"/>
    <sheet name="CPI_new" sheetId="28" r:id="rId2"/>
    <sheet name="CPI_Y-O-Y" sheetId="29" r:id="rId3"/>
    <sheet name="CPI_Nep &amp; Ind." sheetId="30" r:id="rId4"/>
    <sheet name="WPI" sheetId="31" r:id="rId5"/>
    <sheet name="WPI YOY" sheetId="32" r:id="rId6"/>
    <sheet name="NSWI" sheetId="33" r:id="rId7"/>
    <sheet name="Direction" sheetId="14" r:id="rId8"/>
    <sheet name="X-India" sheetId="15" r:id="rId9"/>
    <sheet name="X-China" sheetId="16" r:id="rId10"/>
    <sheet name="X-Other " sheetId="17" r:id="rId11"/>
    <sheet name="M-India" sheetId="18" r:id="rId12"/>
    <sheet name="M-China" sheetId="19" r:id="rId13"/>
    <sheet name="M-Other" sheetId="20" r:id="rId14"/>
    <sheet name="Customwise Trade" sheetId="21" r:id="rId15"/>
    <sheet name="M_India$" sheetId="22" r:id="rId16"/>
    <sheet name="X&amp;MPrice Index &amp;TOT" sheetId="23" r:id="rId17"/>
    <sheet name="BOP" sheetId="34" r:id="rId18"/>
    <sheet name="ReserveRs" sheetId="25" r:id="rId19"/>
    <sheet name="Reserves $" sheetId="26" r:id="rId20"/>
    <sheet name="Exchange Rate." sheetId="27" r:id="rId21"/>
    <sheet name="GBO" sheetId="2" r:id="rId22"/>
    <sheet name="Revenue" sheetId="4" r:id="rId23"/>
    <sheet name="ODD" sheetId="5" r:id="rId24"/>
    <sheet name="MS" sheetId="41" r:id="rId25"/>
    <sheet name="CBS" sheetId="42" r:id="rId26"/>
    <sheet name="ODCS" sheetId="43" r:id="rId27"/>
    <sheet name="CALCB" sheetId="44" r:id="rId28"/>
    <sheet name="CALDB" sheetId="45" r:id="rId29"/>
    <sheet name="CALFC" sheetId="46" r:id="rId30"/>
    <sheet name="Deposits" sheetId="47" r:id="rId31"/>
    <sheet name="Sect credit" sheetId="48" r:id="rId32"/>
    <sheet name="Secu Credit" sheetId="49" r:id="rId33"/>
    <sheet name="Product credit" sheetId="50" r:id="rId34"/>
    <sheet name="Loan to Gov Ent" sheetId="51" r:id="rId35"/>
    <sheet name="Monetary Operation" sheetId="52" r:id="rId36"/>
    <sheet name="Purchase &amp; Sale of FC" sheetId="53" r:id="rId37"/>
    <sheet name="Inter bank" sheetId="54" r:id="rId38"/>
    <sheet name="Int Rate" sheetId="55" r:id="rId39"/>
    <sheet name="TBs 91_364" sheetId="56" r:id="rId40"/>
    <sheet name="Stock Mkt Indicator" sheetId="35" r:id="rId41"/>
    <sheet name="Issue Approval" sheetId="36" r:id="rId42"/>
    <sheet name="Listed Co" sheetId="37" r:id="rId43"/>
    <sheet name="Share Mkt Acti" sheetId="38" r:id="rId44"/>
    <sheet name="Turnover Detail" sheetId="39" r:id="rId45"/>
    <sheet name="Securities List" sheetId="40" r:id="rId46"/>
  </sheets>
  <definedNames>
    <definedName name="a" localSheetId="0">#REF!</definedName>
    <definedName name="a" localSheetId="6">#REF!</definedName>
    <definedName name="a" localSheetId="23">#REF!</definedName>
    <definedName name="a" localSheetId="18">#REF!</definedName>
    <definedName name="a" localSheetId="22">#REF!</definedName>
    <definedName name="a" localSheetId="16">#REF!</definedName>
    <definedName name="a">#REF!</definedName>
    <definedName name="b" localSheetId="0">#REF!</definedName>
    <definedName name="b" localSheetId="23">#REF!</definedName>
    <definedName name="b" localSheetId="16">#REF!</definedName>
    <definedName name="b">#REF!</definedName>
    <definedName name="manoj" localSheetId="0">#REF!</definedName>
    <definedName name="manoj" localSheetId="6">#REF!</definedName>
    <definedName name="manoj" localSheetId="22">#REF!</definedName>
    <definedName name="manoj" localSheetId="16">#REF!</definedName>
    <definedName name="manoj">#REF!</definedName>
    <definedName name="_xlnm.Print_Area" localSheetId="17">BOP!$B$1:$N$68</definedName>
    <definedName name="_xlnm.Print_Area" localSheetId="27">CALCB!#REF!</definedName>
    <definedName name="_xlnm.Print_Area" localSheetId="28">CALDB!#REF!</definedName>
    <definedName name="_xlnm.Print_Area" localSheetId="29">CALFC!#REF!</definedName>
    <definedName name="_xlnm.Print_Area" localSheetId="25">CBS!#REF!</definedName>
    <definedName name="_xlnm.Print_Area" localSheetId="0">'Cover '!$A$1:$B$55</definedName>
    <definedName name="_xlnm.Print_Area" localSheetId="3">'CPI_Nep &amp; Ind.'!$A$1:$J$19</definedName>
    <definedName name="_xlnm.Print_Area" localSheetId="1">CPI_new!$A$1:$L$49</definedName>
    <definedName name="_xlnm.Print_Area" localSheetId="2">'CPI_Y-O-Y'!$A$1:$I$20</definedName>
    <definedName name="_xlnm.Print_Area" localSheetId="14">'Customwise Trade'!$B$1:$J$23</definedName>
    <definedName name="_xlnm.Print_Area" localSheetId="7">Direction!$A$1:$H$59</definedName>
    <definedName name="_xlnm.Print_Area" localSheetId="20">'Exchange Rate.'!$B$1:$L$105</definedName>
    <definedName name="_xlnm.Print_Area" localSheetId="21">GBO!$A$1:$H$51</definedName>
    <definedName name="_xlnm.Print_Area" localSheetId="38">'Int Rate'!$A$1:$V$31</definedName>
    <definedName name="_xlnm.Print_Area" localSheetId="37">'Inter bank'!$A$1:$M$20</definedName>
    <definedName name="_xlnm.Print_Area" localSheetId="41">'Issue Approval'!$A$1:$E$81</definedName>
    <definedName name="_xlnm.Print_Area" localSheetId="42">'Listed Co'!$A$1:$L$22</definedName>
    <definedName name="_xlnm.Print_Area" localSheetId="15">'M_India$'!$A$3:$M$21</definedName>
    <definedName name="_xlnm.Print_Area" localSheetId="12">'M-China'!$B$1:$H$49</definedName>
    <definedName name="_xlnm.Print_Area" localSheetId="11">'M-India'!$B$1:$H$58</definedName>
    <definedName name="_xlnm.Print_Area" localSheetId="35">'Monetary Operation'!$A$1:$K$69</definedName>
    <definedName name="_xlnm.Print_Area" localSheetId="13">'M-Other'!$B$1:$H$73</definedName>
    <definedName name="_xlnm.Print_Area" localSheetId="24">MS!$A$1:$K$37</definedName>
    <definedName name="_xlnm.Print_Area" localSheetId="6">NSWI!$A$1:$M$51</definedName>
    <definedName name="_xlnm.Print_Area" localSheetId="26">ODCS!#REF!</definedName>
    <definedName name="_xlnm.Print_Area" localSheetId="23">ODD!$A$1:$H$40</definedName>
    <definedName name="_xlnm.Print_Area" localSheetId="33">'Product credit'!$A$1:$I$52</definedName>
    <definedName name="_xlnm.Print_Area" localSheetId="36">'Purchase &amp; Sale of FC'!$A$1:$Q$20</definedName>
    <definedName name="_xlnm.Print_Area" localSheetId="18">ReserveRs!$A$1:$H$50</definedName>
    <definedName name="_xlnm.Print_Area" localSheetId="19">'Reserves $'!$A$1:$H$50</definedName>
    <definedName name="_xlnm.Print_Area" localSheetId="45">'Securities List'!$A$1:$J$29</definedName>
    <definedName name="_xlnm.Print_Area" localSheetId="43">'Share Mkt Acti'!$A$1:$J$24</definedName>
    <definedName name="_xlnm.Print_Area" localSheetId="40">'Stock Mkt Indicator'!$A$1:$F$24</definedName>
    <definedName name="_xlnm.Print_Area" localSheetId="39">'TBs 91_364'!$B$1:$L$19</definedName>
    <definedName name="_xlnm.Print_Area" localSheetId="44">'Turnover Detail'!$A$1:$J$23</definedName>
    <definedName name="_xlnm.Print_Area" localSheetId="4">WPI!$A$1:$L$30</definedName>
    <definedName name="_xlnm.Print_Area" localSheetId="5">'WPI YOY'!$A$1:$I$20</definedName>
    <definedName name="_xlnm.Print_Area" localSheetId="16">'X&amp;MPrice Index &amp;TOT'!$A$1:$S$21</definedName>
    <definedName name="_xlnm.Print_Area" localSheetId="9">'X-China'!$B$1:$H$28</definedName>
    <definedName name="_xlnm.Print_Area" localSheetId="8">'X-India'!$B$1:$H$62</definedName>
    <definedName name="_xlnm.Print_Area" localSheetId="10">'X-Other '!$B$1:$H$21</definedName>
    <definedName name="q" localSheetId="17">#REF!</definedName>
    <definedName name="q" localSheetId="0">#REF!</definedName>
    <definedName name="q" localSheetId="23">#REF!</definedName>
    <definedName name="q" localSheetId="18">#REF!</definedName>
    <definedName name="q" localSheetId="19">#REF!</definedName>
    <definedName name="q">#REF!</definedName>
  </definedNames>
  <calcPr calcId="124519"/>
</workbook>
</file>

<file path=xl/calcChain.xml><?xml version="1.0" encoding="utf-8"?>
<calcChain xmlns="http://schemas.openxmlformats.org/spreadsheetml/2006/main">
  <c r="J17" i="30"/>
  <c r="L19" i="54"/>
  <c r="J19"/>
  <c r="H19"/>
  <c r="F19"/>
  <c r="D19"/>
  <c r="B19"/>
  <c r="Q20" i="53"/>
  <c r="P20"/>
  <c r="O20"/>
  <c r="N20"/>
  <c r="K20"/>
  <c r="J20"/>
  <c r="H20"/>
  <c r="E20"/>
  <c r="D20"/>
  <c r="C20"/>
  <c r="B20"/>
  <c r="M19"/>
  <c r="L19"/>
  <c r="G19"/>
  <c r="F19"/>
  <c r="M18"/>
  <c r="L18"/>
  <c r="G18"/>
  <c r="F18"/>
  <c r="M17"/>
  <c r="L17"/>
  <c r="G17"/>
  <c r="F17"/>
  <c r="M16"/>
  <c r="L16"/>
  <c r="G16"/>
  <c r="F16"/>
  <c r="M15"/>
  <c r="L15"/>
  <c r="G15"/>
  <c r="F15"/>
  <c r="M14"/>
  <c r="L14"/>
  <c r="G14"/>
  <c r="F14"/>
  <c r="M13"/>
  <c r="L13"/>
  <c r="I13"/>
  <c r="G13"/>
  <c r="F13"/>
  <c r="L12"/>
  <c r="I12"/>
  <c r="M12" s="1"/>
  <c r="G12"/>
  <c r="F12"/>
  <c r="L11"/>
  <c r="I11"/>
  <c r="M11" s="1"/>
  <c r="G11"/>
  <c r="F11"/>
  <c r="M10"/>
  <c r="L10"/>
  <c r="G10"/>
  <c r="F10"/>
  <c r="M9"/>
  <c r="L9"/>
  <c r="I9"/>
  <c r="G9"/>
  <c r="F9"/>
  <c r="M8"/>
  <c r="M20" s="1"/>
  <c r="L8"/>
  <c r="L20" s="1"/>
  <c r="G8"/>
  <c r="G20" s="1"/>
  <c r="F8"/>
  <c r="F20" s="1"/>
  <c r="K68" i="52"/>
  <c r="J68"/>
  <c r="F68"/>
  <c r="D68"/>
  <c r="H62"/>
  <c r="H68" s="1"/>
  <c r="J51"/>
  <c r="H51"/>
  <c r="F51"/>
  <c r="D51"/>
  <c r="B51"/>
  <c r="H35"/>
  <c r="F35"/>
  <c r="D35"/>
  <c r="B35"/>
  <c r="J19"/>
  <c r="H19"/>
  <c r="F19"/>
  <c r="D19"/>
  <c r="B19"/>
  <c r="I20" i="53" l="1"/>
  <c r="H5" i="49"/>
  <c r="H5" i="51" s="1"/>
  <c r="F5" i="49"/>
  <c r="F5" i="51" s="1"/>
  <c r="E5" i="49"/>
  <c r="D5"/>
  <c r="C5"/>
  <c r="B5"/>
  <c r="F4"/>
  <c r="F4" i="51" s="1"/>
  <c r="E4" i="49"/>
  <c r="D4"/>
  <c r="C4"/>
  <c r="B4"/>
  <c r="G18" i="32"/>
  <c r="I9" i="31"/>
  <c r="D80" i="36"/>
  <c r="D75"/>
  <c r="D57"/>
  <c r="D6"/>
  <c r="F52" i="35"/>
  <c r="E52"/>
  <c r="N64" i="34"/>
  <c r="M63"/>
  <c r="N62"/>
  <c r="M62"/>
  <c r="N61"/>
  <c r="M61"/>
  <c r="N60"/>
  <c r="M60"/>
  <c r="N59"/>
  <c r="M59"/>
  <c r="N58"/>
  <c r="N57"/>
  <c r="M57"/>
  <c r="M56"/>
  <c r="N55"/>
  <c r="M55"/>
  <c r="N54"/>
  <c r="M54"/>
  <c r="N53"/>
  <c r="M53"/>
  <c r="N52"/>
  <c r="M52"/>
  <c r="N51"/>
  <c r="M51"/>
  <c r="N50"/>
  <c r="M50"/>
  <c r="N49"/>
  <c r="M49"/>
  <c r="N48"/>
  <c r="M48"/>
  <c r="N47"/>
  <c r="M47"/>
  <c r="N46"/>
  <c r="M46"/>
  <c r="N45"/>
  <c r="M45"/>
  <c r="N44"/>
  <c r="M44"/>
  <c r="N43"/>
  <c r="M43"/>
  <c r="N41"/>
  <c r="M41"/>
  <c r="N38"/>
  <c r="M38"/>
  <c r="N37"/>
  <c r="M37"/>
  <c r="N35"/>
  <c r="M35"/>
  <c r="N34"/>
  <c r="M34"/>
  <c r="N33"/>
  <c r="M33"/>
  <c r="N32"/>
  <c r="M32"/>
  <c r="N31"/>
  <c r="M31"/>
  <c r="N30"/>
  <c r="M30"/>
  <c r="N29"/>
  <c r="M29"/>
  <c r="N28"/>
  <c r="M28"/>
  <c r="N27"/>
  <c r="M27"/>
  <c r="N26"/>
  <c r="M26"/>
  <c r="N25"/>
  <c r="M25"/>
  <c r="N24"/>
  <c r="M24"/>
  <c r="N23"/>
  <c r="M23"/>
  <c r="N22"/>
  <c r="M22"/>
  <c r="N21"/>
  <c r="M21"/>
  <c r="N20"/>
  <c r="M20"/>
  <c r="N19"/>
  <c r="M19"/>
  <c r="N18"/>
  <c r="M18"/>
  <c r="N17"/>
  <c r="M17"/>
  <c r="N16"/>
  <c r="M16"/>
  <c r="N15"/>
  <c r="M15"/>
  <c r="N14"/>
  <c r="M14"/>
  <c r="N13"/>
  <c r="M13"/>
  <c r="N12"/>
  <c r="M12"/>
  <c r="N11"/>
  <c r="M11"/>
  <c r="N10"/>
  <c r="M10"/>
  <c r="N8"/>
  <c r="M8"/>
  <c r="J6"/>
  <c r="L6" s="1"/>
  <c r="N5" s="1"/>
  <c r="I7" i="33"/>
  <c r="H7"/>
  <c r="G7"/>
  <c r="A4"/>
  <c r="G20" i="32"/>
  <c r="F20"/>
  <c r="E20"/>
  <c r="D20"/>
  <c r="C20"/>
  <c r="B20"/>
  <c r="I18"/>
  <c r="I20" s="1"/>
  <c r="H18"/>
  <c r="H20" s="1"/>
  <c r="H7" i="31"/>
  <c r="G7"/>
  <c r="F7"/>
  <c r="A4"/>
  <c r="I19" i="30"/>
  <c r="H19"/>
  <c r="J16"/>
  <c r="J19" s="1"/>
  <c r="H20" i="29"/>
  <c r="G20"/>
  <c r="F20"/>
  <c r="E20"/>
  <c r="D20"/>
  <c r="C20"/>
  <c r="I18"/>
  <c r="I20" s="1"/>
  <c r="H18"/>
  <c r="E7" i="28"/>
  <c r="F7" i="33" s="1"/>
  <c r="D7" i="28"/>
  <c r="D7" i="31" s="1"/>
  <c r="C7" i="28"/>
  <c r="C7" i="31" s="1"/>
  <c r="E7" l="1"/>
  <c r="E7" i="33"/>
  <c r="D7"/>
  <c r="L101" i="27" l="1"/>
  <c r="K101"/>
  <c r="J101"/>
  <c r="I101"/>
  <c r="L100"/>
  <c r="K100"/>
  <c r="J100"/>
  <c r="I100"/>
  <c r="H42" i="26"/>
  <c r="G42"/>
  <c r="H41"/>
  <c r="G41"/>
  <c r="H28"/>
  <c r="G28"/>
  <c r="H24"/>
  <c r="G24"/>
  <c r="H22"/>
  <c r="G22"/>
  <c r="H21"/>
  <c r="G21"/>
  <c r="H18"/>
  <c r="G18"/>
  <c r="H17"/>
  <c r="G17"/>
  <c r="H16"/>
  <c r="G16"/>
  <c r="H13"/>
  <c r="G13"/>
  <c r="H12"/>
  <c r="G12"/>
  <c r="H11"/>
  <c r="G11"/>
  <c r="H10"/>
  <c r="G10"/>
  <c r="H9"/>
  <c r="G9"/>
  <c r="D6"/>
  <c r="F6" s="1"/>
  <c r="H6" s="1"/>
  <c r="H42" i="25"/>
  <c r="G42"/>
  <c r="H41"/>
  <c r="G41"/>
  <c r="H28"/>
  <c r="G28"/>
  <c r="H24"/>
  <c r="G24"/>
  <c r="H22"/>
  <c r="G22"/>
  <c r="H21"/>
  <c r="G21"/>
  <c r="H18"/>
  <c r="G18"/>
  <c r="H17"/>
  <c r="G17"/>
  <c r="H16"/>
  <c r="G16"/>
  <c r="H13"/>
  <c r="G13"/>
  <c r="H12"/>
  <c r="G12"/>
  <c r="H11"/>
  <c r="G11"/>
  <c r="H10"/>
  <c r="G10"/>
  <c r="H9"/>
  <c r="G9"/>
  <c r="F6"/>
  <c r="H6" s="1"/>
  <c r="M19" i="22" l="1"/>
  <c r="D4" i="15"/>
  <c r="D4" i="16" s="1"/>
  <c r="D4" i="17" s="1"/>
  <c r="D4" i="18" s="1"/>
  <c r="D4" i="19" s="1"/>
  <c r="D4" i="20" s="1"/>
  <c r="F6" i="14"/>
  <c r="E6"/>
  <c r="D31" i="5"/>
  <c r="E31"/>
  <c r="F31"/>
  <c r="D25"/>
  <c r="E25"/>
  <c r="F25"/>
  <c r="D19"/>
  <c r="E19"/>
  <c r="F19"/>
  <c r="D13"/>
  <c r="E13"/>
  <c r="F13"/>
  <c r="D7"/>
  <c r="E7"/>
  <c r="F7"/>
  <c r="C40" i="2" l="1"/>
  <c r="D40"/>
  <c r="E40"/>
  <c r="F40"/>
  <c r="B40"/>
  <c r="C28"/>
  <c r="D28"/>
  <c r="E28"/>
  <c r="F28"/>
  <c r="B28"/>
  <c r="C29"/>
  <c r="D29"/>
  <c r="E29"/>
  <c r="F29"/>
  <c r="B29"/>
  <c r="C30"/>
  <c r="D30"/>
  <c r="E30"/>
  <c r="F30"/>
  <c r="B30"/>
  <c r="C27"/>
  <c r="D27"/>
  <c r="E27"/>
  <c r="F27"/>
  <c r="B27"/>
  <c r="C22"/>
  <c r="D22"/>
  <c r="E22"/>
  <c r="F22"/>
  <c r="B22"/>
  <c r="C23"/>
  <c r="D23"/>
  <c r="E23"/>
  <c r="F23"/>
  <c r="B23"/>
  <c r="C9"/>
  <c r="D9"/>
  <c r="E9"/>
  <c r="F9"/>
  <c r="B9"/>
  <c r="C18"/>
  <c r="D18"/>
  <c r="E18"/>
  <c r="F18"/>
  <c r="B18"/>
  <c r="C14"/>
  <c r="D14"/>
  <c r="E14"/>
  <c r="F14"/>
  <c r="B14"/>
  <c r="C10"/>
  <c r="D10"/>
  <c r="E10"/>
  <c r="F10"/>
  <c r="B10"/>
  <c r="F17" i="4"/>
  <c r="D17"/>
  <c r="B17"/>
  <c r="G21" i="2" l="1"/>
  <c r="G12"/>
  <c r="G16"/>
  <c r="H10" l="1"/>
  <c r="H11"/>
  <c r="H12"/>
  <c r="H13"/>
  <c r="H14"/>
  <c r="H15"/>
  <c r="H16"/>
  <c r="H17"/>
  <c r="H18"/>
  <c r="H19"/>
  <c r="H20"/>
  <c r="H21"/>
  <c r="H22"/>
  <c r="H23"/>
  <c r="H24"/>
  <c r="H25"/>
  <c r="H26"/>
  <c r="H27"/>
  <c r="H28"/>
  <c r="H29"/>
  <c r="H30"/>
  <c r="H31"/>
  <c r="H32"/>
  <c r="H34"/>
  <c r="H35"/>
  <c r="H36"/>
  <c r="H37"/>
  <c r="H38"/>
  <c r="H39"/>
  <c r="H40"/>
  <c r="H46"/>
  <c r="H9"/>
  <c r="G13"/>
  <c r="G14"/>
  <c r="G15"/>
  <c r="G17"/>
  <c r="G18"/>
  <c r="G19"/>
  <c r="G20"/>
  <c r="G22"/>
  <c r="G23"/>
  <c r="G24"/>
  <c r="G25"/>
  <c r="G26"/>
  <c r="G27"/>
  <c r="G28"/>
  <c r="G29"/>
  <c r="G30"/>
  <c r="G31"/>
  <c r="G36"/>
  <c r="G37"/>
  <c r="G38"/>
  <c r="G39"/>
  <c r="G40"/>
  <c r="G46"/>
  <c r="G10"/>
  <c r="G11"/>
  <c r="G9"/>
  <c r="F35" i="5"/>
  <c r="H40" l="1"/>
  <c r="G40"/>
  <c r="F39"/>
  <c r="E39"/>
  <c r="D39"/>
  <c r="G39" s="1"/>
  <c r="C39"/>
  <c r="F38"/>
  <c r="H38" s="1"/>
  <c r="E38"/>
  <c r="D38"/>
  <c r="C38"/>
  <c r="G38" s="1"/>
  <c r="F37"/>
  <c r="E37"/>
  <c r="D37"/>
  <c r="G37" s="1"/>
  <c r="C37"/>
  <c r="F36"/>
  <c r="H36" s="1"/>
  <c r="E36"/>
  <c r="D36"/>
  <c r="C36"/>
  <c r="G36" s="1"/>
  <c r="E35"/>
  <c r="E34" s="1"/>
  <c r="D35"/>
  <c r="G35" s="1"/>
  <c r="C35"/>
  <c r="F34"/>
  <c r="H34" s="1"/>
  <c r="C34"/>
  <c r="H33"/>
  <c r="G33"/>
  <c r="H32"/>
  <c r="G32"/>
  <c r="H31"/>
  <c r="G31"/>
  <c r="C31"/>
  <c r="H30"/>
  <c r="G30"/>
  <c r="H29"/>
  <c r="G29"/>
  <c r="H28"/>
  <c r="G28"/>
  <c r="H27"/>
  <c r="G27"/>
  <c r="H26"/>
  <c r="G26"/>
  <c r="H25"/>
  <c r="G25"/>
  <c r="C25"/>
  <c r="H24"/>
  <c r="G24"/>
  <c r="H23"/>
  <c r="G23"/>
  <c r="H22"/>
  <c r="G22"/>
  <c r="H21"/>
  <c r="G21"/>
  <c r="H20"/>
  <c r="G20"/>
  <c r="H19"/>
  <c r="G19"/>
  <c r="C19"/>
  <c r="H18"/>
  <c r="G18"/>
  <c r="H17"/>
  <c r="G17"/>
  <c r="H16"/>
  <c r="G16"/>
  <c r="H15"/>
  <c r="G15"/>
  <c r="H14"/>
  <c r="G14"/>
  <c r="H13"/>
  <c r="C13"/>
  <c r="G13" s="1"/>
  <c r="H12"/>
  <c r="G12"/>
  <c r="H11"/>
  <c r="G11"/>
  <c r="H10"/>
  <c r="G10"/>
  <c r="H9"/>
  <c r="G9"/>
  <c r="H8"/>
  <c r="G8"/>
  <c r="H7"/>
  <c r="G7"/>
  <c r="C7"/>
  <c r="J17" i="4"/>
  <c r="I17"/>
  <c r="H17"/>
  <c r="G17"/>
  <c r="J16"/>
  <c r="I16"/>
  <c r="H16"/>
  <c r="G16"/>
  <c r="J15"/>
  <c r="I15"/>
  <c r="H15"/>
  <c r="G15"/>
  <c r="J14"/>
  <c r="I14"/>
  <c r="H14"/>
  <c r="G14"/>
  <c r="J13"/>
  <c r="I13"/>
  <c r="H13"/>
  <c r="G13"/>
  <c r="J12"/>
  <c r="I12"/>
  <c r="H12"/>
  <c r="G12"/>
  <c r="J11"/>
  <c r="I11"/>
  <c r="H11"/>
  <c r="G11"/>
  <c r="J10"/>
  <c r="I10"/>
  <c r="H10"/>
  <c r="G10"/>
  <c r="J9"/>
  <c r="I9"/>
  <c r="H9"/>
  <c r="G9"/>
  <c r="J8"/>
  <c r="I8"/>
  <c r="H8"/>
  <c r="G8"/>
  <c r="J7"/>
  <c r="I7"/>
  <c r="H7"/>
  <c r="G7"/>
  <c r="H37" i="5" l="1"/>
  <c r="H39"/>
  <c r="D34"/>
  <c r="G34" s="1"/>
  <c r="H35"/>
</calcChain>
</file>

<file path=xl/sharedStrings.xml><?xml version="1.0" encoding="utf-8"?>
<sst xmlns="http://schemas.openxmlformats.org/spreadsheetml/2006/main" count="2761" uniqueCount="1309">
  <si>
    <t>Government Budgetary Operation+</t>
  </si>
  <si>
    <t xml:space="preserve"> (Rs. in million)</t>
  </si>
  <si>
    <t>Heads</t>
  </si>
  <si>
    <t>Amount</t>
  </si>
  <si>
    <t>2015/16</t>
  </si>
  <si>
    <t>2016/17</t>
  </si>
  <si>
    <t>Annual</t>
  </si>
  <si>
    <t>Total Expenditure</t>
  </si>
  <si>
    <t>Total Resources</t>
  </si>
  <si>
    <t>Deficits(-) Surplus(+)</t>
  </si>
  <si>
    <t>Sources of Financing</t>
  </si>
  <si>
    <t>Balance of Govt. Office Account</t>
  </si>
  <si>
    <t>Current Balance (-Surplus)</t>
  </si>
  <si>
    <t xml:space="preserve"> #  Change in outstanding amount disbursed to VDC/DDC remaining unspent.</t>
  </si>
  <si>
    <t xml:space="preserve"> ++ Minus (-) indicates surplus.</t>
  </si>
  <si>
    <t>(On Cash Basis)</t>
  </si>
  <si>
    <t>2017/18P</t>
  </si>
  <si>
    <t xml:space="preserve">      Recurrent</t>
  </si>
  <si>
    <t xml:space="preserve">            a.Domestic Resources </t>
  </si>
  <si>
    <t xml:space="preserve">            b.Foreign Loans</t>
  </si>
  <si>
    <t xml:space="preserve">            c.Foreign Grants</t>
  </si>
  <si>
    <t xml:space="preserve">     Capital</t>
  </si>
  <si>
    <t xml:space="preserve">     Financial</t>
  </si>
  <si>
    <t xml:space="preserve">     Revenue and Grants</t>
  </si>
  <si>
    <t xml:space="preserve">             Revenue</t>
  </si>
  <si>
    <t xml:space="preserve">             Foreign Grants</t>
  </si>
  <si>
    <t xml:space="preserve">     Previous Year's Cash Balance &amp; Beruju</t>
  </si>
  <si>
    <t xml:space="preserve">     Internal Loans</t>
  </si>
  <si>
    <t xml:space="preserve">     Principal Refund and Share Divestment</t>
  </si>
  <si>
    <t xml:space="preserve">     Foreign Loans</t>
  </si>
  <si>
    <t xml:space="preserve">          Domestic Borrowings</t>
  </si>
  <si>
    <t xml:space="preserve">          Overdrafts++</t>
  </si>
  <si>
    <t xml:space="preserve">               (i) Treasury Bills</t>
  </si>
  <si>
    <t xml:space="preserve">               (ii) Development Bonds</t>
  </si>
  <si>
    <t xml:space="preserve">               (iii) National Savings Certificates</t>
  </si>
  <si>
    <t xml:space="preserve">               (iv) Citizen Saving Certificates</t>
  </si>
  <si>
    <t xml:space="preserve">               (v) Foreign Employment Bond</t>
  </si>
  <si>
    <t xml:space="preserve">     V. A. T. Fund Account</t>
  </si>
  <si>
    <t xml:space="preserve">     Customs Fund Account</t>
  </si>
  <si>
    <t xml:space="preserve">     Reconstruction Fund Account</t>
  </si>
  <si>
    <t xml:space="preserve">     Local Authorities' Accounts (LAA)#</t>
  </si>
  <si>
    <t xml:space="preserve">     Others*</t>
  </si>
  <si>
    <t>* Others includes Guarantee deposits, Operational funds (Imprest) &amp; Emergency funds and Conditional and unconditional grant from government to local bodies.</t>
  </si>
  <si>
    <t xml:space="preserve">          Others</t>
  </si>
  <si>
    <t xml:space="preserve"> P indicates Provisional.</t>
  </si>
  <si>
    <t>Table 22</t>
  </si>
  <si>
    <t>2017/18</t>
  </si>
  <si>
    <t>Table 23</t>
  </si>
  <si>
    <t>Government Revenue Collection</t>
  </si>
  <si>
    <t>Amount (Rs. in million)</t>
  </si>
  <si>
    <t>2017/18 P</t>
  </si>
  <si>
    <t xml:space="preserve">Annual </t>
  </si>
  <si>
    <t xml:space="preserve">   Value Added Tax</t>
  </si>
  <si>
    <t xml:space="preserve">   Customs</t>
  </si>
  <si>
    <t xml:space="preserve">   Income Tax</t>
  </si>
  <si>
    <t xml:space="preserve">   Excise</t>
  </si>
  <si>
    <t xml:space="preserve">   Registration Fee</t>
  </si>
  <si>
    <t xml:space="preserve">   Vehicle Tax</t>
  </si>
  <si>
    <t xml:space="preserve">   Educational Service Tax</t>
  </si>
  <si>
    <t xml:space="preserve">   Health Service Tax</t>
  </si>
  <si>
    <t xml:space="preserve">  Other Tax*</t>
  </si>
  <si>
    <t xml:space="preserve">   Non-Tax Revenue</t>
  </si>
  <si>
    <t>Total  Revenue</t>
  </si>
  <si>
    <t>* Other tax includes road maintenance and improvement duty, road construction and maintenance duty, firm and agency registration fee and ownership certificate charge .</t>
  </si>
  <si>
    <t>P: Provisional</t>
  </si>
  <si>
    <t>Source: Ministry of Finance</t>
  </si>
  <si>
    <t>Table 24</t>
  </si>
  <si>
    <t>Outstanding Domestic Debt of GoN</t>
  </si>
  <si>
    <t>(Rs. in million)</t>
  </si>
  <si>
    <t>No.</t>
  </si>
  <si>
    <t>Name of Bonds &amp; Ownership</t>
  </si>
  <si>
    <t>Mid-Jul</t>
  </si>
  <si>
    <t>Treasury Bills</t>
  </si>
  <si>
    <t xml:space="preserve">    a. Nepal Rastra Bank</t>
  </si>
  <si>
    <t xml:space="preserve">    b. Commercial Banks</t>
  </si>
  <si>
    <t xml:space="preserve">    c. Development Banks</t>
  </si>
  <si>
    <t xml:space="preserve">    d. Finance Companies</t>
  </si>
  <si>
    <t xml:space="preserve">    e. Others</t>
  </si>
  <si>
    <t>Development Bonds</t>
  </si>
  <si>
    <t xml:space="preserve">    c. Others</t>
  </si>
  <si>
    <t>National Saving Certificates</t>
  </si>
  <si>
    <t>Citizen Saving Bonds</t>
  </si>
  <si>
    <t>Foreign Employment Bond</t>
  </si>
  <si>
    <t xml:space="preserve">    b. Others</t>
  </si>
  <si>
    <t>Total Domestic Debt</t>
  </si>
  <si>
    <t>Balance at Nepal Rastra Bank</t>
  </si>
  <si>
    <t xml:space="preserve">National Consumer Price Index </t>
  </si>
  <si>
    <t xml:space="preserve"> </t>
  </si>
  <si>
    <t>National Consumer Price Index (Monthly Series)</t>
  </si>
  <si>
    <t>Consumer Price Inflation in Nepal and India (Monthly Series)</t>
  </si>
  <si>
    <t>National Wholesale Price Index (Monthly Series)</t>
  </si>
  <si>
    <t xml:space="preserve">Current Macroeconomic and Financial Situation </t>
  </si>
  <si>
    <t>Table No.</t>
  </si>
  <si>
    <t>Prices</t>
  </si>
  <si>
    <t xml:space="preserve">National Wholesale Price Index </t>
  </si>
  <si>
    <t xml:space="preserve">National Salary and Wage Rate Index </t>
  </si>
  <si>
    <t>External Sector</t>
  </si>
  <si>
    <t>Direction of Foreign Trade</t>
  </si>
  <si>
    <t>Exports of Major Commodities to India</t>
  </si>
  <si>
    <t>Exports of Major Commodities to China</t>
  </si>
  <si>
    <t>Exports of Major Commodities to Other Countries</t>
  </si>
  <si>
    <t>Imports of Major Commodities from India</t>
  </si>
  <si>
    <t>Imports of Major Commodities from China</t>
  </si>
  <si>
    <t>Imports of Major Commodities from Other Countries</t>
  </si>
  <si>
    <t>Composition of Foreign Trade*( Customs Wise)</t>
  </si>
  <si>
    <t>Imports from India against Payment  in US Dollar</t>
  </si>
  <si>
    <t>Export and Import Unit Value Price Index and Terms of Trade</t>
  </si>
  <si>
    <t>Summary of Balance of Payments Presentation</t>
  </si>
  <si>
    <t>Gross Foreign Assets of the Banking Sector</t>
  </si>
  <si>
    <t>Gross Foreign Assets of the Banking Sector in US Dollar</t>
  </si>
  <si>
    <t>Exchange Rate of US Dollar</t>
  </si>
  <si>
    <t>Price of Oil and Gold in the International Market</t>
  </si>
  <si>
    <t>Government Finance</t>
  </si>
  <si>
    <t>Government Budgetary Operation</t>
  </si>
  <si>
    <t>Outstanding Domestic Debt of the GoN</t>
  </si>
  <si>
    <t>Monetary and Credit Aggregates</t>
  </si>
  <si>
    <t>Monetary Survey</t>
  </si>
  <si>
    <t>Central Bank Survey</t>
  </si>
  <si>
    <t>Other Depository Corporation Survey</t>
  </si>
  <si>
    <t>Condensed Assets and Liabilities of Commercial Banks</t>
  </si>
  <si>
    <t>Condensed Assets and Liabilities of Development Banks</t>
  </si>
  <si>
    <t>Condensed Assets and Liabilities of Finance Companies</t>
  </si>
  <si>
    <t>Deposit Details of Banks and Financial Institutions</t>
  </si>
  <si>
    <t>Sectorwise Outstanding Credit  of  Banks and Financial Institutions</t>
  </si>
  <si>
    <t>Securitywise Outstanding Credit of Banks and Financial Institutions</t>
  </si>
  <si>
    <t>Productwise Outstanding Credit of Banks and Financial Institutions</t>
  </si>
  <si>
    <t>Loan of Commercial Banks to Government Enterprises</t>
  </si>
  <si>
    <t>Monetary Operations</t>
  </si>
  <si>
    <t>Purchase/Sale of Foreign Currency</t>
  </si>
  <si>
    <t>Inter-bank Transaction and Interest Rates</t>
  </si>
  <si>
    <t>Inter-bank Transaction Amount &amp; Weighted Average Interest Rate</t>
  </si>
  <si>
    <t>Structure of Interest Rates</t>
  </si>
  <si>
    <t xml:space="preserve">Weighted Average Treasury Bills Rate </t>
  </si>
  <si>
    <t>Stock Market</t>
  </si>
  <si>
    <t>Stock Market Indicators</t>
  </si>
  <si>
    <t>Public Issue Approval by SEBON</t>
  </si>
  <si>
    <t>Listed Companies and Market Capitalization</t>
  </si>
  <si>
    <t>Structure of Share Price Indices</t>
  </si>
  <si>
    <t xml:space="preserve">                                    </t>
  </si>
  <si>
    <t>Securities Market Turnover</t>
  </si>
  <si>
    <t>Securities Listed in Nepal Stock Exchange Ltd.</t>
  </si>
  <si>
    <t xml:space="preserve">    a. Nepal Rastra Bank (Secondary Market)</t>
  </si>
  <si>
    <t>(Based on Eleven months' Data of 2017/18)</t>
  </si>
  <si>
    <t>Eleven Months</t>
  </si>
  <si>
    <t>During Eleven Months</t>
  </si>
  <si>
    <t xml:space="preserve"> +  Based on data reported by 1 offices of NRB, 81 branches of Rastriya Banijya Bank Limited, 56 branches of Nepal Bank Limited, 25 branches of Agriculture Development Bank, 50 branches of NIC Asia Bank Limited, 16 branches of and Global IME Bank Limited, 12  branches each of Everest Bank Limited, 10 brances of Nepal Investment Bank, 8 branches of  NMB Bank Limited, 7 branches of Nepal Bangladesh Bank Limited, 5 branches of Bank of Kathmandu Limited, Siddhartha Bank Limited and Citizens Bank International Limited, 3 branches each of Civil Bank Limited and Prabhu Bank limited, 2 branches each of Prime Commercial Bank Limited , Janata Bank Nepal Limited and Sanima Bank Limited, 1 branches of Century Commercial Bank, Machhapuchhre Bank Limited and Mega Bank Limited conducting government transactions and release report from 81 DTCOs and payment centres.</t>
  </si>
  <si>
    <t>Growth Rate During Eleven Months</t>
  </si>
  <si>
    <t>Composition During Eleven Months</t>
  </si>
  <si>
    <t>Mid-Jun</t>
  </si>
  <si>
    <t>Amount Change
 (Mid-Jun to Mid-Jul)</t>
  </si>
  <si>
    <t>2012/13</t>
  </si>
  <si>
    <t>2013/14</t>
  </si>
  <si>
    <t>2014/15</t>
  </si>
  <si>
    <t>Exports</t>
  </si>
  <si>
    <t>Imports</t>
  </si>
  <si>
    <t>Table 7</t>
  </si>
  <si>
    <t>Direction of Foreign Trade*</t>
  </si>
  <si>
    <t>Eleven  Months</t>
  </si>
  <si>
    <t>TOTAL EXPORTS</t>
  </si>
  <si>
    <t>To India</t>
  </si>
  <si>
    <t>To China</t>
  </si>
  <si>
    <t>To Other Countries</t>
  </si>
  <si>
    <t>TOTAL IMPORTS</t>
  </si>
  <si>
    <t>From India</t>
  </si>
  <si>
    <t>From China</t>
  </si>
  <si>
    <t>From Other Countries</t>
  </si>
  <si>
    <t>TOTAL TRADE BALANCE</t>
  </si>
  <si>
    <t>With India</t>
  </si>
  <si>
    <t>With China</t>
  </si>
  <si>
    <t>With Other Countries</t>
  </si>
  <si>
    <t>TOTAL FOREIGN TRADE</t>
  </si>
  <si>
    <t>1. Ratio of export to  import</t>
  </si>
  <si>
    <t>India</t>
  </si>
  <si>
    <t>China</t>
  </si>
  <si>
    <t>Other Countries</t>
  </si>
  <si>
    <t>2. Share in  total export</t>
  </si>
  <si>
    <t>3. Share in  total import</t>
  </si>
  <si>
    <t>4. Share in trade balance</t>
  </si>
  <si>
    <t xml:space="preserve">5. Share in  total trade </t>
  </si>
  <si>
    <t>6. Share of  export and import in total trade</t>
  </si>
  <si>
    <t>Export</t>
  </si>
  <si>
    <t>Import</t>
  </si>
  <si>
    <t>* Based on customs data</t>
  </si>
  <si>
    <t xml:space="preserve">P= Provisional   </t>
  </si>
  <si>
    <t>R= Revised</t>
  </si>
  <si>
    <t>Table 8</t>
  </si>
  <si>
    <t xml:space="preserve"> Exports of Major Commodities to India</t>
  </si>
  <si>
    <t>A. Major Commodities</t>
  </si>
  <si>
    <t>Aluminium Section</t>
  </si>
  <si>
    <t>Biscuits</t>
  </si>
  <si>
    <t>-</t>
  </si>
  <si>
    <t>Brans</t>
  </si>
  <si>
    <t>Brooms</t>
  </si>
  <si>
    <t>Cardamom</t>
  </si>
  <si>
    <t>Catechue</t>
  </si>
  <si>
    <t>Cattlefeed</t>
  </si>
  <si>
    <t>Chemicals</t>
  </si>
  <si>
    <t>Cinnamon</t>
  </si>
  <si>
    <t>Copper Wire Rod</t>
  </si>
  <si>
    <t>Fruits</t>
  </si>
  <si>
    <t>G.I. pipe</t>
  </si>
  <si>
    <t>Ghee (Vegetable)</t>
  </si>
  <si>
    <t>Ghee(Clarified)</t>
  </si>
  <si>
    <t>Ginger</t>
  </si>
  <si>
    <t>Handicraft Goods</t>
  </si>
  <si>
    <t>Herbs</t>
  </si>
  <si>
    <t>Juice</t>
  </si>
  <si>
    <t>Jute Goods</t>
  </si>
  <si>
    <t xml:space="preserve">         (a) Hessian</t>
  </si>
  <si>
    <t xml:space="preserve">         (b) Sackings</t>
  </si>
  <si>
    <t xml:space="preserve">         (c) Twines</t>
  </si>
  <si>
    <t>Live Animals</t>
  </si>
  <si>
    <t>M.S. Pipe</t>
  </si>
  <si>
    <t>Marble Slab</t>
  </si>
  <si>
    <t>Medicine (Ayurvedic)</t>
  </si>
  <si>
    <t>Mustard &amp; Linseed</t>
  </si>
  <si>
    <t>Noodles</t>
  </si>
  <si>
    <t>Oil Cakes</t>
  </si>
  <si>
    <t>Paper</t>
  </si>
  <si>
    <t>Particle Board</t>
  </si>
  <si>
    <t>Pashmina</t>
  </si>
  <si>
    <t>Plastic Utensils</t>
  </si>
  <si>
    <t>Polyster Yarn</t>
  </si>
  <si>
    <t>Pulses</t>
  </si>
  <si>
    <t>Raw Jute</t>
  </si>
  <si>
    <t>Readymade garments</t>
  </si>
  <si>
    <t>Ricebran Oil</t>
  </si>
  <si>
    <t>Rosin</t>
  </si>
  <si>
    <t>Shampoos and Hair Oils</t>
  </si>
  <si>
    <t>Shoes and Sandles</t>
  </si>
  <si>
    <t>Skin</t>
  </si>
  <si>
    <t>Soap</t>
  </si>
  <si>
    <t>Stone and Sand</t>
  </si>
  <si>
    <t>Turpentine</t>
  </si>
  <si>
    <t>Textiles*</t>
  </si>
  <si>
    <t>Thread</t>
  </si>
  <si>
    <t>Tooth Paste</t>
  </si>
  <si>
    <t>Turmeric</t>
  </si>
  <si>
    <t>Vegetable</t>
  </si>
  <si>
    <t>Wire</t>
  </si>
  <si>
    <t>Zinc Sheet</t>
  </si>
  <si>
    <t xml:space="preserve"> B. Others</t>
  </si>
  <si>
    <t xml:space="preserve"> Total (A+B)</t>
  </si>
  <si>
    <t>* includes P.P. fabric</t>
  </si>
  <si>
    <t>Table 9</t>
  </si>
  <si>
    <t xml:space="preserve"> Exports of Major Commodities to China</t>
  </si>
  <si>
    <t xml:space="preserve">A. Major Commodities </t>
  </si>
  <si>
    <t>Agarbatti</t>
  </si>
  <si>
    <t>Aluminium, Copper and Brass Utensils</t>
  </si>
  <si>
    <t>Handicraft (Metal and Woolen)</t>
  </si>
  <si>
    <t>Human Hair</t>
  </si>
  <si>
    <t>Musical Instruments, Parts and Accessories</t>
  </si>
  <si>
    <t>Nepalese Paper &amp; Paper Products</t>
  </si>
  <si>
    <t>Other handicraft goods</t>
  </si>
  <si>
    <t>Readymade Garments</t>
  </si>
  <si>
    <t>Readymade Leather Goods</t>
  </si>
  <si>
    <t>Rudrakshya</t>
  </si>
  <si>
    <t xml:space="preserve">Silverware and Jewelleries </t>
  </si>
  <si>
    <t>Tanned Skin</t>
  </si>
  <si>
    <t>Tea</t>
  </si>
  <si>
    <t>Vegetables</t>
  </si>
  <si>
    <t>Wheat Flour</t>
  </si>
  <si>
    <t xml:space="preserve">Woolen Carpet </t>
  </si>
  <si>
    <t xml:space="preserve">B. Other </t>
  </si>
  <si>
    <t>Total (A+B)</t>
  </si>
  <si>
    <t>Table 10</t>
  </si>
  <si>
    <t xml:space="preserve"> Exports of Major Commodities to Other Countries</t>
  </si>
  <si>
    <t>Handicraft (Metal and Wooden)</t>
  </si>
  <si>
    <t>Nigerseed</t>
  </si>
  <si>
    <t>Silverware and Jewelleries</t>
  </si>
  <si>
    <t>Woolen Carpet</t>
  </si>
  <si>
    <t xml:space="preserve">    Total  (A+B)</t>
  </si>
  <si>
    <t>Table 11</t>
  </si>
  <si>
    <t>Agri. Equip.&amp; Parts</t>
  </si>
  <si>
    <t>Almunium Bars, Rods, Profiles, Foil etc.</t>
  </si>
  <si>
    <t>Baby Food &amp; Milk Products</t>
  </si>
  <si>
    <t>Bitumen</t>
  </si>
  <si>
    <t>Books and Magazines</t>
  </si>
  <si>
    <t>Cement</t>
  </si>
  <si>
    <t>Chemical Fertilizer</t>
  </si>
  <si>
    <t>Coal</t>
  </si>
  <si>
    <t>Coldrolled Sheet in Coil</t>
  </si>
  <si>
    <t>Cooking Stoves</t>
  </si>
  <si>
    <t>Cosmetics</t>
  </si>
  <si>
    <t>Cuminseeds and Peppers</t>
  </si>
  <si>
    <t>Dry Cell Battery</t>
  </si>
  <si>
    <t>Electrical Equipment</t>
  </si>
  <si>
    <t>Enamel &amp; Other Paints</t>
  </si>
  <si>
    <t>Glass Sheet and G.Wares</t>
  </si>
  <si>
    <t>Hotrolled Sheet in Coil</t>
  </si>
  <si>
    <t>Incense Sticks</t>
  </si>
  <si>
    <t>Insecticides</t>
  </si>
  <si>
    <t>M.S. Billet</t>
  </si>
  <si>
    <t>M.S. Wires, Rods, Coils, Bars</t>
  </si>
  <si>
    <t>Medicine</t>
  </si>
  <si>
    <t>Molasses Sugar</t>
  </si>
  <si>
    <t>Other Machinery &amp; Parts</t>
  </si>
  <si>
    <t>Other Stationery Goods</t>
  </si>
  <si>
    <t>Petroleum Products</t>
  </si>
  <si>
    <t>Pipe and Pipe Fittings</t>
  </si>
  <si>
    <t>Radio, TV, Deck &amp; Parts</t>
  </si>
  <si>
    <t>Raw Cotton</t>
  </si>
  <si>
    <t>Rice</t>
  </si>
  <si>
    <t>Salt</t>
  </si>
  <si>
    <t>Sanitaryware</t>
  </si>
  <si>
    <t>Shoes &amp; Sandles</t>
  </si>
  <si>
    <t>Steel Sheet</t>
  </si>
  <si>
    <t>Sugar</t>
  </si>
  <si>
    <t>Textiles</t>
  </si>
  <si>
    <t>Tobacco</t>
  </si>
  <si>
    <t>Tyre, Tubes &amp; Flapes</t>
  </si>
  <si>
    <t>Vehicles &amp; Spare Parts</t>
  </si>
  <si>
    <t>Wire Products</t>
  </si>
  <si>
    <t>Table 12</t>
  </si>
  <si>
    <t>Aluminium Scrap, Flake, Foil, Bars, &amp; Rods</t>
  </si>
  <si>
    <t>Bags</t>
  </si>
  <si>
    <t>Camera</t>
  </si>
  <si>
    <t>Chemical</t>
  </si>
  <si>
    <t>Cosmetic Goods</t>
  </si>
  <si>
    <t>Electrical Goods</t>
  </si>
  <si>
    <t>Fastener</t>
  </si>
  <si>
    <t>Garlic</t>
  </si>
  <si>
    <t>Glasswares</t>
  </si>
  <si>
    <t>Medical Equipment &amp; Tools</t>
  </si>
  <si>
    <t>Metal &amp; Wooden furniture</t>
  </si>
  <si>
    <t>Office Equipment &amp; Stationary</t>
  </si>
  <si>
    <t>Other Machinery and Parts</t>
  </si>
  <si>
    <t>Other Stationaries</t>
  </si>
  <si>
    <t>Parafin Wax</t>
  </si>
  <si>
    <t>Plywood &amp; Particle board</t>
  </si>
  <si>
    <t>Polyethylene Terephthalate (Plastic pet chips/Pet Resin)</t>
  </si>
  <si>
    <t>Raw Silk</t>
  </si>
  <si>
    <t>Raw Wool</t>
  </si>
  <si>
    <t>Seasoning Powder &amp; Flavour for Instant Noodles</t>
  </si>
  <si>
    <t>Smart Cards</t>
  </si>
  <si>
    <t>Solar Pannel</t>
  </si>
  <si>
    <t>Steel Rod &amp; Sheet</t>
  </si>
  <si>
    <t>Storage Battery</t>
  </si>
  <si>
    <t>Telecommunication Equipments and Parts</t>
  </si>
  <si>
    <t>Threads - Polyster</t>
  </si>
  <si>
    <t>Toys</t>
  </si>
  <si>
    <t>Transport Equipment &amp; Parts</t>
  </si>
  <si>
    <t>Tyre, Tubes and Flapes</t>
  </si>
  <si>
    <t>Video Television &amp; Parts</t>
  </si>
  <si>
    <t>Welding Rods</t>
  </si>
  <si>
    <t>Wheat Products</t>
  </si>
  <si>
    <t>Writing &amp; Printing Paper</t>
  </si>
  <si>
    <t xml:space="preserve">B. Other Commodities </t>
  </si>
  <si>
    <t>Total (A + B)</t>
  </si>
  <si>
    <t>Table 13</t>
  </si>
  <si>
    <t>Aircraft Spareparts</t>
  </si>
  <si>
    <t>Betelnut</t>
  </si>
  <si>
    <t>Button</t>
  </si>
  <si>
    <t>Cigarette Paper</t>
  </si>
  <si>
    <t>Clove</t>
  </si>
  <si>
    <t>Coconut Oil</t>
  </si>
  <si>
    <t>Computer and Parts</t>
  </si>
  <si>
    <t>Copper Wire Rod, Scrapes &amp; Sheets</t>
  </si>
  <si>
    <t>Crude Coconut Oil</t>
  </si>
  <si>
    <t>Crude Palm Oil</t>
  </si>
  <si>
    <t>Crude Soyabean Oil</t>
  </si>
  <si>
    <t>Cuminseed</t>
  </si>
  <si>
    <t>Door Locks</t>
  </si>
  <si>
    <t>Drycell Battery</t>
  </si>
  <si>
    <t>Edible Oil</t>
  </si>
  <si>
    <t>Flash Light</t>
  </si>
  <si>
    <t>G.I.Wire</t>
  </si>
  <si>
    <t>Gold</t>
  </si>
  <si>
    <t>M.S.Wire Rod</t>
  </si>
  <si>
    <t>Other Machinary &amp; Parts</t>
  </si>
  <si>
    <t>P.V.C.Compound</t>
  </si>
  <si>
    <t>Palm Oil</t>
  </si>
  <si>
    <t>Pipe &amp; Pipe Fittings</t>
  </si>
  <si>
    <t>Polythene Granules</t>
  </si>
  <si>
    <t>Powder Milk</t>
  </si>
  <si>
    <t>Shoes and Sandals</t>
  </si>
  <si>
    <t>Silver</t>
  </si>
  <si>
    <t>Small Cardamom</t>
  </si>
  <si>
    <t>Synthetic &amp; Natural Rubber</t>
  </si>
  <si>
    <t>Synthetic Carpet</t>
  </si>
  <si>
    <t>Telecommunication Equipment &amp; Parts</t>
  </si>
  <si>
    <t>Tello</t>
  </si>
  <si>
    <t>Textile Dyes</t>
  </si>
  <si>
    <t>Threads</t>
  </si>
  <si>
    <t>Tyre,Tube &amp; Flaps</t>
  </si>
  <si>
    <t>Umbrella and Parts</t>
  </si>
  <si>
    <t>Watches &amp; Bands</t>
  </si>
  <si>
    <t>X-Ray Film</t>
  </si>
  <si>
    <t>Zinc Ingot</t>
  </si>
  <si>
    <t>Table 14</t>
  </si>
  <si>
    <t>Eleven Months Data</t>
  </si>
  <si>
    <t>(Rs. in million )</t>
  </si>
  <si>
    <t>S.No.</t>
  </si>
  <si>
    <t>Custom Points</t>
  </si>
  <si>
    <t xml:space="preserve">% Change </t>
  </si>
  <si>
    <t>Birgunj Customs Office</t>
  </si>
  <si>
    <t>Dry Port Customs Office</t>
  </si>
  <si>
    <t>Bhairawa Customs Office</t>
  </si>
  <si>
    <t>Biratnagar Customs Office</t>
  </si>
  <si>
    <t>Tribhuwan Airport Customs Office</t>
  </si>
  <si>
    <t>Nepalgunj Customs Office</t>
  </si>
  <si>
    <t>Mechi Customs Office</t>
  </si>
  <si>
    <t>Krishnagar Customs Office</t>
  </si>
  <si>
    <t>Kailali Customs Office</t>
  </si>
  <si>
    <t>Jaleshwar Customs Office</t>
  </si>
  <si>
    <t>Tatopani Customs Office</t>
  </si>
  <si>
    <t>Kanchanpur Customs Office</t>
  </si>
  <si>
    <t>Rasuwa Customs Office</t>
  </si>
  <si>
    <t>Others</t>
  </si>
  <si>
    <t xml:space="preserve">Total </t>
  </si>
  <si>
    <t>Table 15</t>
  </si>
  <si>
    <t>Imports from India against Payment in US Dollar</t>
  </si>
  <si>
    <t>Mid-month</t>
  </si>
  <si>
    <t>2006/07</t>
  </si>
  <si>
    <t>2007/08</t>
  </si>
  <si>
    <t>2008/09</t>
  </si>
  <si>
    <t>2009/10</t>
  </si>
  <si>
    <t>2010/11</t>
  </si>
  <si>
    <t>2011/12</t>
  </si>
  <si>
    <t xml:space="preserve"> August</t>
  </si>
  <si>
    <t xml:space="preserve"> September</t>
  </si>
  <si>
    <t xml:space="preserve"> October</t>
  </si>
  <si>
    <t xml:space="preserve"> November</t>
  </si>
  <si>
    <t xml:space="preserve"> December</t>
  </si>
  <si>
    <t xml:space="preserve"> January</t>
  </si>
  <si>
    <t xml:space="preserve"> February</t>
  </si>
  <si>
    <t xml:space="preserve"> March</t>
  </si>
  <si>
    <t xml:space="preserve"> April</t>
  </si>
  <si>
    <t xml:space="preserve"> May</t>
  </si>
  <si>
    <t xml:space="preserve"> June</t>
  </si>
  <si>
    <t xml:space="preserve"> July</t>
  </si>
  <si>
    <t>Total</t>
  </si>
  <si>
    <t>* The monthly data are updated based on the latest information from custom office and differ from earlier issues.</t>
  </si>
  <si>
    <t>Table 16</t>
  </si>
  <si>
    <t>(FY 2012/13 = 100)</t>
  </si>
  <si>
    <t>Export Unit Value Price Index</t>
  </si>
  <si>
    <t xml:space="preserve">Import Unit Value Price Index </t>
  </si>
  <si>
    <t xml:space="preserve">Terms of Trade </t>
  </si>
  <si>
    <t>Mid-Month</t>
  </si>
  <si>
    <t>Index</t>
  </si>
  <si>
    <t>Percentage Change</t>
  </si>
  <si>
    <t>August</t>
  </si>
  <si>
    <t>September</t>
  </si>
  <si>
    <t>October</t>
  </si>
  <si>
    <t>November</t>
  </si>
  <si>
    <t>December</t>
  </si>
  <si>
    <t>January</t>
  </si>
  <si>
    <t>February</t>
  </si>
  <si>
    <t>March</t>
  </si>
  <si>
    <t>April</t>
  </si>
  <si>
    <t>May</t>
  </si>
  <si>
    <t>June</t>
  </si>
  <si>
    <t>July</t>
  </si>
  <si>
    <t>Average</t>
  </si>
  <si>
    <t>Table 17</t>
  </si>
  <si>
    <t xml:space="preserve">Summary of Balance of Payments              </t>
  </si>
  <si>
    <t>(Rs. in Million )</t>
  </si>
  <si>
    <t>Particulars</t>
  </si>
  <si>
    <r>
      <t xml:space="preserve">2017/18 </t>
    </r>
    <r>
      <rPr>
        <b/>
        <vertAlign val="superscript"/>
        <sz val="12"/>
        <rFont val="Times New Roman"/>
        <family val="1"/>
      </rPr>
      <t>P</t>
    </r>
  </si>
  <si>
    <t>A. Current Account</t>
  </si>
  <si>
    <t>Goods: Exports f.o.b.</t>
  </si>
  <si>
    <t>Oil</t>
  </si>
  <si>
    <t>Other</t>
  </si>
  <si>
    <t>Goods: Imports f.o.b.</t>
  </si>
  <si>
    <t>Balance on Goods</t>
  </si>
  <si>
    <t>Services: Net</t>
  </si>
  <si>
    <t>Services: credit</t>
  </si>
  <si>
    <t>Travel</t>
  </si>
  <si>
    <t>Government n.i.e.</t>
  </si>
  <si>
    <t>Services: debit</t>
  </si>
  <si>
    <t>Transportation</t>
  </si>
  <si>
    <t>O/W Education</t>
  </si>
  <si>
    <t>Government services: debit</t>
  </si>
  <si>
    <t>Balance on Goods and Services</t>
  </si>
  <si>
    <t>Income: Net</t>
  </si>
  <si>
    <t>Income: credit</t>
  </si>
  <si>
    <t>Income: debit</t>
  </si>
  <si>
    <t>Balance on Goods, Services and Income</t>
  </si>
  <si>
    <t>Transfers: Net</t>
  </si>
  <si>
    <t>Current transfers: credit</t>
  </si>
  <si>
    <t>Grants</t>
  </si>
  <si>
    <t>Workers' remittances</t>
  </si>
  <si>
    <t>Pensions</t>
  </si>
  <si>
    <t>Current transfers: debit</t>
  </si>
  <si>
    <t>B</t>
  </si>
  <si>
    <t>Capital Account (Capital Transfer)</t>
  </si>
  <si>
    <t xml:space="preserve">  Total, Groups A plus B</t>
  </si>
  <si>
    <t>C</t>
  </si>
  <si>
    <t>Financial Account (Excluding Group E)</t>
  </si>
  <si>
    <t>Direct investment in Nepal</t>
  </si>
  <si>
    <t>Portfolio Investment</t>
  </si>
  <si>
    <t>Other investment: assets</t>
  </si>
  <si>
    <t>Trade credits</t>
  </si>
  <si>
    <t>Other investment: liabilities</t>
  </si>
  <si>
    <t>Loans</t>
  </si>
  <si>
    <t>General Government</t>
  </si>
  <si>
    <t>Drawings</t>
  </si>
  <si>
    <t>Repayments</t>
  </si>
  <si>
    <t>Other sectors</t>
  </si>
  <si>
    <t>Currency and deposits</t>
  </si>
  <si>
    <t>Nepal Rastra Bank</t>
  </si>
  <si>
    <t>Deposit money banks</t>
  </si>
  <si>
    <t>Other liabilities</t>
  </si>
  <si>
    <t xml:space="preserve">  Total, Group A through C</t>
  </si>
  <si>
    <t>D.</t>
  </si>
  <si>
    <t>Miscellaneous Items, Net</t>
  </si>
  <si>
    <t xml:space="preserve">  Total, Group A through D</t>
  </si>
  <si>
    <t>E. Reserves and Related Items</t>
  </si>
  <si>
    <t>Reserve assets</t>
  </si>
  <si>
    <t>Use of Fund Credit and Loans</t>
  </si>
  <si>
    <t>Changes in reserve net (- increase)*</t>
  </si>
  <si>
    <t>P= Provisional</t>
  </si>
  <si>
    <t>* Change in reserve net is derived by netting out  reserves and related items (Group E) and currency and deposits (under Group C)  with adjustment of valuation gain/loss.</t>
  </si>
  <si>
    <t>Table 18</t>
  </si>
  <si>
    <t>Mid-Jul To</t>
  </si>
  <si>
    <t>A. Nepal Rastra Bank (1+2)</t>
  </si>
  <si>
    <t xml:space="preserve">   1. Gold, SDR, IMF Reserve Position</t>
  </si>
  <si>
    <t xml:space="preserve">   2. Foreign Exchange Reserve </t>
  </si>
  <si>
    <t>Convertible</t>
  </si>
  <si>
    <t>Inconvertible</t>
  </si>
  <si>
    <t>B. Bank and Financial Institutions *</t>
  </si>
  <si>
    <t>C. Gross Foreign Exchange Reserve</t>
  </si>
  <si>
    <t xml:space="preserve">      Share in total (in percent)</t>
  </si>
  <si>
    <t>D. Gross Foreign Assets (A+B)</t>
  </si>
  <si>
    <t xml:space="preserve"> Import Capacity in Months </t>
  </si>
  <si>
    <t xml:space="preserve">   Gross Foreign Exchange Reserve</t>
  </si>
  <si>
    <t>Merchandise</t>
  </si>
  <si>
    <t>Merchandise and Services</t>
  </si>
  <si>
    <t xml:space="preserve">  Gross Foreign Assets</t>
  </si>
  <si>
    <t>E. Foreign Liabilities</t>
  </si>
  <si>
    <t>F. Net Foreign Assets(D-E)</t>
  </si>
  <si>
    <t>G. Change in NFA (before adj. ex. val.)**</t>
  </si>
  <si>
    <t xml:space="preserve">H. Exchange Valuation </t>
  </si>
  <si>
    <t>I. Change in NFA (6+7)***</t>
  </si>
  <si>
    <t>Sources : Nepal Rastra Bank and Commercial Banks;  Estimated.</t>
  </si>
  <si>
    <t>* indicates the "A","B" &amp; " C" class financial institutions licensed by NRB.</t>
  </si>
  <si>
    <t>**Change in NFA is derived by taking mid-July as base and minus (-) sign indicates increase.</t>
  </si>
  <si>
    <t>*** After adjusting exchange valuation gain/loss</t>
  </si>
  <si>
    <t>Period-end Buying Rate (Rs/USD)</t>
  </si>
  <si>
    <t>Table 19</t>
  </si>
  <si>
    <t>(USD in million)</t>
  </si>
  <si>
    <t>Table 20</t>
  </si>
  <si>
    <t>Exchange Rate of US Dollar (NRs/USD)</t>
  </si>
  <si>
    <t xml:space="preserve">FY </t>
  </si>
  <si>
    <t>Month End*</t>
  </si>
  <si>
    <t>Monthly Average*</t>
  </si>
  <si>
    <t>Buying</t>
  </si>
  <si>
    <t>Selling</t>
  </si>
  <si>
    <t xml:space="preserve">Middle </t>
  </si>
  <si>
    <t>Annual Average</t>
  </si>
  <si>
    <t xml:space="preserve">Feburary </t>
  </si>
  <si>
    <t xml:space="preserve">June </t>
  </si>
  <si>
    <t xml:space="preserve">February </t>
  </si>
  <si>
    <t>* As per Nepalese Calendar.</t>
  </si>
  <si>
    <t>Table 21</t>
  </si>
  <si>
    <t>2015</t>
  </si>
  <si>
    <t>2016</t>
  </si>
  <si>
    <t>Oil ($/barrel)*</t>
  </si>
  <si>
    <t>Gold ($/ounce)**</t>
  </si>
  <si>
    <t>* Crude Oil Brent</t>
  </si>
  <si>
    <t>** Refers to p.m. London historical fix.</t>
  </si>
  <si>
    <t xml:space="preserve">Sources: http://www.eia.gov/dnav/pet/hist/LeafHandler.ashx?n=PET&amp;s=RBRTE&amp;f=D </t>
  </si>
  <si>
    <t>http://www.kitco.com/gold.londonfix.html</t>
  </si>
  <si>
    <r>
      <t>2016/17</t>
    </r>
    <r>
      <rPr>
        <b/>
        <vertAlign val="superscript"/>
        <sz val="12"/>
        <rFont val="Times New Roman"/>
        <family val="1"/>
      </rPr>
      <t>R</t>
    </r>
  </si>
  <si>
    <r>
      <t>2017/18</t>
    </r>
    <r>
      <rPr>
        <b/>
        <vertAlign val="superscript"/>
        <sz val="12"/>
        <rFont val="Times New Roman"/>
        <family val="1"/>
      </rPr>
      <t>P</t>
    </r>
  </si>
  <si>
    <t>R= Revised, P= Provisional</t>
  </si>
  <si>
    <t>Headings</t>
  </si>
  <si>
    <t>R= Revised, P= Provisional, * includes Paddy</t>
  </si>
  <si>
    <t>Composition of Foreign Trade* (Customswise)</t>
  </si>
  <si>
    <r>
      <t>2016/2017</t>
    </r>
    <r>
      <rPr>
        <b/>
        <vertAlign val="superscript"/>
        <sz val="12"/>
        <rFont val="Times New Roman"/>
        <family val="1"/>
      </rPr>
      <t>R</t>
    </r>
  </si>
  <si>
    <t>% Change</t>
  </si>
  <si>
    <t>Jul-Jul</t>
  </si>
  <si>
    <t>Jun-Jun</t>
  </si>
  <si>
    <t>Table 1</t>
  </si>
  <si>
    <t>(2014/15=100)</t>
  </si>
  <si>
    <t>Groups &amp; Sub-Groups</t>
  </si>
  <si>
    <t>Weight %</t>
  </si>
  <si>
    <t>Mar/Apr</t>
  </si>
  <si>
    <t>Apr/May</t>
  </si>
  <si>
    <t>Column 5</t>
  </si>
  <si>
    <t>Column 8</t>
  </si>
  <si>
    <t>Over 3</t>
  </si>
  <si>
    <t>Over 4</t>
  </si>
  <si>
    <t>Over 5</t>
  </si>
  <si>
    <t>Over 7</t>
  </si>
  <si>
    <t>Overall Index</t>
  </si>
  <si>
    <t>Food and Beverage</t>
  </si>
  <si>
    <t>Cereal grains and their products</t>
  </si>
  <si>
    <t>Pulses and Legumes</t>
  </si>
  <si>
    <t>Meat and Fish</t>
  </si>
  <si>
    <t>Milk products and Eggs</t>
  </si>
  <si>
    <t>Ghee and Oil</t>
  </si>
  <si>
    <t>Fruit</t>
  </si>
  <si>
    <t>Sugar and Sugar products</t>
  </si>
  <si>
    <t>Spices</t>
  </si>
  <si>
    <t>Non-alcoholic drinks</t>
  </si>
  <si>
    <t>Alcoholic drinks</t>
  </si>
  <si>
    <t>Tobacco products</t>
  </si>
  <si>
    <t>Restaurant and Hotel</t>
  </si>
  <si>
    <t>Non-food and Services</t>
  </si>
  <si>
    <t>Clothes and Footwear</t>
  </si>
  <si>
    <t>Housing and Utilities</t>
  </si>
  <si>
    <t>Furnishing and Household equipment</t>
  </si>
  <si>
    <t>Health</t>
  </si>
  <si>
    <t>Communication</t>
  </si>
  <si>
    <t>Recreation and Culture</t>
  </si>
  <si>
    <t>Education</t>
  </si>
  <si>
    <t>Miscellaneous goods and services</t>
  </si>
  <si>
    <t>CPI : Kathmandu Valley</t>
  </si>
  <si>
    <t>CPI : Terai</t>
  </si>
  <si>
    <t>CPI : Hill</t>
  </si>
  <si>
    <t>CPI : Mountain</t>
  </si>
  <si>
    <t>Table 2</t>
  </si>
  <si>
    <t>(2014/15 = 100)</t>
  </si>
  <si>
    <t>(y-o-y)</t>
  </si>
  <si>
    <t>Mid-months</t>
  </si>
  <si>
    <t>Table 3</t>
  </si>
  <si>
    <t>Months</t>
  </si>
  <si>
    <t>Nepal</t>
  </si>
  <si>
    <t>Deviation</t>
  </si>
  <si>
    <t>Table 4</t>
  </si>
  <si>
    <t>National Wholesale Price Index</t>
  </si>
  <si>
    <t>(1999/00=100)</t>
  </si>
  <si>
    <t xml:space="preserve">Groups and Sub-groups </t>
  </si>
  <si>
    <t xml:space="preserve">Weight % </t>
  </si>
  <si>
    <t>1. Overall Index</t>
  </si>
  <si>
    <t>1.1 Agricultural Commodities</t>
  </si>
  <si>
    <t xml:space="preserve">        Foodgrains </t>
  </si>
  <si>
    <t xml:space="preserve">       Cash Crops </t>
  </si>
  <si>
    <t xml:space="preserve">        Pulses </t>
  </si>
  <si>
    <t xml:space="preserve">        Fruits and Vegetables</t>
  </si>
  <si>
    <t xml:space="preserve">        Spices </t>
  </si>
  <si>
    <t xml:space="preserve">        Livestock Production</t>
  </si>
  <si>
    <t>1.2 Domestic Manufactured Commodities</t>
  </si>
  <si>
    <t xml:space="preserve">        Food-Related Products</t>
  </si>
  <si>
    <t xml:space="preserve">        Beverages and Tobacco </t>
  </si>
  <si>
    <t xml:space="preserve">        Construction Materials</t>
  </si>
  <si>
    <t xml:space="preserve">        Others </t>
  </si>
  <si>
    <t>1.3 Imported Commodities</t>
  </si>
  <si>
    <t xml:space="preserve">        Petroleum Products and Coal</t>
  </si>
  <si>
    <t xml:space="preserve">        Chemical Fertilizers and Chemical Goods</t>
  </si>
  <si>
    <t xml:space="preserve">        Transport Vehicles and Machinery Goods</t>
  </si>
  <si>
    <t xml:space="preserve">        Electric and Electronic Goods</t>
  </si>
  <si>
    <t xml:space="preserve">        Drugs and Medicine</t>
  </si>
  <si>
    <t xml:space="preserve">        Textile-Related Products</t>
  </si>
  <si>
    <t xml:space="preserve">        Others</t>
  </si>
  <si>
    <t>P = Provisional</t>
  </si>
  <si>
    <t>Table 5</t>
  </si>
  <si>
    <t>(1999/00 = 100)</t>
  </si>
  <si>
    <t>Table 6</t>
  </si>
  <si>
    <t>National Salary and Wage Rate Index</t>
  </si>
  <si>
    <t>(2004/05=100)</t>
  </si>
  <si>
    <t>Groups/Sub-groups</t>
  </si>
  <si>
    <t>Weight</t>
  </si>
  <si>
    <t>2015/16 R</t>
  </si>
  <si>
    <t>2016/17 R</t>
  </si>
  <si>
    <t>%</t>
  </si>
  <si>
    <t>5 over 3</t>
  </si>
  <si>
    <t>5 over 4</t>
  </si>
  <si>
    <t>8 over 5</t>
  </si>
  <si>
    <t>8 over 7</t>
  </si>
  <si>
    <t>Salary Index</t>
  </si>
  <si>
    <t>Officers</t>
  </si>
  <si>
    <t>Non Officers</t>
  </si>
  <si>
    <t>Civil Service</t>
  </si>
  <si>
    <t>Public Corporations</t>
  </si>
  <si>
    <t>Bank &amp; Financial Institutions</t>
  </si>
  <si>
    <t>Army  &amp; Police Forces</t>
  </si>
  <si>
    <t>Private Institutions</t>
  </si>
  <si>
    <t>Wage Rate Index</t>
  </si>
  <si>
    <t>Agricultural Labourer</t>
  </si>
  <si>
    <t>Male</t>
  </si>
  <si>
    <t>Female</t>
  </si>
  <si>
    <t>Industrial Labourer</t>
  </si>
  <si>
    <t>High Skilled</t>
  </si>
  <si>
    <t>Skilled</t>
  </si>
  <si>
    <t>Semi Skilled</t>
  </si>
  <si>
    <t>Unskilled</t>
  </si>
  <si>
    <t>Construction Labourer</t>
  </si>
  <si>
    <t>Mason</t>
  </si>
  <si>
    <t>Carpenter</t>
  </si>
  <si>
    <t>Worker</t>
  </si>
  <si>
    <t>R: Revised after getting data for last five years from some private manufacturing firms since November, 2017.</t>
  </si>
  <si>
    <t xml:space="preserve">2017/18 </t>
  </si>
  <si>
    <t xml:space="preserve">Percent Change </t>
  </si>
  <si>
    <t xml:space="preserve">During </t>
  </si>
  <si>
    <t>Mid-June</t>
  </si>
  <si>
    <t>2 Over 1</t>
  </si>
  <si>
    <t>3 Over 2</t>
  </si>
  <si>
    <t>NEPSE Index (Closing)*</t>
  </si>
  <si>
    <t>NEPSE Sensitive Index (Closing)**</t>
  </si>
  <si>
    <t>NEPSE Float Index (Closing)***</t>
  </si>
  <si>
    <t>Banking Sub-Index</t>
  </si>
  <si>
    <t>Market Capitalization (Rs. million)</t>
  </si>
  <si>
    <t>Total Paid-up Value of Listed Shares (Rs. million)</t>
  </si>
  <si>
    <t xml:space="preserve">Number of Listed  Companies  </t>
  </si>
  <si>
    <t>Number of Listed Shares ('000)</t>
  </si>
  <si>
    <t>Ratio of  Market Capitalization to GDP (in %) †</t>
  </si>
  <si>
    <t>Twelve Months Rolling Standard Deviation of NEPSE Index</t>
  </si>
  <si>
    <t>Market Concentration Ratio (In Percent)</t>
  </si>
  <si>
    <t>Data Source: Nepal Stock Exchange Ltd.</t>
  </si>
  <si>
    <t xml:space="preserve">                                                                                                                                                                                                                                                                                                                                                                                                                                                                                                                                                                                                                                                                                                                                                                                                                                                                                                                                                                                                                                                                                                                                                                                                                                                                                                                                                                                                                                                                                                                                                                                                                                                                                                                                                                                                                                                                                                                                                                                                                                                                                                                                                                                                                                                                                                                                                                                                                                                                                                                                                                                                                                                                                                                                                                                                                                                                                                                                                                                                                                                                                                                                                                                                                                                                                                                                                                                                                                                                                                                                                                                                                                                                                                                                                                                                                                                                                                                                                                                                                                                                                                                                                                                                                                                                                                                                                                                                                                                                                                                                                                                                                                                                                                                                                                                                                                                                                                                                                                                                                                                                                                                         </t>
  </si>
  <si>
    <t>*     Base: February 12, 1994</t>
  </si>
  <si>
    <t>**   Base: July 16, 2006</t>
  </si>
  <si>
    <t>*** Base: August 24, 2008</t>
  </si>
  <si>
    <t xml:space="preserve">†    GDP of 2015, 2016 and 2017 at Producer's Prices </t>
  </si>
  <si>
    <t>GDP at Current Price ( Rs. million)</t>
  </si>
  <si>
    <t>(Mid-July 2017 to Mid-June 2018)</t>
  </si>
  <si>
    <t>(Rs. Million)</t>
  </si>
  <si>
    <t>Types of  Securities</t>
  </si>
  <si>
    <t>Amount of Public Issue</t>
  </si>
  <si>
    <t>Approval Date</t>
  </si>
  <si>
    <t>A. Right Share</t>
  </si>
  <si>
    <t>Muktinath Bikas Bank Ltd.</t>
  </si>
  <si>
    <t>Jebil's Finance Ltd.</t>
  </si>
  <si>
    <t>RSDC Laghubitta Bittiya Sanstha Ltd.</t>
  </si>
  <si>
    <t>General Finance Ltd.</t>
  </si>
  <si>
    <t>Kisan Microfinance Bittiya Sanstha Ltd.</t>
  </si>
  <si>
    <t>Summit Micro Finance Development Bank Ltd.</t>
  </si>
  <si>
    <t>Excel Development Bank Ltd.</t>
  </si>
  <si>
    <t>Mega Bank Ltd.</t>
  </si>
  <si>
    <t>Om Development Bank Ltd.</t>
  </si>
  <si>
    <t>32/04/2074</t>
  </si>
  <si>
    <t>Guheswori Merchant Banking and Finance Ltd.</t>
  </si>
  <si>
    <t>Nepal Community Development Bank Ltd.</t>
  </si>
  <si>
    <t>Bhargav Bikash Bank Ltd</t>
  </si>
  <si>
    <t>Mount Makalu Development Bank Ltd.</t>
  </si>
  <si>
    <t>Reliance Finance Ltd.</t>
  </si>
  <si>
    <t>Civil Bank Ltd</t>
  </si>
  <si>
    <t>Central Finance Ltd</t>
  </si>
  <si>
    <t>Prudential Insurance Co. Ltd</t>
  </si>
  <si>
    <t>Shangrila Development Bank</t>
  </si>
  <si>
    <t>Green Development Bank Ltd</t>
  </si>
  <si>
    <t>Gandaki Bikas Bank Ltd</t>
  </si>
  <si>
    <t>Shree Investment and Finance Co. Ltd</t>
  </si>
  <si>
    <t>Karnali Development Bank Ltd</t>
  </si>
  <si>
    <t>Siddhartha Bank Ltd</t>
  </si>
  <si>
    <t>Pokhara Finance Ltd</t>
  </si>
  <si>
    <t>Prabhu Bank Ltd</t>
  </si>
  <si>
    <t>Lumbini Bikash Bank Ltd</t>
  </si>
  <si>
    <t>Asian Life Insurance Co Ltd</t>
  </si>
  <si>
    <t>First Microfinance Laghu Bitta Bittiya Sanstha Ltd</t>
  </si>
  <si>
    <t>Kamana Sewa Bikas Bank Ltd</t>
  </si>
  <si>
    <t>Neco Insurance Ltd</t>
  </si>
  <si>
    <t>Manjushree Finance Ltd.</t>
  </si>
  <si>
    <t>Suryodaya Laghubitta Bittiya Sanstha Ltd.</t>
  </si>
  <si>
    <t>Deva Bikas Bank Ltd.</t>
  </si>
  <si>
    <t>Prime Life Insurance Ltd</t>
  </si>
  <si>
    <t>Nepal Insurance Company Ltd</t>
  </si>
  <si>
    <t>Surya Life Insurance Co. Ltd</t>
  </si>
  <si>
    <t>Sahara Bikash Bank Ltd</t>
  </si>
  <si>
    <t>Gurans Life Insurance Company</t>
  </si>
  <si>
    <t>19/12/2074</t>
  </si>
  <si>
    <t>Kumari Bank Ltd</t>
  </si>
  <si>
    <t>19/01/2075</t>
  </si>
  <si>
    <t>Siddhartha Insurance</t>
  </si>
  <si>
    <t>20/01/2076</t>
  </si>
  <si>
    <t>Womi Microfinance Bittiya Sanstha</t>
  </si>
  <si>
    <t>20/01/2077</t>
  </si>
  <si>
    <t>26/01/2078</t>
  </si>
  <si>
    <t>Prabhu Insurance</t>
  </si>
  <si>
    <t>27/01/2079</t>
  </si>
  <si>
    <t>Synergy Finance</t>
  </si>
  <si>
    <t>28/01/2080</t>
  </si>
  <si>
    <t>Mirmire Microfinance Development Bank</t>
  </si>
  <si>
    <t>National Life Insurance company</t>
  </si>
  <si>
    <t>Nagbeli Lagubitta Bittiya Sanstha</t>
  </si>
  <si>
    <t>Swarjgar Laghubitta Bittiya Sanstha</t>
  </si>
  <si>
    <t>18/2/2075</t>
  </si>
  <si>
    <t>Samata Microfinance  Bittiya Sansthan</t>
  </si>
  <si>
    <t>B. Ordinary Share</t>
  </si>
  <si>
    <t>Support Microfinance Bittiya Sanstha Ltd.</t>
  </si>
  <si>
    <t>Nepal Grameen Bikas Bank Ltd</t>
  </si>
  <si>
    <t>Radhi Bidyut Company Ltd</t>
  </si>
  <si>
    <t>Panchakanya Mai Hydropower Ltd</t>
  </si>
  <si>
    <t>Sanjen Jalavidhyut Co. Ltd</t>
  </si>
  <si>
    <t>Unnati Microfinance Bittiya Sanstha Ltd</t>
  </si>
  <si>
    <t>Premier Insurance Co (Nepal) Ltd</t>
  </si>
  <si>
    <t xml:space="preserve">Butwal Power Company Ltd. </t>
  </si>
  <si>
    <t>Samudayik Laghubitta Bittiya Sanstha Ltd</t>
  </si>
  <si>
    <t>Rasuwagadi  Hydropower Co. Ltd</t>
  </si>
  <si>
    <t>Aarambha Microfinance Bittiya Sanstha Ltd</t>
  </si>
  <si>
    <t>Kalika Power Company Ltd</t>
  </si>
  <si>
    <t>Joshi Hydropower Development Company Ltd</t>
  </si>
  <si>
    <t>Shuvam Power Ltd</t>
  </si>
  <si>
    <t>Rairang Hydropower Development Company Ltd</t>
  </si>
  <si>
    <t>NADEP Laghubittiya Sansthan</t>
  </si>
  <si>
    <t>Upper Tamakoshi Hydropower Ltd</t>
  </si>
  <si>
    <t>C. Mutual Funds</t>
  </si>
  <si>
    <t>Siddhartha Capital Ltd</t>
  </si>
  <si>
    <t>Sanima Capital Ltd</t>
  </si>
  <si>
    <t>NIC Asia Growth Fund</t>
  </si>
  <si>
    <t>Citizen Mutual Fund-1</t>
  </si>
  <si>
    <t>Source: Securities Board of Nepal (SEBON)</t>
  </si>
  <si>
    <t>Listed Companies and  Market Capitalization</t>
  </si>
  <si>
    <t xml:space="preserve">Particulars                                                                    </t>
  </si>
  <si>
    <t xml:space="preserve">No. of Listed Companies </t>
  </si>
  <si>
    <t>Market Capitalization of Listed Companies (Rs in million)</t>
  </si>
  <si>
    <t>Value</t>
  </si>
  <si>
    <t>Share %</t>
  </si>
  <si>
    <t>Financial Institutions</t>
  </si>
  <si>
    <t xml:space="preserve">    Commercial Banks</t>
  </si>
  <si>
    <t xml:space="preserve">    Development Banks</t>
  </si>
  <si>
    <t xml:space="preserve">    Finance Companies</t>
  </si>
  <si>
    <t>Microfinance</t>
  </si>
  <si>
    <t xml:space="preserve">    Insurance Companies</t>
  </si>
  <si>
    <t>Manufacturing &amp; Processing</t>
  </si>
  <si>
    <t>Hotel</t>
  </si>
  <si>
    <t>Trading</t>
  </si>
  <si>
    <t>Hydropower</t>
  </si>
  <si>
    <t>Data Source: Nepal Stock Exchange Limited</t>
  </si>
  <si>
    <t>(Mid-May/Mid-June)</t>
  </si>
  <si>
    <t>Group</t>
  </si>
  <si>
    <t>Closing</t>
  </si>
  <si>
    <t>High</t>
  </si>
  <si>
    <t>Low</t>
  </si>
  <si>
    <t>4 over 1</t>
  </si>
  <si>
    <t>7 over 4</t>
  </si>
  <si>
    <t>Commercial Banks</t>
  </si>
  <si>
    <t>Development Banks</t>
  </si>
  <si>
    <t>Insurance Companies</t>
  </si>
  <si>
    <t>Finance Companies</t>
  </si>
  <si>
    <t>Microfinance Institutions</t>
  </si>
  <si>
    <t>Hydro Power</t>
  </si>
  <si>
    <t>NEPSE Overall Index*</t>
  </si>
  <si>
    <t xml:space="preserve"> NEPSE Sensitive Index**</t>
  </si>
  <si>
    <t>NEPSE Float Index***</t>
  </si>
  <si>
    <t xml:space="preserve"> Securities Market Turnover </t>
  </si>
  <si>
    <t>(Mid-May to Mid-June)</t>
  </si>
  <si>
    <t>Share Units ('000)</t>
  </si>
  <si>
    <t>Value (Rs                million)</t>
  </si>
  <si>
    <t>% Share of Value</t>
  </si>
  <si>
    <t>Mutual Fund</t>
  </si>
  <si>
    <t>Preferred Stock</t>
  </si>
  <si>
    <t>Promoter Share</t>
  </si>
  <si>
    <t xml:space="preserve">    Total</t>
  </si>
  <si>
    <t>Securities Listed  in Nepal Stock Exchange Ltd.</t>
  </si>
  <si>
    <t xml:space="preserve">1. Institution-wise listing </t>
  </si>
  <si>
    <t xml:space="preserve">      Commercial Banks</t>
  </si>
  <si>
    <t xml:space="preserve">      Insurance Companies</t>
  </si>
  <si>
    <t xml:space="preserve">      Finance Companies</t>
  </si>
  <si>
    <t xml:space="preserve">      Manufacturing </t>
  </si>
  <si>
    <t xml:space="preserve">      Hotel</t>
  </si>
  <si>
    <t xml:space="preserve">      Trading</t>
  </si>
  <si>
    <t xml:space="preserve">      Hydropower</t>
  </si>
  <si>
    <t xml:space="preserve">      Others</t>
  </si>
  <si>
    <t xml:space="preserve">      Total</t>
  </si>
  <si>
    <t xml:space="preserve">2. Instrument-wise listing </t>
  </si>
  <si>
    <t xml:space="preserve">      Ordinary Share</t>
  </si>
  <si>
    <t xml:space="preserve">      Right Share</t>
  </si>
  <si>
    <t xml:space="preserve">      Bonus Share</t>
  </si>
  <si>
    <t xml:space="preserve">      Government Bond</t>
  </si>
  <si>
    <t xml:space="preserve">      Convertible Preference Share</t>
  </si>
  <si>
    <t xml:space="preserve">      Debenture</t>
  </si>
  <si>
    <t xml:space="preserve">  Others</t>
  </si>
  <si>
    <t xml:space="preserve">     Total</t>
  </si>
  <si>
    <t xml:space="preserve">#  Including Class "D" Bank and Financial Institutions </t>
  </si>
  <si>
    <t>Table 41</t>
  </si>
  <si>
    <t>Table 42</t>
  </si>
  <si>
    <t>Table 43</t>
  </si>
  <si>
    <t>Table 44</t>
  </si>
  <si>
    <t xml:space="preserve"> Table 45</t>
  </si>
  <si>
    <t>Table 46</t>
  </si>
  <si>
    <t>Ratio of Turnover to Market Capitalization (in %)</t>
  </si>
  <si>
    <t>Ratio of Traded Quantity of Shares (in %)</t>
  </si>
  <si>
    <t>3 Over 1</t>
  </si>
  <si>
    <t xml:space="preserve">5 Over 3 </t>
  </si>
  <si>
    <r>
      <t>Development Banks</t>
    </r>
    <r>
      <rPr>
        <vertAlign val="superscript"/>
        <sz val="12"/>
        <rFont val="Times New Roman"/>
        <family val="1"/>
      </rPr>
      <t>#</t>
    </r>
  </si>
  <si>
    <r>
      <t xml:space="preserve">      Development Banks</t>
    </r>
    <r>
      <rPr>
        <vertAlign val="superscript"/>
        <sz val="12"/>
        <rFont val="Times New Roman"/>
        <family val="1"/>
      </rPr>
      <t>#</t>
    </r>
  </si>
  <si>
    <t>Table 25</t>
  </si>
  <si>
    <t>Changes during eleven months</t>
  </si>
  <si>
    <t>Monetary Aggregates</t>
  </si>
  <si>
    <t xml:space="preserve">Jul </t>
  </si>
  <si>
    <t>Jun</t>
  </si>
  <si>
    <t>Jul (R)</t>
  </si>
  <si>
    <t>Jun (P)</t>
  </si>
  <si>
    <t>Percent</t>
  </si>
  <si>
    <t>1. Foreign Assets, Net</t>
  </si>
  <si>
    <t>1/</t>
  </si>
  <si>
    <t>2/</t>
  </si>
  <si>
    <t xml:space="preserve">     1.1 Foreign Assets</t>
  </si>
  <si>
    <t xml:space="preserve">     1.2 Foreign Liabilities</t>
  </si>
  <si>
    <t xml:space="preserve">           a. Deposits</t>
  </si>
  <si>
    <t xml:space="preserve">           b. Other </t>
  </si>
  <si>
    <t>2. Net Domestic Assets</t>
  </si>
  <si>
    <t xml:space="preserve">   2.1 Domestic Credit</t>
  </si>
  <si>
    <t xml:space="preserve">        a. Net Claims on Government</t>
  </si>
  <si>
    <t xml:space="preserve">              Claims on Government</t>
  </si>
  <si>
    <t xml:space="preserve">              Government Deposits</t>
  </si>
  <si>
    <t xml:space="preserve">       b. Claims on Non-Financial Government Enterprises</t>
  </si>
  <si>
    <t xml:space="preserve">       c. Claims on Financial Institutions</t>
  </si>
  <si>
    <t xml:space="preserve">              Government </t>
  </si>
  <si>
    <t xml:space="preserve">              Non-Government</t>
  </si>
  <si>
    <t xml:space="preserve">       d. Claims on Private Sector </t>
  </si>
  <si>
    <t xml:space="preserve">   2.2 Net Non-Monetary Liabilities</t>
  </si>
  <si>
    <t>3. Broad Money (M2)</t>
  </si>
  <si>
    <t xml:space="preserve">  3.1 Money Supply (a+b), M1+</t>
  </si>
  <si>
    <t xml:space="preserve">      a. Money Supply (M1)</t>
  </si>
  <si>
    <t xml:space="preserve">             Currency</t>
  </si>
  <si>
    <t xml:space="preserve">             Demand Deposits</t>
  </si>
  <si>
    <t xml:space="preserve">      b. Saving and Call Deposits</t>
  </si>
  <si>
    <t xml:space="preserve">  3.2 Time Deposits</t>
  </si>
  <si>
    <t>4. Broad Money Liquidity (M3)</t>
  </si>
  <si>
    <t>million</t>
  </si>
  <si>
    <t>R= Revised, P = Provisional</t>
  </si>
  <si>
    <t>Memorandum Items</t>
  </si>
  <si>
    <t>Money multiplier (M1)</t>
  </si>
  <si>
    <t>Money multiplier (M1+)</t>
  </si>
  <si>
    <t>Money multiplier (M2)</t>
  </si>
  <si>
    <t>Table 26</t>
  </si>
  <si>
    <t>1. Foreign Assets</t>
  </si>
  <si>
    <t xml:space="preserve">     1.1 Gold Investment</t>
  </si>
  <si>
    <t xml:space="preserve">     1.2 SDR Holdings</t>
  </si>
  <si>
    <t xml:space="preserve">     1.3 Reserve Position in the Fund</t>
  </si>
  <si>
    <t xml:space="preserve">     1.4 Foreign Exchange</t>
  </si>
  <si>
    <t>2. Claims on Government</t>
  </si>
  <si>
    <t xml:space="preserve">     2.1 Treasury Bills</t>
  </si>
  <si>
    <t xml:space="preserve">     2.2 Development Bonds</t>
  </si>
  <si>
    <t xml:space="preserve">     2.3 Other Government Papers</t>
  </si>
  <si>
    <t xml:space="preserve">     2.4 Loans and Advances</t>
  </si>
  <si>
    <t>3. Claims on Non-Financial Government Enterprises</t>
  </si>
  <si>
    <t>4. Claims on Non-Banking Financial Institutions</t>
  </si>
  <si>
    <t xml:space="preserve">     4.1 Government </t>
  </si>
  <si>
    <t xml:space="preserve">     4.2 Non-Government</t>
  </si>
  <si>
    <t>5. Claims on Banks and Financial Institutons</t>
  </si>
  <si>
    <t xml:space="preserve">     5.1 Refinance</t>
  </si>
  <si>
    <t xml:space="preserve">     5.2 Repo Lending and SLF</t>
  </si>
  <si>
    <t>6. Claims on Private Sector</t>
  </si>
  <si>
    <t>7. Other Assets</t>
  </si>
  <si>
    <t xml:space="preserve">   Assets = Liabilities</t>
  </si>
  <si>
    <t>8.  Reserve Money</t>
  </si>
  <si>
    <t xml:space="preserve">     8.1 Currency Outside ODCs</t>
  </si>
  <si>
    <t xml:space="preserve">     8.2 Currency Held by ODCs</t>
  </si>
  <si>
    <t xml:space="preserve">     8.3 Deposits of Commercial Banks</t>
  </si>
  <si>
    <t xml:space="preserve">     8.4 Deposits of Development Banks</t>
  </si>
  <si>
    <t xml:space="preserve">     8.5 Deposits of  Finance Companies</t>
  </si>
  <si>
    <t xml:space="preserve">     8.6 Other Deposits</t>
  </si>
  <si>
    <t>9.  Govt. Deposits</t>
  </si>
  <si>
    <t>10. Deposit Auction</t>
  </si>
  <si>
    <t>11. Reverse Repo</t>
  </si>
  <si>
    <t>12.  NRB Bond</t>
  </si>
  <si>
    <t>13.  Foreign Liabilities</t>
  </si>
  <si>
    <t xml:space="preserve">     13.1 Foreign Deposits</t>
  </si>
  <si>
    <t xml:space="preserve">     13.2 IMF Trust Fund</t>
  </si>
  <si>
    <t xml:space="preserve">     13.3 Use of Fund Resources</t>
  </si>
  <si>
    <t xml:space="preserve">     13.4 SAF</t>
  </si>
  <si>
    <t xml:space="preserve">     13.5 ESAF</t>
  </si>
  <si>
    <t xml:space="preserve">     13.6 ECF</t>
  </si>
  <si>
    <t xml:space="preserve">     13.7 RCF</t>
  </si>
  <si>
    <t xml:space="preserve">     13.8 CSI </t>
  </si>
  <si>
    <t>14. Capital and Reserve</t>
  </si>
  <si>
    <t>15. Other Liabilities</t>
  </si>
  <si>
    <t>Net Foreign Assets</t>
  </si>
  <si>
    <t>Net Domestic Assets</t>
  </si>
  <si>
    <t>Other Items, Net</t>
  </si>
  <si>
    <t>Table 27</t>
  </si>
  <si>
    <t>1. Total Deposits</t>
  </si>
  <si>
    <t xml:space="preserve">    1.1 Demand Deposits</t>
  </si>
  <si>
    <t xml:space="preserve">           a.  Domestic Deposits</t>
  </si>
  <si>
    <t xml:space="preserve">           b. Foreign Deposits</t>
  </si>
  <si>
    <t xml:space="preserve">    1.2 Saving Deposits</t>
  </si>
  <si>
    <t xml:space="preserve">    1.3 Fixed Deposits</t>
  </si>
  <si>
    <t xml:space="preserve">    1.4 Call Deposits</t>
  </si>
  <si>
    <t xml:space="preserve">   1.5 Margin Deposits</t>
  </si>
  <si>
    <t>2. Borrowings from Nepal Rastra Bank</t>
  </si>
  <si>
    <t>3. Foreign Liabilities</t>
  </si>
  <si>
    <t>4. Other Liabilities</t>
  </si>
  <si>
    <t xml:space="preserve">     4.1 Paid-up Capital</t>
  </si>
  <si>
    <t xml:space="preserve">     4.2 General Reserves</t>
  </si>
  <si>
    <t xml:space="preserve">     4.3 Other Liabilities</t>
  </si>
  <si>
    <t>Assets =  Liabilities</t>
  </si>
  <si>
    <t>5. Liquid Funds</t>
  </si>
  <si>
    <t xml:space="preserve">    5.1 Cash in Hand</t>
  </si>
  <si>
    <t xml:space="preserve">    5.2 Balance with Nepal  Rastra Bank</t>
  </si>
  <si>
    <t xml:space="preserve">    5.3 Foreign Currency in Hand</t>
  </si>
  <si>
    <t xml:space="preserve">    5.4 Balance Held Abroad</t>
  </si>
  <si>
    <t xml:space="preserve">    5.5 Cash in Transit</t>
  </si>
  <si>
    <t>6. Loans and Advances</t>
  </si>
  <si>
    <t xml:space="preserve">    6.1 Claims on Government</t>
  </si>
  <si>
    <t xml:space="preserve">    6.2 Claims on  Non-Financial Government Enterprises</t>
  </si>
  <si>
    <t xml:space="preserve">    6.3 Claims on Financial Enterprises</t>
  </si>
  <si>
    <t>a.Government</t>
  </si>
  <si>
    <t>b.Non-Government</t>
  </si>
  <si>
    <t xml:space="preserve">    6.4 Claims on Private Sector</t>
  </si>
  <si>
    <t xml:space="preserve">            a.  Principal</t>
  </si>
  <si>
    <t xml:space="preserve">            b.  Interest Accrued</t>
  </si>
  <si>
    <t xml:space="preserve">    6.5 Foreign Bills Purchased &amp; Discounted</t>
  </si>
  <si>
    <t>7. NRB Bond</t>
  </si>
  <si>
    <t>8. Other Assets</t>
  </si>
  <si>
    <t>Table 28</t>
  </si>
  <si>
    <t xml:space="preserve">    5.2 Balance with Nepal Rastra Bank</t>
  </si>
  <si>
    <t>Table 29</t>
  </si>
  <si>
    <t>Table 30</t>
  </si>
  <si>
    <t>Table 31</t>
  </si>
  <si>
    <t>1. Foreign Deposits</t>
  </si>
  <si>
    <t>2. Local Government/VDC</t>
  </si>
  <si>
    <t>3. Non-banks Financial Institutions</t>
  </si>
  <si>
    <t xml:space="preserve">     3.1 Insurance Companies</t>
  </si>
  <si>
    <t xml:space="preserve">     3.2 Employees Provident Fund</t>
  </si>
  <si>
    <t xml:space="preserve">     3.3  Citizen Investment Trust</t>
  </si>
  <si>
    <t xml:space="preserve">     3.4 Others</t>
  </si>
  <si>
    <t>4. Government Corporations</t>
  </si>
  <si>
    <t>5. Non-government Corporations</t>
  </si>
  <si>
    <t>6. Inter-bank Deposits*</t>
  </si>
  <si>
    <t>7. Non-profit Organisations</t>
  </si>
  <si>
    <t>8. Individuals</t>
  </si>
  <si>
    <t>9. Miscellaneous</t>
  </si>
  <si>
    <t>Current Account increase due to increase in deposits by foreign airlines, foreign residents and foreign operated govt</t>
  </si>
  <si>
    <t>Projects</t>
  </si>
  <si>
    <t>Change in Saving account</t>
  </si>
  <si>
    <t>Increase in insurance companies deposits (non depository financial institutions by 3.79 billion)</t>
  </si>
  <si>
    <t>Change in call deposits</t>
  </si>
  <si>
    <t>due to increase in deposits of Rural Development banks and finance companies Rs 2/2 billion</t>
  </si>
  <si>
    <t>*Deposits among "A", "B" and "C" class financial institutions</t>
  </si>
  <si>
    <t>Table 32</t>
  </si>
  <si>
    <t>Sectorwise Outstanding Credit of Banks and Financial Insitutions</t>
  </si>
  <si>
    <t xml:space="preserve"> 1. Agriculture*</t>
  </si>
  <si>
    <t xml:space="preserve"> 6. Transportation Equipment Production and Fitting</t>
  </si>
  <si>
    <t xml:space="preserve">     1.1 Farming /Farming Service</t>
  </si>
  <si>
    <t xml:space="preserve">     6.1 Vehicles and Vehicle Parts</t>
  </si>
  <si>
    <t xml:space="preserve">     1.2 Tea</t>
  </si>
  <si>
    <t xml:space="preserve">     6.2 Jet Boat/Water Transportation</t>
  </si>
  <si>
    <t xml:space="preserve">     1.3 Animals Farming/Service</t>
  </si>
  <si>
    <t xml:space="preserve">     6.3 Aircraft  and Aircraft Parts</t>
  </si>
  <si>
    <t xml:space="preserve">     1.4 Forest, Fish Farming, and Slaughter</t>
  </si>
  <si>
    <t xml:space="preserve">     6.4 Other Parts about Transportation</t>
  </si>
  <si>
    <t xml:space="preserve">     1.5 Other Agriculture and Agricultural Services</t>
  </si>
  <si>
    <t xml:space="preserve"> 7. Transportation, Communications and Public Services</t>
  </si>
  <si>
    <t xml:space="preserve"> 2. Mines</t>
  </si>
  <si>
    <t xml:space="preserve">     7.1 Railways and Passengers Vehicles</t>
  </si>
  <si>
    <t xml:space="preserve">     2.1 Metals (Iron, Lead, etc.)</t>
  </si>
  <si>
    <t xml:space="preserve">     7.2 Truck Services and Store Arrangements</t>
  </si>
  <si>
    <t xml:space="preserve">     2.2 Charcoal</t>
  </si>
  <si>
    <t xml:space="preserve">     7.3 Pipe Lines Except Natural Gas</t>
  </si>
  <si>
    <t xml:space="preserve">     2.3 Graphite</t>
  </si>
  <si>
    <t xml:space="preserve">     7.4 Communications</t>
  </si>
  <si>
    <t xml:space="preserve">     2.4 Magnesite</t>
  </si>
  <si>
    <t xml:space="preserve">     7.5 Electricity</t>
  </si>
  <si>
    <t xml:space="preserve">     2.5 Chalks</t>
  </si>
  <si>
    <t xml:space="preserve">     7.6 Gas and Gas Pipe Line Services</t>
  </si>
  <si>
    <t xml:space="preserve">     2.6 Oil and Gas Extraction</t>
  </si>
  <si>
    <t xml:space="preserve">     7.7 Other Services</t>
  </si>
  <si>
    <t xml:space="preserve">     2.7 About Mines Others</t>
  </si>
  <si>
    <t xml:space="preserve"> 8. Wholesaler and Retailers</t>
  </si>
  <si>
    <t xml:space="preserve"> 3. Productions</t>
  </si>
  <si>
    <t xml:space="preserve">     8.1 Wholesale Business - Durable Commodities</t>
  </si>
  <si>
    <t xml:space="preserve">     3.1 Food Production (Packing and Processing)</t>
  </si>
  <si>
    <t xml:space="preserve">     8.2 Wholesale Business - Non Durable Commodities</t>
  </si>
  <si>
    <t xml:space="preserve">     3.2 Agriculture and Forest Production</t>
  </si>
  <si>
    <t xml:space="preserve">     8.3 Automative Dealer/ Franchise</t>
  </si>
  <si>
    <t xml:space="preserve">     3.3 Drinking Materials (Bear, Alcohol, Soda, etc.)</t>
  </si>
  <si>
    <t xml:space="preserve">     8.4 Other Retail Business</t>
  </si>
  <si>
    <t xml:space="preserve">         3.3.1 Alcohol</t>
  </si>
  <si>
    <t xml:space="preserve">     8.5 Import Business</t>
  </si>
  <si>
    <t xml:space="preserve">         3.3.2 Non-Alcohol</t>
  </si>
  <si>
    <t xml:space="preserve">     8.6 Export Business</t>
  </si>
  <si>
    <t xml:space="preserve">     3.4 Tobacco</t>
  </si>
  <si>
    <t xml:space="preserve"> 9. Finance, Insurance, and Fixed Assets</t>
  </si>
  <si>
    <t xml:space="preserve">     3.5 Handicrafts</t>
  </si>
  <si>
    <t xml:space="preserve">     9.1 Commercial Banks</t>
  </si>
  <si>
    <t xml:space="preserve">     3.6 Sunpat</t>
  </si>
  <si>
    <t xml:space="preserve">     9.2 Finance Companies</t>
  </si>
  <si>
    <t xml:space="preserve">     3.7 Textile Production and Ready Made Clothings</t>
  </si>
  <si>
    <t xml:space="preserve">     9.3 Development Banks</t>
  </si>
  <si>
    <t xml:space="preserve">     3.8 Log and Timber Production / Furniture</t>
  </si>
  <si>
    <t xml:space="preserve">     9.4 Microfinance Development Banks</t>
  </si>
  <si>
    <t xml:space="preserve">     3.9 Paper</t>
  </si>
  <si>
    <t xml:space="preserve">     9.5 Saving and Credit Cooperatives</t>
  </si>
  <si>
    <t xml:space="preserve">     3.10 Printing and Publishing</t>
  </si>
  <si>
    <t xml:space="preserve">     9.6 Pension Fund and Insurance Companies</t>
  </si>
  <si>
    <t xml:space="preserve">     3.11 Industrial and Agricultural</t>
  </si>
  <si>
    <t xml:space="preserve">     9.7 Other Financial Institutions</t>
  </si>
  <si>
    <t xml:space="preserve">     3.12 Medicine</t>
  </si>
  <si>
    <t xml:space="preserve">     9.8 Local Government (VDC/Municipality/DDC)</t>
  </si>
  <si>
    <t xml:space="preserve">     3.13 Processed Oil and Charcoal Production</t>
  </si>
  <si>
    <t xml:space="preserve">     9.9 Non Financial Government Institutions</t>
  </si>
  <si>
    <t xml:space="preserve">     3.14 Rasin and Tarpin</t>
  </si>
  <si>
    <t xml:space="preserve">     9.10 Private Non Financial Institutions</t>
  </si>
  <si>
    <t xml:space="preserve">     3.15 Rubber Tyre</t>
  </si>
  <si>
    <t xml:space="preserve">     9.11 Real Estates</t>
  </si>
  <si>
    <t xml:space="preserve">     3.16 Leather</t>
  </si>
  <si>
    <t xml:space="preserve">     9.12 Other Investment Institutions</t>
  </si>
  <si>
    <t xml:space="preserve">     3.17 Plastic</t>
  </si>
  <si>
    <t xml:space="preserve"> 10. Service Industries</t>
  </si>
  <si>
    <t xml:space="preserve">     3.18 Cement</t>
  </si>
  <si>
    <t xml:space="preserve">     10.1 Tourism (Treaking, Mountaining, Resort, Rafting, Camping, etc.)</t>
  </si>
  <si>
    <t xml:space="preserve">     3.19 Stone, Soil and Lead Production</t>
  </si>
  <si>
    <t xml:space="preserve">     10.2 Hotel</t>
  </si>
  <si>
    <t xml:space="preserve">     3.20 Metals - Basic Iron and Steel Plants</t>
  </si>
  <si>
    <t xml:space="preserve">     10.3 Advertising Agency</t>
  </si>
  <si>
    <t xml:space="preserve">     3.21 Metals - Other Plants</t>
  </si>
  <si>
    <t xml:space="preserve">     10.4 Automotive Services</t>
  </si>
  <si>
    <t xml:space="preserve">     3.22 Miscellaneous Productions</t>
  </si>
  <si>
    <t xml:space="preserve">     10.5 Hospitals, Clinic, etc./Health Service </t>
  </si>
  <si>
    <t xml:space="preserve"> 4. Construction</t>
  </si>
  <si>
    <t xml:space="preserve">     10.6 Educational Services</t>
  </si>
  <si>
    <t xml:space="preserve">     4.1 Residential</t>
  </si>
  <si>
    <t xml:space="preserve">     10.7 Entertainment, Recreation, Films</t>
  </si>
  <si>
    <t xml:space="preserve">     4.2 Non Residential</t>
  </si>
  <si>
    <t xml:space="preserve">     10.8 Other Service Companies</t>
  </si>
  <si>
    <t xml:space="preserve">     4.3 Heavy Constructions (Highway, Bridges, etc.)</t>
  </si>
  <si>
    <t xml:space="preserve"> 11. Consumable Loan</t>
  </si>
  <si>
    <t xml:space="preserve"> 5. Metal Productions, Machinary, and Electrical Tools and fitting</t>
  </si>
  <si>
    <t xml:space="preserve">     11.1 Gold and Silver</t>
  </si>
  <si>
    <t xml:space="preserve">     5.1 Fabricated Metal Equipments</t>
  </si>
  <si>
    <t xml:space="preserve">     11.2 Fixed A/c Receipt</t>
  </si>
  <si>
    <t xml:space="preserve">     5.2 Machine Tools</t>
  </si>
  <si>
    <t xml:space="preserve">     11.3 Guarantee Bond</t>
  </si>
  <si>
    <t xml:space="preserve">     5.3 Machinary - Agricultural</t>
  </si>
  <si>
    <t xml:space="preserve">     11.4 Credit Card</t>
  </si>
  <si>
    <t xml:space="preserve">     5.4 Machinary - Construction, Oil, and Mines</t>
  </si>
  <si>
    <t xml:space="preserve"> 12. Local Government</t>
  </si>
  <si>
    <t xml:space="preserve">     5.5 Machinary - Office and Computing</t>
  </si>
  <si>
    <t xml:space="preserve"> 13. Others</t>
  </si>
  <si>
    <t xml:space="preserve">     5.6 Machinary - Others</t>
  </si>
  <si>
    <t>Total (1 to 13)</t>
  </si>
  <si>
    <t xml:space="preserve">     5.7 Electrical Equipments</t>
  </si>
  <si>
    <t xml:space="preserve">     5.8 Home Equipments</t>
  </si>
  <si>
    <t xml:space="preserve">     5.9 Communications Equipments</t>
  </si>
  <si>
    <t xml:space="preserve">     5.10 Electronic Parts</t>
  </si>
  <si>
    <t xml:space="preserve">     5.11 Medical Equipments</t>
  </si>
  <si>
    <t xml:space="preserve">     5.12 Generators</t>
  </si>
  <si>
    <t xml:space="preserve">     5.13 Turbines</t>
  </si>
  <si>
    <t>*Processing of Tea, Coffee, Ginger and Fruits and Primary processing of domestic agro products included in Agriculture  from October 2017. Prior to this, most of these were under Productions.</t>
  </si>
  <si>
    <t>Table 33</t>
  </si>
  <si>
    <t xml:space="preserve"> 1. Gold/Silver</t>
  </si>
  <si>
    <t xml:space="preserve"> 2. Government Securities</t>
  </si>
  <si>
    <t xml:space="preserve"> 3. Non Government Securities</t>
  </si>
  <si>
    <t xml:space="preserve"> 4. Fixed A/c Receipt</t>
  </si>
  <si>
    <t xml:space="preserve">    4.1 On Own Bank</t>
  </si>
  <si>
    <t xml:space="preserve">    4.2 On Other Banks</t>
  </si>
  <si>
    <t xml:space="preserve"> 5. Asset Guarantee</t>
  </si>
  <si>
    <t xml:space="preserve">    5.1 Fixed Assets</t>
  </si>
  <si>
    <t xml:space="preserve">         5.1.1 Lands  and Buildings</t>
  </si>
  <si>
    <t xml:space="preserve">         5.1.2 Machinary and Tools</t>
  </si>
  <si>
    <t xml:space="preserve">         5.1.3 Furniture and Fixture</t>
  </si>
  <si>
    <t xml:space="preserve">         5.1.4 Vehicles</t>
  </si>
  <si>
    <t xml:space="preserve">         5.1.5 Other Fixed Assets</t>
  </si>
  <si>
    <t xml:space="preserve">    5.2 Current  Assets</t>
  </si>
  <si>
    <t xml:space="preserve">         5.2.1 Agricultural Products</t>
  </si>
  <si>
    <t xml:space="preserve">                 a.  Rice</t>
  </si>
  <si>
    <t xml:space="preserve">                 b.  Raw Jute</t>
  </si>
  <si>
    <t xml:space="preserve">                 c.  Other Agricultural Products</t>
  </si>
  <si>
    <t xml:space="preserve">         5.2.2 Other Non Agricultural Products</t>
  </si>
  <si>
    <t xml:space="preserve">                 a.  Raw Materials</t>
  </si>
  <si>
    <t xml:space="preserve">                 b.  Semi Ready Made Goods</t>
  </si>
  <si>
    <t xml:space="preserve">                 c.  Readymade Goods</t>
  </si>
  <si>
    <t xml:space="preserve">                     i.   Salt, Sugar, Ghee, and Oil</t>
  </si>
  <si>
    <t xml:space="preserve">                     ii.  Clothing</t>
  </si>
  <si>
    <t xml:space="preserve">                     iii. Other Goods</t>
  </si>
  <si>
    <t xml:space="preserve"> 6. On Bills Guarantee</t>
  </si>
  <si>
    <t xml:space="preserve">    6.1 Domestic Bills</t>
  </si>
  <si>
    <t xml:space="preserve">    6.2 Foreign Bills</t>
  </si>
  <si>
    <t xml:space="preserve">         6.2.1 Import Bill and Letter of Credit</t>
  </si>
  <si>
    <t xml:space="preserve">         6.2.2 Export Bill</t>
  </si>
  <si>
    <t xml:space="preserve">         6.2.3 Against  Export Bill</t>
  </si>
  <si>
    <t xml:space="preserve">         6.2.4 Other Foreign Bills</t>
  </si>
  <si>
    <t>7. Guarantee</t>
  </si>
  <si>
    <t xml:space="preserve">   7.1 Government Guarantee</t>
  </si>
  <si>
    <t xml:space="preserve">   7.2 Institutional Guarantee</t>
  </si>
  <si>
    <t xml:space="preserve">   7.3 Personal Guarantee</t>
  </si>
  <si>
    <t xml:space="preserve">   7.4 Group Guarantee</t>
  </si>
  <si>
    <t xml:space="preserve">   7.5 On Other Guarantee</t>
  </si>
  <si>
    <t>8. Credit Card</t>
  </si>
  <si>
    <t>9. Others</t>
  </si>
  <si>
    <t>Table 34</t>
  </si>
  <si>
    <t>Jul</t>
  </si>
  <si>
    <t>1. Term Loan</t>
  </si>
  <si>
    <t>a. Industrial Institutions</t>
  </si>
  <si>
    <t>b. Business Institutions</t>
  </si>
  <si>
    <t>c. Service Sector Institutions</t>
  </si>
  <si>
    <t>d. Others</t>
  </si>
  <si>
    <t>2. Overdraft</t>
  </si>
  <si>
    <t>3. Trust Receipt Loan / Import Loan</t>
  </si>
  <si>
    <t>4. Demand &amp; Other Working Capital Loan</t>
  </si>
  <si>
    <t>5. Residential Personal Home Loan (Up to Rs. 15 million)*</t>
  </si>
  <si>
    <t>6. Real Estate Loan</t>
  </si>
  <si>
    <t>a. Residential Real Estate                                                                                                                                                                                                                                                                                                                                                                                                      except Residential Personal Home Loan Up to Rs. 15 million</t>
  </si>
  <si>
    <t>b. Commercial Complex &amp; Residential
     Apartment Construction Loan</t>
  </si>
  <si>
    <t>c. Lending on Income Generated Commercial Complex</t>
  </si>
  <si>
    <t>d. Other Real Estate (Including Land Purchase &amp; Plotting)</t>
  </si>
  <si>
    <t>i. Land Purchase and Plotting Loan</t>
  </si>
  <si>
    <t>ii. Loan of 5M or and above without specified purpose
      (P/L,M/L and Flexi Loan etc.)</t>
  </si>
  <si>
    <t>iii. Others</t>
  </si>
  <si>
    <t>7. Margin Nature Loan</t>
  </si>
  <si>
    <t>a. Loan above Rs. 1 Crore</t>
  </si>
  <si>
    <t>b. Loan above Rs. 50 Lakh to 1 Crore</t>
  </si>
  <si>
    <t>c. Loan above Rs. 25 Lakh to 50 Lakh</t>
  </si>
  <si>
    <t>d. Loan below Rs. 25 Lakh</t>
  </si>
  <si>
    <t>8. Hire Purchase Loan</t>
  </si>
  <si>
    <t>a. Business Purpose</t>
  </si>
  <si>
    <t>b. Personal Purpose</t>
  </si>
  <si>
    <t>9. Deprived Sector Loan</t>
  </si>
  <si>
    <t>10. Bills Purchased</t>
  </si>
  <si>
    <t>11. Other Product</t>
  </si>
  <si>
    <t>a. Credit Card</t>
  </si>
  <si>
    <t>b. Education Loan</t>
  </si>
  <si>
    <t>c. Other Loans (including cottage, small &amp; medium industrial loans)</t>
  </si>
  <si>
    <t>Total (1 to 11)</t>
  </si>
  <si>
    <t xml:space="preserve"> R = Revised, P = Provisional</t>
  </si>
  <si>
    <t>*Prior to October 2017 loan upto Rs. 10 million was included in Residential Personal Home Loan.</t>
  </si>
  <si>
    <t>Table 35</t>
  </si>
  <si>
    <t>Loan of  Commercial Banks to Government Enterprises</t>
  </si>
  <si>
    <t>A.  Non-Financial</t>
  </si>
  <si>
    <t xml:space="preserve">      1. Principal</t>
  </si>
  <si>
    <t xml:space="preserve">         1.1 Industrial</t>
  </si>
  <si>
    <t xml:space="preserve">         1.2 Trading</t>
  </si>
  <si>
    <t xml:space="preserve">         1.3 Service</t>
  </si>
  <si>
    <t xml:space="preserve">         1.4 Other Corporations</t>
  </si>
  <si>
    <t xml:space="preserve">            1.4.1 Public Utilities</t>
  </si>
  <si>
    <t xml:space="preserve">            1.4.2 Others</t>
  </si>
  <si>
    <t xml:space="preserve">      2. Interest</t>
  </si>
  <si>
    <t xml:space="preserve">B. Financial </t>
  </si>
  <si>
    <t xml:space="preserve">C. Total </t>
  </si>
  <si>
    <t>Table 36</t>
  </si>
  <si>
    <t>Outright Sale Auction</t>
  </si>
  <si>
    <t>Outright Purchase Auction</t>
  </si>
  <si>
    <t>Interest Rate* (%)</t>
  </si>
  <si>
    <t>Reverse Repo Auction</t>
  </si>
  <si>
    <t>Repo Auction (7 days)</t>
  </si>
  <si>
    <t>Deposit Auction (90 days)</t>
  </si>
  <si>
    <t>Deposit Auction (30 days)</t>
  </si>
  <si>
    <t>Deposit Auction (14 days)</t>
  </si>
  <si>
    <t xml:space="preserve"> Interest Rate(%)*</t>
  </si>
  <si>
    <t>Under Interest Rate Corridor System</t>
  </si>
  <si>
    <t>Standing Liquidity Facility</t>
  </si>
  <si>
    <t>14 Days Deposit Auction</t>
  </si>
  <si>
    <t>14 Days Repo Auction</t>
  </si>
  <si>
    <t>Interest Rate(%)*</t>
  </si>
  <si>
    <t>*Weighted average interest rate.</t>
  </si>
  <si>
    <t>Table 37</t>
  </si>
  <si>
    <t>( Amount in million)</t>
  </si>
  <si>
    <t>Purchase/Sale of Convertible Currency</t>
  </si>
  <si>
    <t>IC Purchase</t>
  </si>
  <si>
    <t>Purchase</t>
  </si>
  <si>
    <t>Sale</t>
  </si>
  <si>
    <t>Net 
Injection</t>
  </si>
  <si>
    <t>US$</t>
  </si>
  <si>
    <t>Nrs.</t>
  </si>
  <si>
    <t>US$ Sale</t>
  </si>
  <si>
    <t xml:space="preserve">                             </t>
  </si>
  <si>
    <t>Table 38</t>
  </si>
  <si>
    <t>Among Commercial Banks</t>
  </si>
  <si>
    <r>
      <t>Among Others</t>
    </r>
    <r>
      <rPr>
        <b/>
        <vertAlign val="superscript"/>
        <sz val="12"/>
        <rFont val="Times New Roman"/>
        <family val="1"/>
      </rPr>
      <t>#</t>
    </r>
  </si>
  <si>
    <t>Interest rate</t>
  </si>
  <si>
    <t># Interbank transaction among A &amp; B, A &amp; C, B &amp; B, B &amp; C and C &amp; C class banks and financial institutions.</t>
  </si>
  <si>
    <t>Table 39</t>
  </si>
  <si>
    <t>Year</t>
  </si>
  <si>
    <t>2016 
Oct</t>
  </si>
  <si>
    <t>2016 
Nov</t>
  </si>
  <si>
    <t>2016 
Dec</t>
  </si>
  <si>
    <t>2017
Jan</t>
  </si>
  <si>
    <t>2017
Feb</t>
  </si>
  <si>
    <t>2017
Mar</t>
  </si>
  <si>
    <t>2017
Apr</t>
  </si>
  <si>
    <t>2017
May</t>
  </si>
  <si>
    <t>2017
June</t>
  </si>
  <si>
    <t>2017
July</t>
  </si>
  <si>
    <t>2017
Aug</t>
  </si>
  <si>
    <t>2017
Sept</t>
  </si>
  <si>
    <t>2017
Oct</t>
  </si>
  <si>
    <t>2017
Nov</t>
  </si>
  <si>
    <t>2017
Dec</t>
  </si>
  <si>
    <t>2018
Jan</t>
  </si>
  <si>
    <t>2018
Feb</t>
  </si>
  <si>
    <t>2018 
Mar</t>
  </si>
  <si>
    <t>2018 
Apr</t>
  </si>
  <si>
    <t>2018 
May</t>
  </si>
  <si>
    <t>2018 
June</t>
  </si>
  <si>
    <t>A. Policy Rates</t>
  </si>
  <si>
    <t>Fixed Repo Rate (Corridor)</t>
  </si>
  <si>
    <t>Fixed Deposit Collection Rate (Corridor)</t>
  </si>
  <si>
    <t>Standing Liquidity Facility (SLF) Rate^</t>
  </si>
  <si>
    <t>Bank Rate</t>
  </si>
  <si>
    <t xml:space="preserve">B. Refinance Rates </t>
  </si>
  <si>
    <t>Special Refinance</t>
  </si>
  <si>
    <t>General Refinance</t>
  </si>
  <si>
    <t>Export Credit in Foreign Currency</t>
  </si>
  <si>
    <t>LIBOR+0.25</t>
  </si>
  <si>
    <t>C. CRR</t>
  </si>
  <si>
    <t>D. Government Securities</t>
  </si>
  <si>
    <t>T-bills (28 days)*</t>
  </si>
  <si>
    <t>T-bills (91 days)*</t>
  </si>
  <si>
    <t>T-bills (182 days)*</t>
  </si>
  <si>
    <t xml:space="preserve"> -</t>
  </si>
  <si>
    <t>T-bills (364 days)*</t>
  </si>
  <si>
    <t>2.65-9.0</t>
  </si>
  <si>
    <t>2.65-6.5</t>
  </si>
  <si>
    <t>National/Citizen SCs</t>
  </si>
  <si>
    <t>6.0-10.0</t>
  </si>
  <si>
    <t>6.0-9.5</t>
  </si>
  <si>
    <t>6.0-8.5</t>
  </si>
  <si>
    <t>E. Interbank Rate (Commercial Banks)</t>
  </si>
  <si>
    <t>F. Weighted Average Deposite Rate (Commercial Banks)</t>
  </si>
  <si>
    <t>G. Weighted Average Lending Rate (Commercial Banks)</t>
  </si>
  <si>
    <t>H. Base Rate (Commercial Banks)$</t>
  </si>
  <si>
    <t>^ The SLF rate is fixed as same as bank rate effective from  August 16, 2012</t>
  </si>
  <si>
    <t>* Weighted average interest rate.</t>
  </si>
  <si>
    <t>$ Base rate has been compiled since January 2013</t>
  </si>
  <si>
    <t>Table 40</t>
  </si>
  <si>
    <t>(In percent)</t>
  </si>
  <si>
    <t>TRB-91 Days</t>
  </si>
  <si>
    <t>TRB-364 Days</t>
  </si>
  <si>
    <t>Annual average</t>
  </si>
  <si>
    <r>
      <t>1</t>
    </r>
    <r>
      <rPr>
        <b/>
        <sz val="12"/>
        <rFont val="Times New Roman"/>
        <family val="1"/>
      </rPr>
      <t>/</t>
    </r>
    <r>
      <rPr>
        <sz val="12"/>
        <rFont val="Times New Roman"/>
        <family val="1"/>
      </rPr>
      <t xml:space="preserve"> Adjusting the exchange valuation gain (+)/loss (-) of  Rs. </t>
    </r>
  </si>
  <si>
    <t xml:space="preserve">2/ Adjusting the exchange valuation gain (+)/loss (-) of  Rs. </t>
  </si>
  <si>
    <t>Mid-Jun 2018</t>
  </si>
  <si>
    <t>May/Jun</t>
  </si>
  <si>
    <t>Rs in million</t>
  </si>
</sst>
</file>

<file path=xl/styles.xml><?xml version="1.0" encoding="utf-8"?>
<styleSheet xmlns="http://schemas.openxmlformats.org/spreadsheetml/2006/main">
  <numFmts count="19">
    <numFmt numFmtId="44" formatCode="_(&quot;$&quot;* #,##0.00_);_(&quot;$&quot;* \(#,##0.00\);_(&quot;$&quot;* &quot;-&quot;??_);_(@_)"/>
    <numFmt numFmtId="43" formatCode="_(* #,##0.00_);_(* \(#,##0.00\);_(* &quot;-&quot;??_);_(@_)"/>
    <numFmt numFmtId="164" formatCode="0.0_)"/>
    <numFmt numFmtId="165" formatCode="0.0"/>
    <numFmt numFmtId="166" formatCode="#,##0.0"/>
    <numFmt numFmtId="167" formatCode="0.0_);[Red]\(0.0\)"/>
    <numFmt numFmtId="168" formatCode="_(* #,##0.00_);_(* \(#,##0.00\);_(* \-??_);_(@_)"/>
    <numFmt numFmtId="169" formatCode="0_);[Red]\(0\)"/>
    <numFmt numFmtId="170" formatCode="0.0000"/>
    <numFmt numFmtId="171" formatCode="_(* #,##0_);_(* \(#,##0\);_(* \-??_);_(@_)"/>
    <numFmt numFmtId="172" formatCode="General_)"/>
    <numFmt numFmtId="173" formatCode="0.00_)"/>
    <numFmt numFmtId="174" formatCode="0_)"/>
    <numFmt numFmtId="175" formatCode="0.000000"/>
    <numFmt numFmtId="176" formatCode="0.000_)"/>
    <numFmt numFmtId="177" formatCode="_-* #,##0.0_-;\-* #,##0.0_-;_-* &quot;-&quot;??_-;_-@_-"/>
    <numFmt numFmtId="178" formatCode="_-* #,##0.00_-;\-* #,##0.00_-;_-* &quot;-&quot;??_-;_-@_-"/>
    <numFmt numFmtId="179" formatCode="_-* #,##0.0000_-;\-* #,##0.0000_-;_-* &quot;-&quot;??_-;_-@_-"/>
    <numFmt numFmtId="180" formatCode="_(* #,##0.0_);_(* \(#,##0.0\);_(* &quot;-&quot;??_);_(@_)"/>
  </numFmts>
  <fonts count="46">
    <font>
      <sz val="11"/>
      <color theme="1"/>
      <name val="Calibri"/>
      <family val="2"/>
      <scheme val="minor"/>
    </font>
    <font>
      <sz val="10"/>
      <name val="Courier"/>
      <family val="3"/>
    </font>
    <font>
      <b/>
      <sz val="12"/>
      <name val="Arial"/>
      <family val="2"/>
    </font>
    <font>
      <sz val="12"/>
      <name val="Times New Roman"/>
      <family val="1"/>
    </font>
    <font>
      <sz val="10"/>
      <name val="Times New Roman"/>
      <family val="1"/>
    </font>
    <font>
      <b/>
      <sz val="12"/>
      <name val="Times New Roman"/>
      <family val="1"/>
    </font>
    <font>
      <b/>
      <sz val="14"/>
      <color theme="1"/>
      <name val="Times New Roman"/>
      <family val="1"/>
    </font>
    <font>
      <sz val="14"/>
      <color theme="1"/>
      <name val="Times New Roman"/>
      <family val="1"/>
    </font>
    <font>
      <b/>
      <sz val="12"/>
      <color theme="1"/>
      <name val="Times New Roman"/>
      <family val="1"/>
    </font>
    <font>
      <sz val="12"/>
      <color theme="1"/>
      <name val="Times New Roman"/>
      <family val="1"/>
    </font>
    <font>
      <sz val="11"/>
      <color theme="1"/>
      <name val="Calibri"/>
      <family val="2"/>
      <scheme val="minor"/>
    </font>
    <font>
      <b/>
      <i/>
      <sz val="12"/>
      <color theme="1"/>
      <name val="Times New Roman"/>
      <family val="1"/>
    </font>
    <font>
      <sz val="10"/>
      <name val="Arial"/>
      <family val="2"/>
    </font>
    <font>
      <b/>
      <sz val="10"/>
      <name val="Times New Roman"/>
      <family val="1"/>
    </font>
    <font>
      <i/>
      <sz val="10"/>
      <color theme="1"/>
      <name val="Times New Roman"/>
      <family val="1"/>
    </font>
    <font>
      <sz val="11"/>
      <color indexed="8"/>
      <name val="Calibri"/>
      <family val="2"/>
    </font>
    <font>
      <sz val="14"/>
      <name val="AngsanaUPC"/>
      <family val="1"/>
    </font>
    <font>
      <u/>
      <sz val="11"/>
      <color theme="10"/>
      <name val="Calibri"/>
      <family val="2"/>
    </font>
    <font>
      <sz val="12"/>
      <name val="Helv"/>
    </font>
    <font>
      <sz val="11"/>
      <color theme="1"/>
      <name val="Calibri"/>
      <family val="2"/>
    </font>
    <font>
      <sz val="10"/>
      <color indexed="8"/>
      <name val="Times New Roman"/>
      <family val="2"/>
    </font>
    <font>
      <sz val="12"/>
      <name val="Univers (WN)"/>
      <family val="2"/>
    </font>
    <font>
      <i/>
      <sz val="12"/>
      <color theme="1"/>
      <name val="Times New Roman"/>
      <family val="1"/>
    </font>
    <font>
      <b/>
      <sz val="16"/>
      <color indexed="8"/>
      <name val="Times New Roman"/>
      <family val="1"/>
    </font>
    <font>
      <b/>
      <i/>
      <sz val="12"/>
      <name val="Times New Roman"/>
      <family val="1"/>
    </font>
    <font>
      <sz val="10"/>
      <name val="Arial"/>
      <family val="2"/>
    </font>
    <font>
      <sz val="10"/>
      <name val="Arial"/>
      <family val="2"/>
    </font>
    <font>
      <i/>
      <sz val="12"/>
      <name val="Times New Roman"/>
      <family val="1"/>
    </font>
    <font>
      <b/>
      <vertAlign val="superscript"/>
      <sz val="12"/>
      <name val="Times New Roman"/>
      <family val="1"/>
    </font>
    <font>
      <b/>
      <u/>
      <sz val="12"/>
      <name val="Times New Roman"/>
      <family val="1"/>
    </font>
    <font>
      <u/>
      <sz val="12"/>
      <name val="Times New Roman"/>
      <family val="1"/>
    </font>
    <font>
      <sz val="12"/>
      <color rgb="FFFF0000"/>
      <name val="Times New Roman"/>
      <family val="1"/>
    </font>
    <font>
      <sz val="11"/>
      <name val="Calibri"/>
      <family val="2"/>
      <scheme val="minor"/>
    </font>
    <font>
      <vertAlign val="superscript"/>
      <sz val="12"/>
      <name val="Times New Roman"/>
      <family val="1"/>
    </font>
    <font>
      <sz val="10"/>
      <name val="Arial"/>
    </font>
    <font>
      <i/>
      <sz val="10"/>
      <name val="Times New Roman"/>
      <family val="1"/>
    </font>
    <font>
      <b/>
      <sz val="9"/>
      <name val="Times New Roman"/>
      <family val="1"/>
    </font>
    <font>
      <sz val="9"/>
      <name val="Times New Roman"/>
      <family val="1"/>
    </font>
    <font>
      <sz val="12"/>
      <color theme="0"/>
      <name val="Times New Roman"/>
      <family val="1"/>
    </font>
    <font>
      <b/>
      <sz val="12"/>
      <color indexed="10"/>
      <name val="Times New Roman"/>
      <family val="1"/>
    </font>
    <font>
      <sz val="12"/>
      <color rgb="FF000000"/>
      <name val="Times New Roman"/>
      <family val="1"/>
    </font>
    <font>
      <sz val="12"/>
      <color indexed="8"/>
      <name val="Times New Roman"/>
      <family val="1"/>
    </font>
    <font>
      <b/>
      <i/>
      <sz val="12"/>
      <color indexed="10"/>
      <name val="Times New Roman"/>
      <family val="1"/>
    </font>
    <font>
      <b/>
      <i/>
      <vertAlign val="superscript"/>
      <sz val="12"/>
      <name val="Times New Roman"/>
      <family val="1"/>
    </font>
    <font>
      <b/>
      <sz val="12"/>
      <color indexed="8"/>
      <name val="Times New Roman"/>
      <family val="1"/>
    </font>
    <font>
      <sz val="12"/>
      <name val="Arial"/>
      <family val="2"/>
    </font>
  </fonts>
  <fills count="8">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s>
  <borders count="82">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top/>
      <bottom style="double">
        <color indexed="64"/>
      </bottom>
      <diagonal/>
    </border>
    <border>
      <left/>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diagonal/>
    </border>
    <border>
      <left/>
      <right style="double">
        <color indexed="64"/>
      </right>
      <top/>
      <bottom style="thin">
        <color indexed="64"/>
      </bottom>
      <diagonal/>
    </border>
    <border>
      <left style="double">
        <color indexed="64"/>
      </left>
      <right style="thin">
        <color indexed="64"/>
      </right>
      <top/>
      <bottom style="double">
        <color indexed="64"/>
      </bottom>
      <diagonal/>
    </border>
    <border>
      <left/>
      <right style="double">
        <color indexed="64"/>
      </right>
      <top style="double">
        <color indexed="64"/>
      </top>
      <bottom style="thin">
        <color indexed="64"/>
      </bottom>
      <diagonal/>
    </border>
    <border>
      <left/>
      <right style="double">
        <color indexed="64"/>
      </right>
      <top/>
      <bottom/>
      <diagonal/>
    </border>
    <border>
      <left/>
      <right/>
      <top/>
      <bottom style="thin">
        <color indexed="64"/>
      </bottom>
      <diagonal/>
    </border>
    <border>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diagonal/>
    </border>
    <border>
      <left style="double">
        <color indexed="64"/>
      </left>
      <right/>
      <top style="double">
        <color indexed="64"/>
      </top>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double">
        <color indexed="64"/>
      </top>
      <bottom/>
      <diagonal/>
    </border>
    <border>
      <left/>
      <right style="thin">
        <color indexed="64"/>
      </right>
      <top style="double">
        <color indexed="64"/>
      </top>
      <bottom/>
      <diagonal/>
    </border>
    <border>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double">
        <color indexed="64"/>
      </right>
      <top/>
      <bottom style="double">
        <color indexed="64"/>
      </bottom>
      <diagonal/>
    </border>
    <border>
      <left/>
      <right/>
      <top style="thin">
        <color indexed="64"/>
      </top>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s>
  <cellStyleXfs count="360">
    <xf numFmtId="0" fontId="0" fillId="0" borderId="0"/>
    <xf numFmtId="0" fontId="1" fillId="0" borderId="0"/>
    <xf numFmtId="0" fontId="12" fillId="0" borderId="0"/>
    <xf numFmtId="0" fontId="12"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1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8" fontId="12" fillId="0" borderId="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169" fontId="1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7" fillId="0" borderId="0" applyNumberFormat="0" applyFill="0" applyBorder="0" applyAlignment="0" applyProtection="0">
      <alignment vertical="top"/>
      <protection locked="0"/>
    </xf>
    <xf numFmtId="0" fontId="12" fillId="0" borderId="0"/>
    <xf numFmtId="170" fontId="18" fillId="0" borderId="0"/>
    <xf numFmtId="0" fontId="12" fillId="0" borderId="0"/>
    <xf numFmtId="0" fontId="10" fillId="0" borderId="0"/>
    <xf numFmtId="171" fontId="19" fillId="0" borderId="0"/>
    <xf numFmtId="0" fontId="12" fillId="0" borderId="0"/>
    <xf numFmtId="171" fontId="19" fillId="0" borderId="0"/>
    <xf numFmtId="0" fontId="12" fillId="0" borderId="0"/>
    <xf numFmtId="171" fontId="19" fillId="0" borderId="0"/>
    <xf numFmtId="0" fontId="12" fillId="0" borderId="0"/>
    <xf numFmtId="171" fontId="19" fillId="0" borderId="0"/>
    <xf numFmtId="171" fontId="19" fillId="0" borderId="0"/>
    <xf numFmtId="0" fontId="12" fillId="0" borderId="0"/>
    <xf numFmtId="0" fontId="10" fillId="0" borderId="0"/>
    <xf numFmtId="0" fontId="10" fillId="0" borderId="0"/>
    <xf numFmtId="0" fontId="10" fillId="0" borderId="0"/>
    <xf numFmtId="0" fontId="10" fillId="0" borderId="0"/>
    <xf numFmtId="0" fontId="12" fillId="0" borderId="0"/>
    <xf numFmtId="0" fontId="12" fillId="0" borderId="0" applyAlignment="0"/>
    <xf numFmtId="0" fontId="12" fillId="0" borderId="0" applyAlignment="0"/>
    <xf numFmtId="0" fontId="3" fillId="0" borderId="0"/>
    <xf numFmtId="0" fontId="12" fillId="0" borderId="0"/>
    <xf numFmtId="0" fontId="20" fillId="0" borderId="0"/>
    <xf numFmtId="0" fontId="12" fillId="0" borderId="0"/>
    <xf numFmtId="0" fontId="12" fillId="0" borderId="0"/>
    <xf numFmtId="0" fontId="12" fillId="0" borderId="0"/>
    <xf numFmtId="0" fontId="12" fillId="0" borderId="0"/>
    <xf numFmtId="0" fontId="12"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xf numFmtId="0" fontId="15" fillId="0" borderId="0"/>
    <xf numFmtId="0" fontId="12" fillId="0" borderId="0"/>
    <xf numFmtId="171" fontId="19" fillId="0" borderId="0"/>
    <xf numFmtId="0" fontId="12" fillId="0" borderId="0"/>
    <xf numFmtId="171" fontId="19" fillId="0" borderId="0"/>
    <xf numFmtId="0" fontId="12" fillId="0" borderId="0"/>
    <xf numFmtId="171" fontId="1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xf numFmtId="0" fontId="12" fillId="0" borderId="0"/>
    <xf numFmtId="0" fontId="12" fillId="0" borderId="0"/>
    <xf numFmtId="0" fontId="10" fillId="0" borderId="0"/>
    <xf numFmtId="0" fontId="4" fillId="0" borderId="0"/>
    <xf numFmtId="0" fontId="4" fillId="0" borderId="0"/>
    <xf numFmtId="0" fontId="12" fillId="0" borderId="0"/>
    <xf numFmtId="0" fontId="10"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64" fontId="1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1" fontId="15" fillId="0" borderId="0"/>
    <xf numFmtId="164" fontId="18" fillId="0" borderId="0"/>
    <xf numFmtId="164" fontId="18" fillId="0" borderId="0"/>
    <xf numFmtId="164" fontId="18" fillId="0" borderId="0"/>
    <xf numFmtId="164" fontId="1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64" fontId="18" fillId="0" borderId="0"/>
    <xf numFmtId="0" fontId="12" fillId="0" borderId="0"/>
    <xf numFmtId="0" fontId="12" fillId="0" borderId="0"/>
    <xf numFmtId="170" fontId="18" fillId="0" borderId="0"/>
    <xf numFmtId="0" fontId="12" fillId="0" borderId="0"/>
    <xf numFmtId="0" fontId="12" fillId="0" borderId="0"/>
    <xf numFmtId="0" fontId="12" fillId="0" borderId="0"/>
    <xf numFmtId="0" fontId="12" fillId="0" borderId="0"/>
    <xf numFmtId="164" fontId="1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1" fontId="19" fillId="0" borderId="0"/>
    <xf numFmtId="0" fontId="16" fillId="0" borderId="0" applyFont="0" applyFill="0" applyBorder="0" applyAlignment="0" applyProtection="0"/>
    <xf numFmtId="0" fontId="12" fillId="0" borderId="0"/>
    <xf numFmtId="170" fontId="18" fillId="0" borderId="0"/>
    <xf numFmtId="0" fontId="12" fillId="0" borderId="0" applyAlignment="0"/>
    <xf numFmtId="0" fontId="12" fillId="0" borderId="0" applyAlignment="0"/>
    <xf numFmtId="170" fontId="18" fillId="0" borderId="0"/>
    <xf numFmtId="171" fontId="19" fillId="0" borderId="0"/>
    <xf numFmtId="170" fontId="18"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0" fontId="21" fillId="0" borderId="0"/>
    <xf numFmtId="0" fontId="1" fillId="0" borderId="0"/>
    <xf numFmtId="0" fontId="25" fillId="0" borderId="0"/>
    <xf numFmtId="43" fontId="25" fillId="0" borderId="0" applyFont="0" applyFill="0" applyBorder="0" applyAlignment="0" applyProtection="0"/>
    <xf numFmtId="0" fontId="26" fillId="0" borderId="0"/>
    <xf numFmtId="43" fontId="26" fillId="0" borderId="0" applyFont="0" applyFill="0" applyBorder="0" applyAlignment="0" applyProtection="0"/>
    <xf numFmtId="0" fontId="26" fillId="0" borderId="0"/>
    <xf numFmtId="0" fontId="12" fillId="0" borderId="0"/>
    <xf numFmtId="174" fontId="18" fillId="0" borderId="0"/>
    <xf numFmtId="0" fontId="12" fillId="0" borderId="0"/>
    <xf numFmtId="174" fontId="18" fillId="0" borderId="0"/>
    <xf numFmtId="174" fontId="18" fillId="0" borderId="0"/>
    <xf numFmtId="174" fontId="18" fillId="0" borderId="0"/>
    <xf numFmtId="174" fontId="18" fillId="0" borderId="0"/>
    <xf numFmtId="174" fontId="18" fillId="0" borderId="0"/>
    <xf numFmtId="174" fontId="18" fillId="0" borderId="0"/>
    <xf numFmtId="174" fontId="18" fillId="0" borderId="0"/>
    <xf numFmtId="174" fontId="18" fillId="0" borderId="0"/>
    <xf numFmtId="174" fontId="18" fillId="0" borderId="0"/>
    <xf numFmtId="174" fontId="18" fillId="0" borderId="0"/>
    <xf numFmtId="174" fontId="18" fillId="0" borderId="0"/>
    <xf numFmtId="174" fontId="18" fillId="0" borderId="0"/>
    <xf numFmtId="174" fontId="18" fillId="0" borderId="0"/>
    <xf numFmtId="174" fontId="18" fillId="0" borderId="0"/>
    <xf numFmtId="174" fontId="18" fillId="0" borderId="0"/>
    <xf numFmtId="174" fontId="18" fillId="0" borderId="0"/>
    <xf numFmtId="172" fontId="1" fillId="0" borderId="0"/>
    <xf numFmtId="0" fontId="12" fillId="0" borderId="0"/>
    <xf numFmtId="165" fontId="1" fillId="0" borderId="0"/>
    <xf numFmtId="166" fontId="1" fillId="0" borderId="0"/>
    <xf numFmtId="165" fontId="1" fillId="0" borderId="0"/>
    <xf numFmtId="0" fontId="4" fillId="0" borderId="0"/>
    <xf numFmtId="43" fontId="10" fillId="0" borderId="0" applyFont="0" applyFill="0" applyBorder="0" applyAlignment="0" applyProtection="0"/>
    <xf numFmtId="0" fontId="34" fillId="0" borderId="0"/>
  </cellStyleXfs>
  <cellXfs count="1948">
    <xf numFmtId="0" fontId="0" fillId="0" borderId="0" xfId="0"/>
    <xf numFmtId="165" fontId="7" fillId="0" borderId="0" xfId="0" applyNumberFormat="1" applyFont="1"/>
    <xf numFmtId="0" fontId="8" fillId="0" borderId="11" xfId="0" applyFont="1" applyBorder="1"/>
    <xf numFmtId="0" fontId="9" fillId="0" borderId="11" xfId="0" applyFont="1" applyBorder="1"/>
    <xf numFmtId="0" fontId="7" fillId="0" borderId="0" xfId="0" applyFont="1"/>
    <xf numFmtId="0" fontId="6" fillId="0" borderId="0" xfId="0" applyFont="1"/>
    <xf numFmtId="2" fontId="7" fillId="0" borderId="0" xfId="0" applyNumberFormat="1" applyFont="1"/>
    <xf numFmtId="0" fontId="7" fillId="0" borderId="0" xfId="0" applyFont="1" applyAlignment="1">
      <alignment wrapText="1"/>
    </xf>
    <xf numFmtId="0" fontId="8" fillId="0" borderId="0" xfId="0" applyFont="1" applyAlignment="1">
      <alignment horizontal="center"/>
    </xf>
    <xf numFmtId="165" fontId="8" fillId="0" borderId="3" xfId="0" applyNumberFormat="1" applyFont="1" applyBorder="1"/>
    <xf numFmtId="165" fontId="9" fillId="0" borderId="3" xfId="0" applyNumberFormat="1" applyFont="1" applyBorder="1"/>
    <xf numFmtId="165" fontId="9" fillId="0" borderId="13" xfId="0" applyNumberFormat="1" applyFont="1" applyBorder="1"/>
    <xf numFmtId="165" fontId="9" fillId="0" borderId="0" xfId="0" applyNumberFormat="1" applyFont="1"/>
    <xf numFmtId="0" fontId="8" fillId="0" borderId="3" xfId="0" applyFont="1" applyBorder="1"/>
    <xf numFmtId="0" fontId="9" fillId="0" borderId="3" xfId="0" applyFont="1" applyBorder="1"/>
    <xf numFmtId="164" fontId="3" fillId="0" borderId="1" xfId="1" applyNumberFormat="1" applyFont="1" applyFill="1" applyBorder="1" applyProtection="1"/>
    <xf numFmtId="1" fontId="9" fillId="0" borderId="3" xfId="0" applyNumberFormat="1" applyFont="1" applyBorder="1"/>
    <xf numFmtId="0" fontId="12" fillId="0" borderId="0" xfId="3"/>
    <xf numFmtId="0" fontId="13" fillId="0" borderId="0" xfId="2" applyFont="1" applyBorder="1" applyAlignment="1">
      <alignment horizontal="center"/>
    </xf>
    <xf numFmtId="0" fontId="5" fillId="2" borderId="5" xfId="2" applyFont="1" applyFill="1" applyBorder="1" applyAlignment="1">
      <alignment horizontal="center" vertical="center"/>
    </xf>
    <xf numFmtId="49" fontId="5" fillId="2" borderId="5" xfId="2" applyNumberFormat="1" applyFont="1" applyFill="1" applyBorder="1" applyAlignment="1">
      <alignment horizontal="center" vertical="center"/>
    </xf>
    <xf numFmtId="0" fontId="5" fillId="2" borderId="5" xfId="2" quotePrefix="1" applyFont="1" applyFill="1" applyBorder="1" applyAlignment="1">
      <alignment horizontal="center" vertical="center"/>
    </xf>
    <xf numFmtId="0" fontId="5" fillId="2" borderId="12" xfId="2" quotePrefix="1" applyFont="1" applyFill="1" applyBorder="1" applyAlignment="1">
      <alignment horizontal="center" vertical="center"/>
    </xf>
    <xf numFmtId="0" fontId="3" fillId="0" borderId="23" xfId="2" applyFont="1" applyBorder="1"/>
    <xf numFmtId="165" fontId="3" fillId="0" borderId="2" xfId="2" applyNumberFormat="1" applyFont="1" applyFill="1" applyBorder="1" applyAlignment="1">
      <alignment horizontal="right"/>
    </xf>
    <xf numFmtId="165" fontId="3" fillId="0" borderId="2" xfId="2" applyNumberFormat="1" applyFont="1" applyFill="1" applyBorder="1" applyAlignment="1">
      <alignment horizontal="center"/>
    </xf>
    <xf numFmtId="165" fontId="3" fillId="0" borderId="24" xfId="2" applyNumberFormat="1" applyFont="1" applyFill="1" applyBorder="1" applyAlignment="1">
      <alignment horizontal="center"/>
    </xf>
    <xf numFmtId="0" fontId="3" fillId="0" borderId="25" xfId="2" applyFont="1" applyBorder="1"/>
    <xf numFmtId="165" fontId="3" fillId="0" borderId="8" xfId="2" applyNumberFormat="1" applyFont="1" applyFill="1" applyBorder="1" applyAlignment="1">
      <alignment horizontal="right"/>
    </xf>
    <xf numFmtId="165" fontId="3" fillId="0" borderId="3" xfId="2" applyNumberFormat="1" applyFont="1" applyFill="1" applyBorder="1" applyAlignment="1">
      <alignment horizontal="right"/>
    </xf>
    <xf numFmtId="165" fontId="3" fillId="0" borderId="1" xfId="2" applyNumberFormat="1" applyFont="1" applyFill="1" applyBorder="1" applyAlignment="1">
      <alignment horizontal="right"/>
    </xf>
    <xf numFmtId="165" fontId="3" fillId="0" borderId="3" xfId="2" applyNumberFormat="1" applyFont="1" applyFill="1" applyBorder="1" applyAlignment="1">
      <alignment horizontal="center"/>
    </xf>
    <xf numFmtId="165" fontId="3" fillId="0" borderId="13" xfId="2" applyNumberFormat="1" applyFont="1" applyFill="1" applyBorder="1" applyAlignment="1">
      <alignment horizontal="center"/>
    </xf>
    <xf numFmtId="0" fontId="5" fillId="0" borderId="26" xfId="2" applyFont="1" applyBorder="1"/>
    <xf numFmtId="165" fontId="5" fillId="0" borderId="27" xfId="2" applyNumberFormat="1" applyFont="1" applyFill="1" applyBorder="1" applyAlignment="1">
      <alignment horizontal="right"/>
    </xf>
    <xf numFmtId="165" fontId="5" fillId="0" borderId="27" xfId="2" applyNumberFormat="1" applyFont="1" applyFill="1" applyBorder="1" applyAlignment="1">
      <alignment horizontal="center"/>
    </xf>
    <xf numFmtId="165" fontId="5" fillId="0" borderId="28" xfId="2" applyNumberFormat="1" applyFont="1" applyFill="1" applyBorder="1" applyAlignment="1">
      <alignment horizontal="center"/>
    </xf>
    <xf numFmtId="0" fontId="13" fillId="0" borderId="0" xfId="2" applyFont="1" applyBorder="1"/>
    <xf numFmtId="165" fontId="13" fillId="0" borderId="0" xfId="2" applyNumberFormat="1" applyFont="1" applyBorder="1" applyAlignment="1">
      <alignment horizontal="right"/>
    </xf>
    <xf numFmtId="166" fontId="4" fillId="0" borderId="0" xfId="2" applyNumberFormat="1" applyFont="1" applyBorder="1" applyAlignment="1">
      <alignment horizontal="center"/>
    </xf>
    <xf numFmtId="165" fontId="4" fillId="0" borderId="0" xfId="2" applyNumberFormat="1" applyFont="1" applyBorder="1" applyAlignment="1">
      <alignment horizontal="center"/>
    </xf>
    <xf numFmtId="0" fontId="9" fillId="0" borderId="0" xfId="0" applyFont="1"/>
    <xf numFmtId="0" fontId="8" fillId="2" borderId="29" xfId="0" applyFont="1" applyFill="1" applyBorder="1" applyAlignment="1">
      <alignment horizontal="center" vertical="center"/>
    </xf>
    <xf numFmtId="0" fontId="8" fillId="2" borderId="4" xfId="0" applyFont="1" applyFill="1" applyBorder="1" applyAlignment="1">
      <alignment horizontal="center" vertical="center"/>
    </xf>
    <xf numFmtId="0" fontId="5" fillId="0" borderId="15" xfId="0" applyFont="1" applyBorder="1"/>
    <xf numFmtId="0" fontId="5" fillId="0" borderId="5" xfId="0" applyFont="1" applyBorder="1" applyAlignment="1" applyProtection="1">
      <alignment horizontal="left"/>
    </xf>
    <xf numFmtId="165" fontId="8" fillId="0" borderId="5" xfId="0" applyNumberFormat="1" applyFont="1" applyBorder="1"/>
    <xf numFmtId="0" fontId="3" fillId="0" borderId="11" xfId="0" applyFont="1" applyBorder="1"/>
    <xf numFmtId="0" fontId="3" fillId="0" borderId="3" xfId="0" applyFont="1" applyBorder="1" applyAlignment="1" applyProtection="1">
      <alignment horizontal="left"/>
    </xf>
    <xf numFmtId="0" fontId="3" fillId="0" borderId="19" xfId="0" applyFont="1" applyBorder="1"/>
    <xf numFmtId="0" fontId="3" fillId="0" borderId="4" xfId="0" applyFont="1" applyBorder="1" applyAlignment="1" applyProtection="1">
      <alignment horizontal="left"/>
    </xf>
    <xf numFmtId="165" fontId="9" fillId="0" borderId="4" xfId="0" applyNumberFormat="1" applyFont="1" applyBorder="1"/>
    <xf numFmtId="165" fontId="9" fillId="0" borderId="20" xfId="0" applyNumberFormat="1" applyFont="1" applyBorder="1"/>
    <xf numFmtId="165" fontId="8" fillId="0" borderId="12" xfId="0" applyNumberFormat="1" applyFont="1" applyBorder="1"/>
    <xf numFmtId="165" fontId="8" fillId="0" borderId="0" xfId="0" applyNumberFormat="1" applyFont="1"/>
    <xf numFmtId="0" fontId="8" fillId="0" borderId="0" xfId="0" applyFont="1"/>
    <xf numFmtId="0" fontId="5" fillId="0" borderId="11" xfId="0" applyFont="1" applyBorder="1"/>
    <xf numFmtId="0" fontId="5" fillId="0" borderId="19" xfId="0" applyFont="1" applyBorder="1"/>
    <xf numFmtId="0" fontId="5" fillId="0" borderId="31" xfId="0" applyFont="1" applyBorder="1"/>
    <xf numFmtId="0" fontId="5" fillId="0" borderId="27" xfId="0" applyFont="1" applyBorder="1" applyAlignment="1" applyProtection="1">
      <alignment horizontal="left"/>
    </xf>
    <xf numFmtId="165" fontId="8" fillId="0" borderId="27" xfId="0" applyNumberFormat="1" applyFont="1" applyBorder="1"/>
    <xf numFmtId="165" fontId="8" fillId="0" borderId="27" xfId="0" applyNumberFormat="1" applyFont="1" applyFill="1" applyBorder="1"/>
    <xf numFmtId="165" fontId="8" fillId="0" borderId="28" xfId="0" applyNumberFormat="1" applyFont="1" applyBorder="1"/>
    <xf numFmtId="0" fontId="11" fillId="0" borderId="0" xfId="0" applyFont="1" applyAlignment="1">
      <alignment horizontal="center"/>
    </xf>
    <xf numFmtId="0" fontId="23" fillId="0" borderId="0" xfId="207" applyFont="1" applyBorder="1" applyAlignment="1"/>
    <xf numFmtId="0" fontId="3" fillId="0" borderId="0" xfId="207" applyFont="1" applyAlignment="1">
      <alignment horizontal="centerContinuous"/>
    </xf>
    <xf numFmtId="0" fontId="3" fillId="0" borderId="0" xfId="207" applyFont="1"/>
    <xf numFmtId="0" fontId="24" fillId="0" borderId="0" xfId="207" applyFont="1" applyBorder="1" applyAlignment="1"/>
    <xf numFmtId="0" fontId="24" fillId="0" borderId="0" xfId="207" applyFont="1" applyAlignment="1">
      <alignment horizontal="centerContinuous"/>
    </xf>
    <xf numFmtId="0" fontId="24" fillId="0" borderId="0" xfId="207" applyFont="1"/>
    <xf numFmtId="0" fontId="5" fillId="0" borderId="0" xfId="207" applyFont="1" applyBorder="1"/>
    <xf numFmtId="0" fontId="3" fillId="0" borderId="0" xfId="207" applyFont="1" applyBorder="1"/>
    <xf numFmtId="0" fontId="3" fillId="0" borderId="0" xfId="207" applyFont="1" applyBorder="1" applyAlignment="1">
      <alignment horizontal="center"/>
    </xf>
    <xf numFmtId="0" fontId="5" fillId="0" borderId="0" xfId="207" applyFont="1" applyBorder="1" applyAlignment="1">
      <alignment wrapText="1"/>
    </xf>
    <xf numFmtId="0" fontId="5" fillId="0" borderId="0" xfId="207" applyFont="1" applyAlignment="1">
      <alignment wrapText="1"/>
    </xf>
    <xf numFmtId="172" fontId="3" fillId="0" borderId="0" xfId="327" applyNumberFormat="1" applyFont="1" applyBorder="1" applyAlignment="1" applyProtection="1"/>
    <xf numFmtId="172" fontId="5" fillId="0" borderId="0" xfId="327" applyNumberFormat="1" applyFont="1" applyAlignment="1" applyProtection="1"/>
    <xf numFmtId="0" fontId="5" fillId="0" borderId="0" xfId="207" applyFont="1"/>
    <xf numFmtId="0" fontId="3" fillId="0" borderId="0" xfId="207" applyFont="1" applyFill="1" applyBorder="1"/>
    <xf numFmtId="0" fontId="5" fillId="0" borderId="0" xfId="207" applyFont="1" applyBorder="1" applyAlignment="1">
      <alignment horizontal="left"/>
    </xf>
    <xf numFmtId="0" fontId="8" fillId="2" borderId="30" xfId="0" applyFont="1" applyFill="1" applyBorder="1" applyAlignment="1">
      <alignment horizontal="center" vertical="center" wrapText="1"/>
    </xf>
    <xf numFmtId="0" fontId="8" fillId="2" borderId="5" xfId="0" applyFont="1" applyFill="1" applyBorder="1" applyAlignment="1">
      <alignment horizontal="center" vertical="center" wrapText="1"/>
    </xf>
    <xf numFmtId="165" fontId="5" fillId="0" borderId="27" xfId="0" applyNumberFormat="1" applyFont="1" applyFill="1" applyBorder="1"/>
    <xf numFmtId="165" fontId="8" fillId="0" borderId="13" xfId="0" applyNumberFormat="1" applyFont="1" applyBorder="1"/>
    <xf numFmtId="165" fontId="9" fillId="0" borderId="33" xfId="0" applyNumberFormat="1" applyFont="1" applyBorder="1"/>
    <xf numFmtId="1" fontId="9" fillId="0" borderId="13" xfId="0" applyNumberFormat="1" applyFont="1" applyBorder="1"/>
    <xf numFmtId="0" fontId="8" fillId="2" borderId="5" xfId="0" applyFont="1" applyFill="1" applyBorder="1" applyAlignment="1">
      <alignment horizontal="center"/>
    </xf>
    <xf numFmtId="0" fontId="8" fillId="0" borderId="19" xfId="0" applyFont="1" applyBorder="1"/>
    <xf numFmtId="165" fontId="8" fillId="0" borderId="4" xfId="0" applyNumberFormat="1" applyFont="1" applyBorder="1"/>
    <xf numFmtId="165" fontId="8" fillId="0" borderId="20" xfId="0" applyNumberFormat="1" applyFont="1" applyBorder="1"/>
    <xf numFmtId="0" fontId="8" fillId="2" borderId="12" xfId="0" applyFont="1" applyFill="1" applyBorder="1" applyAlignment="1">
      <alignment horizontal="center"/>
    </xf>
    <xf numFmtId="0" fontId="9" fillId="0" borderId="19" xfId="0" applyFont="1" applyBorder="1"/>
    <xf numFmtId="0" fontId="8" fillId="0" borderId="15" xfId="0" applyFont="1" applyBorder="1"/>
    <xf numFmtId="0" fontId="8" fillId="0" borderId="5" xfId="0" applyFont="1" applyBorder="1"/>
    <xf numFmtId="0" fontId="8" fillId="0" borderId="4" xfId="0" applyFont="1" applyBorder="1"/>
    <xf numFmtId="0" fontId="9" fillId="0" borderId="4" xfId="0" applyFont="1" applyBorder="1"/>
    <xf numFmtId="0" fontId="8" fillId="0" borderId="31" xfId="0" applyFont="1" applyBorder="1"/>
    <xf numFmtId="0" fontId="8" fillId="0" borderId="27" xfId="0" applyFont="1" applyBorder="1"/>
    <xf numFmtId="0" fontId="3" fillId="0" borderId="3" xfId="0" applyFont="1" applyBorder="1" applyAlignment="1" applyProtection="1">
      <alignment horizontal="left" wrapText="1"/>
    </xf>
    <xf numFmtId="0" fontId="8" fillId="2" borderId="5" xfId="0" applyFont="1" applyFill="1" applyBorder="1" applyAlignment="1">
      <alignment horizontal="center"/>
    </xf>
    <xf numFmtId="0" fontId="5" fillId="2" borderId="5" xfId="2" applyFont="1" applyFill="1" applyBorder="1" applyAlignment="1">
      <alignment horizontal="center" vertical="center"/>
    </xf>
    <xf numFmtId="165" fontId="6" fillId="0" borderId="0" xfId="0" applyNumberFormat="1" applyFont="1"/>
    <xf numFmtId="0" fontId="5" fillId="0" borderId="0" xfId="2" applyFont="1" applyAlignment="1">
      <alignment horizontal="center"/>
    </xf>
    <xf numFmtId="164" fontId="5" fillId="0" borderId="0" xfId="344" applyNumberFormat="1" applyFont="1" applyAlignment="1" applyProtection="1">
      <alignment horizontal="center"/>
    </xf>
    <xf numFmtId="172" fontId="5" fillId="0" borderId="0" xfId="179" applyNumberFormat="1" applyFont="1" applyFill="1" applyBorder="1" applyAlignment="1" applyProtection="1">
      <alignment horizontal="center" vertical="center"/>
    </xf>
    <xf numFmtId="0" fontId="3" fillId="0" borderId="0" xfId="289" applyFont="1" applyFill="1"/>
    <xf numFmtId="0" fontId="5" fillId="4" borderId="5" xfId="181" applyFont="1" applyFill="1" applyBorder="1" applyAlignment="1">
      <alignment horizontal="center" vertical="center"/>
    </xf>
    <xf numFmtId="0" fontId="5" fillId="4" borderId="12" xfId="181" applyFont="1" applyFill="1" applyBorder="1" applyAlignment="1">
      <alignment horizontal="center" vertical="center"/>
    </xf>
    <xf numFmtId="0" fontId="3" fillId="0" borderId="54" xfId="289" applyFont="1" applyFill="1" applyBorder="1"/>
    <xf numFmtId="0" fontId="3" fillId="0" borderId="35" xfId="289" applyFont="1" applyFill="1" applyBorder="1"/>
    <xf numFmtId="165" fontId="3" fillId="0" borderId="5" xfId="181" applyNumberFormat="1" applyFont="1" applyBorder="1"/>
    <xf numFmtId="165" fontId="3" fillId="0" borderId="5" xfId="181" applyNumberFormat="1" applyFont="1" applyBorder="1" applyAlignment="1">
      <alignment horizontal="right"/>
    </xf>
    <xf numFmtId="165" fontId="3" fillId="0" borderId="5" xfId="181" applyNumberFormat="1" applyFont="1" applyBorder="1" applyAlignment="1">
      <alignment horizontal="right" indent="1"/>
    </xf>
    <xf numFmtId="165" fontId="3" fillId="0" borderId="12" xfId="181" applyNumberFormat="1" applyFont="1" applyBorder="1" applyAlignment="1">
      <alignment horizontal="right" indent="1"/>
    </xf>
    <xf numFmtId="165" fontId="3" fillId="0" borderId="0" xfId="289" applyNumberFormat="1" applyFont="1" applyFill="1"/>
    <xf numFmtId="0" fontId="3" fillId="0" borderId="25" xfId="289" applyFont="1" applyFill="1" applyBorder="1"/>
    <xf numFmtId="0" fontId="3" fillId="0" borderId="0" xfId="289" applyFont="1" applyFill="1" applyBorder="1"/>
    <xf numFmtId="165" fontId="3" fillId="0" borderId="3" xfId="181" applyNumberFormat="1" applyFont="1" applyFill="1" applyBorder="1"/>
    <xf numFmtId="165" fontId="3" fillId="0" borderId="3" xfId="181" applyNumberFormat="1" applyFont="1" applyFill="1" applyBorder="1" applyAlignment="1">
      <alignment horizontal="right"/>
    </xf>
    <xf numFmtId="165" fontId="3" fillId="0" borderId="3" xfId="181" applyNumberFormat="1" applyFont="1" applyFill="1" applyBorder="1" applyAlignment="1">
      <alignment horizontal="right" indent="1"/>
    </xf>
    <xf numFmtId="165" fontId="3" fillId="0" borderId="13" xfId="181" applyNumberFormat="1" applyFont="1" applyFill="1" applyBorder="1" applyAlignment="1">
      <alignment horizontal="right" indent="1"/>
    </xf>
    <xf numFmtId="165" fontId="3" fillId="0" borderId="5" xfId="181" applyNumberFormat="1" applyFont="1" applyFill="1" applyBorder="1"/>
    <xf numFmtId="165" fontId="3" fillId="0" borderId="5" xfId="181" applyNumberFormat="1" applyFont="1" applyFill="1" applyBorder="1" applyAlignment="1">
      <alignment horizontal="right"/>
    </xf>
    <xf numFmtId="165" fontId="3" fillId="0" borderId="5" xfId="181" applyNumberFormat="1" applyFont="1" applyFill="1" applyBorder="1" applyAlignment="1">
      <alignment horizontal="right" indent="1"/>
    </xf>
    <xf numFmtId="165" fontId="3" fillId="0" borderId="12" xfId="181" applyNumberFormat="1" applyFont="1" applyFill="1" applyBorder="1" applyAlignment="1">
      <alignment horizontal="right" indent="1"/>
    </xf>
    <xf numFmtId="165" fontId="3" fillId="0" borderId="5" xfId="181" quotePrefix="1" applyNumberFormat="1" applyFont="1" applyFill="1" applyBorder="1" applyAlignment="1">
      <alignment horizontal="right" indent="1"/>
    </xf>
    <xf numFmtId="165" fontId="3" fillId="0" borderId="12" xfId="181" quotePrefix="1" applyNumberFormat="1" applyFont="1" applyFill="1" applyBorder="1" applyAlignment="1">
      <alignment horizontal="right" indent="1"/>
    </xf>
    <xf numFmtId="0" fontId="3" fillId="5" borderId="0" xfId="289" applyFont="1" applyFill="1" applyBorder="1"/>
    <xf numFmtId="165" fontId="3" fillId="5" borderId="3" xfId="181" applyNumberFormat="1" applyFont="1" applyFill="1" applyBorder="1"/>
    <xf numFmtId="165" fontId="3" fillId="5" borderId="3" xfId="181" applyNumberFormat="1" applyFont="1" applyFill="1" applyBorder="1" applyAlignment="1">
      <alignment horizontal="right"/>
    </xf>
    <xf numFmtId="165" fontId="3" fillId="5" borderId="3" xfId="181" applyNumberFormat="1" applyFont="1" applyFill="1" applyBorder="1" applyAlignment="1">
      <alignment horizontal="right" indent="1"/>
    </xf>
    <xf numFmtId="165" fontId="3" fillId="5" borderId="13" xfId="181" applyNumberFormat="1" applyFont="1" applyFill="1" applyBorder="1" applyAlignment="1">
      <alignment horizontal="right" indent="1"/>
    </xf>
    <xf numFmtId="0" fontId="3" fillId="0" borderId="1" xfId="289" applyFont="1" applyFill="1" applyBorder="1"/>
    <xf numFmtId="165" fontId="3" fillId="0" borderId="13" xfId="181" quotePrefix="1" applyNumberFormat="1" applyFont="1" applyFill="1" applyBorder="1" applyAlignment="1">
      <alignment horizontal="right" indent="1"/>
    </xf>
    <xf numFmtId="165" fontId="3" fillId="0" borderId="3" xfId="181" quotePrefix="1" applyNumberFormat="1" applyFont="1" applyFill="1" applyBorder="1" applyAlignment="1">
      <alignment horizontal="right" indent="1"/>
    </xf>
    <xf numFmtId="165" fontId="3" fillId="0" borderId="45" xfId="181" applyNumberFormat="1" applyFont="1" applyFill="1" applyBorder="1" applyAlignment="1">
      <alignment horizontal="right" indent="1"/>
    </xf>
    <xf numFmtId="165" fontId="3" fillId="0" borderId="46" xfId="181" applyNumberFormat="1" applyFont="1" applyFill="1" applyBorder="1" applyAlignment="1">
      <alignment horizontal="right" indent="1"/>
    </xf>
    <xf numFmtId="0" fontId="3" fillId="0" borderId="0" xfId="207" applyFont="1" applyFill="1"/>
    <xf numFmtId="0" fontId="5" fillId="0" borderId="0" xfId="2" applyFont="1" applyFill="1" applyAlignment="1"/>
    <xf numFmtId="0" fontId="3" fillId="0" borderId="0" xfId="2" applyFont="1" applyFill="1"/>
    <xf numFmtId="164" fontId="3" fillId="0" borderId="0" xfId="0" applyNumberFormat="1" applyFont="1" applyFill="1"/>
    <xf numFmtId="164" fontId="3" fillId="2" borderId="58" xfId="0" applyNumberFormat="1" applyFont="1" applyFill="1" applyBorder="1"/>
    <xf numFmtId="164" fontId="3" fillId="2" borderId="29" xfId="0" applyNumberFormat="1" applyFont="1" applyFill="1" applyBorder="1"/>
    <xf numFmtId="164" fontId="3" fillId="2" borderId="47" xfId="0" applyNumberFormat="1" applyFont="1" applyFill="1" applyBorder="1"/>
    <xf numFmtId="164" fontId="5" fillId="2" borderId="57" xfId="0" quotePrefix="1" applyNumberFormat="1" applyFont="1" applyFill="1" applyBorder="1" applyAlignment="1">
      <alignment horizontal="centerContinuous"/>
    </xf>
    <xf numFmtId="164" fontId="3" fillId="2" borderId="1" xfId="0" applyNumberFormat="1" applyFont="1" applyFill="1" applyBorder="1"/>
    <xf numFmtId="164" fontId="5" fillId="2" borderId="3" xfId="0" applyNumberFormat="1" applyFont="1" applyFill="1" applyBorder="1" applyAlignment="1">
      <alignment horizontal="center"/>
    </xf>
    <xf numFmtId="164" fontId="5" fillId="2" borderId="8" xfId="0" applyNumberFormat="1" applyFont="1" applyFill="1" applyBorder="1" applyAlignment="1">
      <alignment horizontal="center"/>
    </xf>
    <xf numFmtId="164" fontId="5" fillId="2" borderId="38" xfId="0" quotePrefix="1" applyNumberFormat="1" applyFont="1" applyFill="1" applyBorder="1" applyAlignment="1">
      <alignment horizontal="right"/>
    </xf>
    <xf numFmtId="164" fontId="5" fillId="2" borderId="30" xfId="0" quotePrefix="1" applyNumberFormat="1" applyFont="1" applyFill="1" applyBorder="1" applyAlignment="1"/>
    <xf numFmtId="174" fontId="5" fillId="2" borderId="3" xfId="0" quotePrefix="1" applyNumberFormat="1" applyFont="1" applyFill="1" applyBorder="1" applyAlignment="1">
      <alignment horizontal="center"/>
    </xf>
    <xf numFmtId="174" fontId="5" fillId="2" borderId="8" xfId="0" quotePrefix="1" applyNumberFormat="1" applyFont="1" applyFill="1" applyBorder="1" applyAlignment="1">
      <alignment horizontal="center"/>
    </xf>
    <xf numFmtId="174" fontId="5" fillId="2" borderId="2" xfId="0" quotePrefix="1" applyNumberFormat="1" applyFont="1" applyFill="1" applyBorder="1" applyAlignment="1">
      <alignment horizontal="center"/>
    </xf>
    <xf numFmtId="174" fontId="5" fillId="2" borderId="24" xfId="0" quotePrefix="1" applyNumberFormat="1" applyFont="1" applyFill="1" applyBorder="1" applyAlignment="1">
      <alignment horizontal="center"/>
    </xf>
    <xf numFmtId="164" fontId="5" fillId="0" borderId="60" xfId="0" applyNumberFormat="1" applyFont="1" applyFill="1" applyBorder="1"/>
    <xf numFmtId="164" fontId="3" fillId="0" borderId="39" xfId="0" applyNumberFormat="1" applyFont="1" applyFill="1" applyBorder="1"/>
    <xf numFmtId="164" fontId="3" fillId="0" borderId="2" xfId="0" applyNumberFormat="1" applyFont="1" applyFill="1" applyBorder="1"/>
    <xf numFmtId="164" fontId="3" fillId="0" borderId="2" xfId="0" applyNumberFormat="1" applyFont="1" applyFill="1" applyBorder="1" applyAlignment="1">
      <alignment horizontal="center"/>
    </xf>
    <xf numFmtId="164" fontId="3" fillId="0" borderId="61" xfId="0" applyNumberFormat="1" applyFont="1" applyFill="1" applyBorder="1" applyAlignment="1">
      <alignment horizontal="center"/>
    </xf>
    <xf numFmtId="164" fontId="5" fillId="0" borderId="3" xfId="0" applyNumberFormat="1" applyFont="1" applyFill="1" applyBorder="1" applyAlignment="1">
      <alignment horizontal="right"/>
    </xf>
    <xf numFmtId="165" fontId="3" fillId="0" borderId="0" xfId="2" applyNumberFormat="1" applyFont="1" applyFill="1" applyAlignment="1">
      <alignment horizontal="center"/>
    </xf>
    <xf numFmtId="164" fontId="3" fillId="0" borderId="13" xfId="0" applyNumberFormat="1" applyFont="1" applyFill="1" applyBorder="1" applyAlignment="1">
      <alignment horizontal="center"/>
    </xf>
    <xf numFmtId="165" fontId="3" fillId="0" borderId="0" xfId="2" applyNumberFormat="1" applyFont="1" applyFill="1"/>
    <xf numFmtId="164" fontId="5" fillId="0" borderId="11" xfId="0" applyNumberFormat="1" applyFont="1" applyFill="1" applyBorder="1" applyAlignment="1">
      <alignment horizontal="left"/>
    </xf>
    <xf numFmtId="164" fontId="5" fillId="0" borderId="1" xfId="0" applyNumberFormat="1" applyFont="1" applyFill="1" applyBorder="1"/>
    <xf numFmtId="164" fontId="3" fillId="0" borderId="3" xfId="0" applyNumberFormat="1" applyFont="1" applyFill="1" applyBorder="1" applyAlignment="1">
      <alignment horizontal="right"/>
    </xf>
    <xf numFmtId="164" fontId="3" fillId="0" borderId="3" xfId="0" applyNumberFormat="1" applyFont="1" applyFill="1" applyBorder="1" applyAlignment="1">
      <alignment horizontal="center"/>
    </xf>
    <xf numFmtId="164" fontId="5" fillId="0" borderId="3" xfId="0" applyNumberFormat="1" applyFont="1" applyFill="1" applyBorder="1" applyAlignment="1">
      <alignment horizontal="center"/>
    </xf>
    <xf numFmtId="164" fontId="5" fillId="0" borderId="13" xfId="0" applyNumberFormat="1" applyFont="1" applyFill="1" applyBorder="1" applyAlignment="1">
      <alignment horizontal="center"/>
    </xf>
    <xf numFmtId="164" fontId="3" fillId="0" borderId="25" xfId="0" applyNumberFormat="1" applyFont="1" applyFill="1" applyBorder="1"/>
    <xf numFmtId="164" fontId="3" fillId="0" borderId="1" xfId="0" applyNumberFormat="1" applyFont="1" applyFill="1" applyBorder="1"/>
    <xf numFmtId="164" fontId="3" fillId="0" borderId="1" xfId="0" quotePrefix="1" applyNumberFormat="1" applyFont="1" applyFill="1" applyBorder="1" applyAlignment="1">
      <alignment horizontal="left"/>
    </xf>
    <xf numFmtId="164" fontId="3" fillId="0" borderId="1" xfId="0" applyNumberFormat="1" applyFont="1" applyFill="1" applyBorder="1" applyAlignment="1">
      <alignment horizontal="right"/>
    </xf>
    <xf numFmtId="164" fontId="3" fillId="0" borderId="20" xfId="0" applyNumberFormat="1" applyFont="1" applyFill="1" applyBorder="1" applyAlignment="1">
      <alignment horizontal="center"/>
    </xf>
    <xf numFmtId="164" fontId="3" fillId="0" borderId="60" xfId="0" applyNumberFormat="1" applyFont="1" applyFill="1" applyBorder="1"/>
    <xf numFmtId="164" fontId="3" fillId="0" borderId="39" xfId="0" applyNumberFormat="1" applyFont="1" applyFill="1" applyBorder="1" applyAlignment="1">
      <alignment horizontal="right"/>
    </xf>
    <xf numFmtId="164" fontId="5" fillId="0" borderId="33" xfId="0" applyNumberFormat="1" applyFont="1" applyFill="1" applyBorder="1" applyAlignment="1">
      <alignment horizontal="center"/>
    </xf>
    <xf numFmtId="164" fontId="3" fillId="0" borderId="1" xfId="0" applyNumberFormat="1" applyFont="1" applyFill="1" applyBorder="1" applyAlignment="1">
      <alignment horizontal="left"/>
    </xf>
    <xf numFmtId="164" fontId="3" fillId="0" borderId="33" xfId="0" applyNumberFormat="1" applyFont="1" applyFill="1" applyBorder="1" applyAlignment="1">
      <alignment horizontal="center"/>
    </xf>
    <xf numFmtId="164" fontId="3" fillId="0" borderId="49" xfId="0" applyNumberFormat="1" applyFont="1" applyFill="1" applyBorder="1"/>
    <xf numFmtId="164" fontId="3" fillId="0" borderId="40" xfId="0" applyNumberFormat="1" applyFont="1" applyFill="1" applyBorder="1"/>
    <xf numFmtId="164" fontId="3" fillId="0" borderId="4" xfId="0" applyNumberFormat="1" applyFont="1" applyFill="1" applyBorder="1" applyAlignment="1">
      <alignment horizontal="center"/>
    </xf>
    <xf numFmtId="164" fontId="3" fillId="0" borderId="30" xfId="0" applyNumberFormat="1" applyFont="1" applyFill="1" applyBorder="1" applyAlignment="1">
      <alignment horizontal="center"/>
    </xf>
    <xf numFmtId="164" fontId="5" fillId="0" borderId="25" xfId="0" applyNumberFormat="1" applyFont="1" applyFill="1" applyBorder="1" applyAlignment="1">
      <alignment horizontal="left"/>
    </xf>
    <xf numFmtId="164" fontId="5" fillId="0" borderId="2" xfId="0" applyNumberFormat="1" applyFont="1" applyFill="1" applyBorder="1" applyAlignment="1">
      <alignment horizontal="right"/>
    </xf>
    <xf numFmtId="164" fontId="5" fillId="0" borderId="2" xfId="0" applyNumberFormat="1" applyFont="1" applyFill="1" applyBorder="1" applyAlignment="1">
      <alignment horizontal="center"/>
    </xf>
    <xf numFmtId="164" fontId="5" fillId="0" borderId="61" xfId="0" applyNumberFormat="1" applyFont="1" applyFill="1" applyBorder="1" applyAlignment="1">
      <alignment horizontal="center"/>
    </xf>
    <xf numFmtId="164" fontId="3" fillId="0" borderId="4" xfId="0" applyNumberFormat="1" applyFont="1" applyFill="1" applyBorder="1" applyAlignment="1">
      <alignment horizontal="right"/>
    </xf>
    <xf numFmtId="164" fontId="5" fillId="0" borderId="49" xfId="0" applyNumberFormat="1" applyFont="1" applyFill="1" applyBorder="1" applyAlignment="1">
      <alignment horizontal="left"/>
    </xf>
    <xf numFmtId="164" fontId="3" fillId="0" borderId="40" xfId="0" applyNumberFormat="1" applyFont="1" applyFill="1" applyBorder="1" applyAlignment="1">
      <alignment horizontal="left"/>
    </xf>
    <xf numFmtId="164" fontId="5" fillId="0" borderId="4" xfId="0" applyNumberFormat="1" applyFont="1" applyFill="1" applyBorder="1" applyAlignment="1">
      <alignment horizontal="right"/>
    </xf>
    <xf numFmtId="164" fontId="5" fillId="0" borderId="4" xfId="0" applyNumberFormat="1" applyFont="1" applyFill="1" applyBorder="1" applyAlignment="1">
      <alignment horizontal="center"/>
    </xf>
    <xf numFmtId="164" fontId="5" fillId="0" borderId="30" xfId="0" applyNumberFormat="1" applyFont="1" applyFill="1" applyBorder="1" applyAlignment="1">
      <alignment horizontal="center"/>
    </xf>
    <xf numFmtId="164" fontId="5" fillId="0" borderId="60" xfId="0" applyNumberFormat="1" applyFont="1" applyFill="1" applyBorder="1" applyAlignment="1">
      <alignment vertical="center"/>
    </xf>
    <xf numFmtId="164" fontId="5" fillId="0" borderId="39" xfId="0" applyNumberFormat="1" applyFont="1" applyFill="1" applyBorder="1" applyAlignment="1">
      <alignment vertical="center"/>
    </xf>
    <xf numFmtId="164" fontId="5" fillId="0" borderId="25" xfId="0" applyNumberFormat="1" applyFont="1" applyFill="1" applyBorder="1" applyAlignment="1">
      <alignment vertical="center"/>
    </xf>
    <xf numFmtId="164" fontId="5" fillId="0" borderId="1" xfId="0" applyNumberFormat="1" applyFont="1" applyFill="1" applyBorder="1" applyAlignment="1">
      <alignment vertical="center"/>
    </xf>
    <xf numFmtId="164" fontId="5" fillId="0" borderId="25" xfId="0" quotePrefix="1" applyNumberFormat="1" applyFont="1" applyFill="1" applyBorder="1" applyAlignment="1">
      <alignment horizontal="left"/>
    </xf>
    <xf numFmtId="164" fontId="3" fillId="0" borderId="0" xfId="0" applyNumberFormat="1" applyFont="1" applyFill="1" applyBorder="1"/>
    <xf numFmtId="164" fontId="5" fillId="0" borderId="49" xfId="0" quotePrefix="1" applyNumberFormat="1" applyFont="1" applyFill="1" applyBorder="1" applyAlignment="1">
      <alignment horizontal="left"/>
    </xf>
    <xf numFmtId="164" fontId="9" fillId="0" borderId="25" xfId="0" applyNumberFormat="1" applyFont="1" applyFill="1" applyBorder="1"/>
    <xf numFmtId="164" fontId="9" fillId="0" borderId="1" xfId="0" applyNumberFormat="1" applyFont="1" applyFill="1" applyBorder="1"/>
    <xf numFmtId="164" fontId="9" fillId="0" borderId="3" xfId="0" applyNumberFormat="1" applyFont="1" applyFill="1" applyBorder="1"/>
    <xf numFmtId="164" fontId="9" fillId="0" borderId="3" xfId="0" applyNumberFormat="1" applyFont="1" applyFill="1" applyBorder="1" applyAlignment="1">
      <alignment horizontal="center"/>
    </xf>
    <xf numFmtId="164" fontId="9" fillId="0" borderId="33" xfId="0" applyNumberFormat="1" applyFont="1" applyFill="1" applyBorder="1" applyAlignment="1">
      <alignment horizontal="center"/>
    </xf>
    <xf numFmtId="164" fontId="3" fillId="0" borderId="25" xfId="0" quotePrefix="1" applyNumberFormat="1" applyFont="1" applyFill="1" applyBorder="1" applyAlignment="1">
      <alignment horizontal="left"/>
    </xf>
    <xf numFmtId="164" fontId="5" fillId="0" borderId="26" xfId="0" quotePrefix="1" applyNumberFormat="1" applyFont="1" applyFill="1" applyBorder="1" applyAlignment="1">
      <alignment horizontal="left"/>
    </xf>
    <xf numFmtId="164" fontId="3" fillId="0" borderId="41" xfId="0" applyNumberFormat="1" applyFont="1" applyFill="1" applyBorder="1"/>
    <xf numFmtId="164" fontId="5" fillId="0" borderId="41" xfId="0" applyNumberFormat="1" applyFont="1" applyFill="1" applyBorder="1" applyAlignment="1">
      <alignment horizontal="right"/>
    </xf>
    <xf numFmtId="164" fontId="5" fillId="0" borderId="27" xfId="0" applyNumberFormat="1" applyFont="1" applyFill="1" applyBorder="1" applyAlignment="1">
      <alignment horizontal="center"/>
    </xf>
    <xf numFmtId="164" fontId="5" fillId="0" borderId="62" xfId="0" applyNumberFormat="1" applyFont="1" applyFill="1" applyBorder="1" applyAlignment="1">
      <alignment horizontal="center"/>
    </xf>
    <xf numFmtId="164" fontId="3" fillId="0" borderId="0" xfId="2" applyNumberFormat="1" applyFont="1" applyFill="1"/>
    <xf numFmtId="0" fontId="5" fillId="0" borderId="0" xfId="2" applyFont="1" applyAlignment="1"/>
    <xf numFmtId="0" fontId="3" fillId="0" borderId="0" xfId="2" applyFont="1"/>
    <xf numFmtId="164" fontId="9" fillId="0" borderId="0" xfId="0" applyNumberFormat="1" applyFont="1" applyFill="1"/>
    <xf numFmtId="164" fontId="5" fillId="0" borderId="0" xfId="0" applyNumberFormat="1" applyFont="1" applyFill="1" applyAlignment="1">
      <alignment horizontal="center"/>
    </xf>
    <xf numFmtId="164" fontId="3" fillId="0" borderId="21" xfId="0" applyNumberFormat="1" applyFont="1" applyFill="1" applyBorder="1" applyAlignment="1"/>
    <xf numFmtId="164" fontId="29" fillId="2" borderId="48" xfId="0" applyNumberFormat="1" applyFont="1" applyFill="1" applyBorder="1"/>
    <xf numFmtId="164" fontId="3" fillId="2" borderId="25" xfId="0" applyNumberFormat="1" applyFont="1" applyFill="1" applyBorder="1"/>
    <xf numFmtId="164" fontId="3" fillId="0" borderId="63" xfId="0" applyNumberFormat="1" applyFont="1" applyFill="1" applyBorder="1"/>
    <xf numFmtId="164" fontId="3" fillId="0" borderId="24" xfId="0" applyNumberFormat="1" applyFont="1" applyFill="1" applyBorder="1"/>
    <xf numFmtId="164" fontId="5" fillId="0" borderId="3" xfId="0" quotePrefix="1" applyNumberFormat="1" applyFont="1" applyFill="1" applyBorder="1" applyAlignment="1">
      <alignment horizontal="left"/>
    </xf>
    <xf numFmtId="165" fontId="3" fillId="0" borderId="0" xfId="2" applyNumberFormat="1" applyFont="1"/>
    <xf numFmtId="164" fontId="3" fillId="0" borderId="40" xfId="0" quotePrefix="1" applyNumberFormat="1" applyFont="1" applyFill="1" applyBorder="1" applyAlignment="1">
      <alignment horizontal="left"/>
    </xf>
    <xf numFmtId="164" fontId="3" fillId="0" borderId="24" xfId="0" applyNumberFormat="1" applyFont="1" applyFill="1" applyBorder="1" applyAlignment="1">
      <alignment horizontal="center"/>
    </xf>
    <xf numFmtId="164" fontId="3" fillId="6" borderId="40" xfId="0" applyNumberFormat="1" applyFont="1" applyFill="1" applyBorder="1"/>
    <xf numFmtId="164" fontId="5" fillId="0" borderId="60" xfId="0" applyNumberFormat="1" applyFont="1" applyFill="1" applyBorder="1" applyAlignment="1">
      <alignment horizontal="left"/>
    </xf>
    <xf numFmtId="164" fontId="3" fillId="0" borderId="39" xfId="0" applyNumberFormat="1" applyFont="1" applyBorder="1" applyAlignment="1">
      <alignment horizontal="left"/>
    </xf>
    <xf numFmtId="164" fontId="5" fillId="0" borderId="24" xfId="0" applyNumberFormat="1" applyFont="1" applyFill="1" applyBorder="1" applyAlignment="1">
      <alignment horizontal="center"/>
    </xf>
    <xf numFmtId="164" fontId="3" fillId="0" borderId="40" xfId="0" applyNumberFormat="1" applyFont="1" applyBorder="1" applyAlignment="1">
      <alignment horizontal="left"/>
    </xf>
    <xf numFmtId="164" fontId="5" fillId="0" borderId="20" xfId="0" applyNumberFormat="1" applyFont="1" applyFill="1" applyBorder="1" applyAlignment="1">
      <alignment horizontal="center"/>
    </xf>
    <xf numFmtId="164" fontId="5" fillId="6" borderId="60" xfId="0" applyNumberFormat="1" applyFont="1" applyFill="1" applyBorder="1" applyAlignment="1">
      <alignment vertical="center"/>
    </xf>
    <xf numFmtId="164" fontId="5" fillId="6" borderId="39" xfId="0" applyNumberFormat="1" applyFont="1" applyFill="1" applyBorder="1" applyAlignment="1">
      <alignment vertical="center"/>
    </xf>
    <xf numFmtId="164" fontId="5" fillId="6" borderId="25" xfId="0" applyNumberFormat="1" applyFont="1" applyFill="1" applyBorder="1" applyAlignment="1">
      <alignment vertical="center"/>
    </xf>
    <xf numFmtId="164" fontId="5" fillId="6" borderId="1" xfId="0" applyNumberFormat="1" applyFont="1" applyFill="1" applyBorder="1" applyAlignment="1">
      <alignment vertical="center"/>
    </xf>
    <xf numFmtId="164" fontId="9" fillId="0" borderId="13" xfId="0" applyNumberFormat="1" applyFont="1" applyFill="1" applyBorder="1" applyAlignment="1">
      <alignment horizontal="center"/>
    </xf>
    <xf numFmtId="164" fontId="3" fillId="0" borderId="1" xfId="0" applyNumberFormat="1" applyFont="1" applyFill="1" applyBorder="1" applyAlignment="1">
      <alignment horizontal="center"/>
    </xf>
    <xf numFmtId="164" fontId="5" fillId="0" borderId="41" xfId="0" applyNumberFormat="1" applyFont="1" applyFill="1" applyBorder="1" applyAlignment="1">
      <alignment horizontal="center"/>
    </xf>
    <xf numFmtId="164" fontId="5" fillId="0" borderId="28" xfId="0" applyNumberFormat="1" applyFont="1" applyFill="1" applyBorder="1" applyAlignment="1">
      <alignment horizontal="center"/>
    </xf>
    <xf numFmtId="164" fontId="3" fillId="0" borderId="16" xfId="0" quotePrefix="1" applyNumberFormat="1" applyFont="1" applyFill="1" applyBorder="1" applyAlignment="1"/>
    <xf numFmtId="164" fontId="3" fillId="0" borderId="0" xfId="0" applyNumberFormat="1" applyFont="1" applyFill="1" applyBorder="1" applyAlignment="1"/>
    <xf numFmtId="164" fontId="3" fillId="0" borderId="0" xfId="0" quotePrefix="1" applyNumberFormat="1" applyFont="1" applyFill="1" applyAlignment="1"/>
    <xf numFmtId="164" fontId="3" fillId="0" borderId="0" xfId="0" quotePrefix="1" applyNumberFormat="1" applyFont="1" applyFill="1" applyBorder="1" applyAlignment="1"/>
    <xf numFmtId="164" fontId="3" fillId="0" borderId="0" xfId="2" applyNumberFormat="1" applyFont="1"/>
    <xf numFmtId="1" fontId="3" fillId="0" borderId="0" xfId="2" applyNumberFormat="1" applyFont="1"/>
    <xf numFmtId="0" fontId="9" fillId="0" borderId="0" xfId="0" applyFont="1" applyAlignment="1"/>
    <xf numFmtId="0" fontId="5" fillId="2" borderId="65" xfId="2" applyFont="1" applyFill="1" applyBorder="1" applyAlignment="1">
      <alignment horizontal="center" vertical="center"/>
    </xf>
    <xf numFmtId="0" fontId="5" fillId="2" borderId="66" xfId="2" applyFont="1" applyFill="1" applyBorder="1" applyAlignment="1">
      <alignment horizontal="center" vertical="center"/>
    </xf>
    <xf numFmtId="0" fontId="5" fillId="2" borderId="67" xfId="2" applyFont="1" applyFill="1" applyBorder="1" applyAlignment="1">
      <alignment horizontal="center" vertical="center"/>
    </xf>
    <xf numFmtId="164" fontId="3" fillId="7" borderId="3" xfId="207" applyNumberFormat="1" applyFont="1" applyFill="1" applyBorder="1" applyAlignment="1" applyProtection="1">
      <alignment horizontal="left" indent="2"/>
    </xf>
    <xf numFmtId="2" fontId="3" fillId="7" borderId="3" xfId="207" applyNumberFormat="1" applyFont="1" applyFill="1" applyBorder="1"/>
    <xf numFmtId="2" fontId="3" fillId="7" borderId="13" xfId="207" applyNumberFormat="1" applyFont="1" applyFill="1" applyBorder="1"/>
    <xf numFmtId="2" fontId="3" fillId="7" borderId="0" xfId="207" applyNumberFormat="1" applyFont="1" applyFill="1" applyBorder="1"/>
    <xf numFmtId="164" fontId="3" fillId="7" borderId="4" xfId="207" applyNumberFormat="1" applyFont="1" applyFill="1" applyBorder="1" applyAlignment="1" applyProtection="1">
      <alignment horizontal="left" indent="2"/>
    </xf>
    <xf numFmtId="2" fontId="3" fillId="7" borderId="4" xfId="207" applyNumberFormat="1" applyFont="1" applyFill="1" applyBorder="1"/>
    <xf numFmtId="2" fontId="3" fillId="7" borderId="20" xfId="207" applyNumberFormat="1" applyFont="1" applyFill="1" applyBorder="1"/>
    <xf numFmtId="164" fontId="5" fillId="7" borderId="5" xfId="207" applyNumberFormat="1" applyFont="1" applyFill="1" applyBorder="1" applyAlignment="1">
      <alignment horizontal="left"/>
    </xf>
    <xf numFmtId="2" fontId="5" fillId="7" borderId="5" xfId="207" applyNumberFormat="1" applyFont="1" applyFill="1" applyBorder="1"/>
    <xf numFmtId="2" fontId="5" fillId="7" borderId="12" xfId="207" applyNumberFormat="1" applyFont="1" applyFill="1" applyBorder="1"/>
    <xf numFmtId="2" fontId="3" fillId="0" borderId="3" xfId="2" applyNumberFormat="1" applyFont="1" applyBorder="1"/>
    <xf numFmtId="2" fontId="3" fillId="0" borderId="1" xfId="2" applyNumberFormat="1" applyFont="1" applyBorder="1"/>
    <xf numFmtId="2" fontId="3" fillId="0" borderId="13" xfId="2" applyNumberFormat="1" applyFont="1" applyBorder="1"/>
    <xf numFmtId="164" fontId="5" fillId="0" borderId="5" xfId="2" applyNumberFormat="1" applyFont="1" applyBorder="1" applyAlignment="1">
      <alignment horizontal="left"/>
    </xf>
    <xf numFmtId="2" fontId="5" fillId="0" borderId="5" xfId="2" applyNumberFormat="1" applyFont="1" applyBorder="1"/>
    <xf numFmtId="2" fontId="5" fillId="0" borderId="6" xfId="2" applyNumberFormat="1" applyFont="1" applyBorder="1"/>
    <xf numFmtId="2" fontId="5" fillId="0" borderId="12" xfId="2" applyNumberFormat="1" applyFont="1" applyBorder="1"/>
    <xf numFmtId="2" fontId="3" fillId="0" borderId="39" xfId="2" applyNumberFormat="1" applyFont="1" applyBorder="1" applyAlignment="1">
      <alignment horizontal="left" indent="2"/>
    </xf>
    <xf numFmtId="2" fontId="3" fillId="0" borderId="2" xfId="2" applyNumberFormat="1" applyFont="1" applyBorder="1"/>
    <xf numFmtId="2" fontId="3" fillId="0" borderId="24" xfId="2" applyNumberFormat="1" applyFont="1" applyBorder="1"/>
    <xf numFmtId="2" fontId="3" fillId="0" borderId="1" xfId="2" applyNumberFormat="1" applyFont="1" applyBorder="1" applyAlignment="1">
      <alignment horizontal="left" indent="2"/>
    </xf>
    <xf numFmtId="2" fontId="3" fillId="0" borderId="3" xfId="2" applyNumberFormat="1" applyFont="1" applyFill="1" applyBorder="1"/>
    <xf numFmtId="2" fontId="3" fillId="0" borderId="3" xfId="2" applyNumberFormat="1" applyFont="1" applyBorder="1" applyAlignment="1">
      <alignment horizontal="left" indent="2"/>
    </xf>
    <xf numFmtId="2" fontId="3" fillId="0" borderId="4" xfId="2" applyNumberFormat="1" applyFont="1" applyBorder="1"/>
    <xf numFmtId="2" fontId="3" fillId="0" borderId="20" xfId="2" applyNumberFormat="1" applyFont="1" applyBorder="1"/>
    <xf numFmtId="0" fontId="5" fillId="0" borderId="5" xfId="2" applyFont="1" applyBorder="1"/>
    <xf numFmtId="2" fontId="3" fillId="0" borderId="39" xfId="2" applyNumberFormat="1" applyFont="1" applyBorder="1"/>
    <xf numFmtId="2" fontId="3" fillId="0" borderId="61" xfId="2" applyNumberFormat="1" applyFont="1" applyBorder="1"/>
    <xf numFmtId="2" fontId="3" fillId="0" borderId="33" xfId="2" applyNumberFormat="1" applyFont="1" applyBorder="1"/>
    <xf numFmtId="165" fontId="9" fillId="0" borderId="0" xfId="0" applyNumberFormat="1" applyFont="1" applyAlignment="1"/>
    <xf numFmtId="165" fontId="9" fillId="0" borderId="0" xfId="0" applyNumberFormat="1" applyFont="1" applyBorder="1" applyAlignment="1">
      <alignment horizontal="right"/>
    </xf>
    <xf numFmtId="165" fontId="9" fillId="0" borderId="0" xfId="0" applyNumberFormat="1" applyFont="1" applyBorder="1" applyAlignment="1"/>
    <xf numFmtId="0" fontId="9" fillId="0" borderId="0" xfId="0" applyFont="1" applyBorder="1" applyAlignment="1"/>
    <xf numFmtId="2" fontId="3" fillId="0" borderId="41" xfId="2" applyNumberFormat="1" applyFont="1" applyBorder="1" applyAlignment="1">
      <alignment horizontal="left" indent="2"/>
    </xf>
    <xf numFmtId="2" fontId="3" fillId="0" borderId="27" xfId="2" applyNumberFormat="1" applyFont="1" applyBorder="1"/>
    <xf numFmtId="2" fontId="3" fillId="0" borderId="28" xfId="2" applyNumberFormat="1" applyFont="1" applyBorder="1"/>
    <xf numFmtId="2" fontId="9" fillId="0" borderId="0" xfId="0" applyNumberFormat="1" applyFont="1"/>
    <xf numFmtId="1" fontId="5" fillId="4" borderId="5" xfId="167" quotePrefix="1" applyNumberFormat="1" applyFont="1" applyFill="1" applyBorder="1" applyAlignment="1" applyProtection="1">
      <alignment horizontal="center"/>
    </xf>
    <xf numFmtId="1" fontId="5" fillId="4" borderId="5" xfId="167" applyNumberFormat="1" applyFont="1" applyFill="1" applyBorder="1" applyAlignment="1" applyProtection="1">
      <alignment horizontal="center"/>
    </xf>
    <xf numFmtId="1" fontId="5" fillId="4" borderId="12" xfId="167" applyNumberFormat="1" applyFont="1" applyFill="1" applyBorder="1" applyAlignment="1" applyProtection="1">
      <alignment horizontal="center"/>
    </xf>
    <xf numFmtId="0" fontId="5" fillId="0" borderId="15" xfId="2" applyFont="1" applyBorder="1" applyAlignment="1">
      <alignment horizontal="left"/>
    </xf>
    <xf numFmtId="2" fontId="3" fillId="0" borderId="5" xfId="167" applyNumberFormat="1" applyFont="1" applyFill="1" applyBorder="1" applyAlignment="1">
      <alignment horizontal="right"/>
    </xf>
    <xf numFmtId="2" fontId="3" fillId="0" borderId="5" xfId="289" applyNumberFormat="1" applyFont="1" applyFill="1" applyBorder="1" applyAlignment="1">
      <alignment horizontal="right"/>
    </xf>
    <xf numFmtId="165" fontId="3" fillId="0" borderId="5" xfId="289" applyNumberFormat="1" applyFont="1" applyFill="1" applyBorder="1" applyAlignment="1">
      <alignment horizontal="right"/>
    </xf>
    <xf numFmtId="165" fontId="3" fillId="0" borderId="5" xfId="0" applyNumberFormat="1" applyFont="1" applyBorder="1" applyAlignment="1">
      <alignment horizontal="right"/>
    </xf>
    <xf numFmtId="165" fontId="3" fillId="0" borderId="12" xfId="0" applyNumberFormat="1" applyFont="1" applyBorder="1" applyAlignment="1">
      <alignment horizontal="right"/>
    </xf>
    <xf numFmtId="0" fontId="5" fillId="0" borderId="43" xfId="2" applyFont="1" applyBorder="1" applyAlignment="1">
      <alignment horizontal="left"/>
    </xf>
    <xf numFmtId="2" fontId="3" fillId="0" borderId="45" xfId="167" applyNumberFormat="1" applyFont="1" applyFill="1" applyBorder="1" applyAlignment="1">
      <alignment horizontal="right"/>
    </xf>
    <xf numFmtId="165" fontId="3" fillId="0" borderId="45" xfId="289" applyNumberFormat="1" applyFont="1" applyFill="1" applyBorder="1" applyAlignment="1">
      <alignment horizontal="right"/>
    </xf>
    <xf numFmtId="165" fontId="3" fillId="0" borderId="45" xfId="0" applyNumberFormat="1" applyFont="1" applyBorder="1" applyAlignment="1">
      <alignment horizontal="right"/>
    </xf>
    <xf numFmtId="165" fontId="3" fillId="0" borderId="46" xfId="0" applyNumberFormat="1" applyFont="1" applyBorder="1" applyAlignment="1">
      <alignment horizontal="right"/>
    </xf>
    <xf numFmtId="0" fontId="3" fillId="0" borderId="0" xfId="2" applyNumberFormat="1" applyFont="1" applyFill="1"/>
    <xf numFmtId="0" fontId="3" fillId="0" borderId="0" xfId="333" applyFont="1" applyFill="1"/>
    <xf numFmtId="165" fontId="3" fillId="0" borderId="0" xfId="333" applyNumberFormat="1" applyFont="1" applyFill="1"/>
    <xf numFmtId="0" fontId="27" fillId="0" borderId="0" xfId="333" applyFont="1" applyFill="1" applyAlignment="1" applyProtection="1">
      <alignment horizontal="right"/>
    </xf>
    <xf numFmtId="0" fontId="5" fillId="3" borderId="10" xfId="333" quotePrefix="1" applyFont="1" applyFill="1" applyBorder="1" applyAlignment="1" applyProtection="1">
      <alignment horizontal="center" vertical="center"/>
    </xf>
    <xf numFmtId="0" fontId="5" fillId="3" borderId="5" xfId="333" applyFont="1" applyFill="1" applyBorder="1" applyAlignment="1" applyProtection="1">
      <alignment horizontal="center" vertical="center"/>
    </xf>
    <xf numFmtId="4" fontId="5" fillId="3" borderId="5" xfId="333" applyNumberFormat="1" applyFont="1" applyFill="1" applyBorder="1" applyAlignment="1" applyProtection="1">
      <alignment horizontal="center" vertical="center"/>
    </xf>
    <xf numFmtId="0" fontId="5" fillId="3" borderId="4" xfId="333" quotePrefix="1" applyFont="1" applyFill="1" applyBorder="1" applyAlignment="1" applyProtection="1">
      <alignment horizontal="center"/>
    </xf>
    <xf numFmtId="0" fontId="5" fillId="3" borderId="20" xfId="333" quotePrefix="1" applyFont="1" applyFill="1" applyBorder="1" applyAlignment="1" applyProtection="1">
      <alignment horizontal="center" vertical="center"/>
    </xf>
    <xf numFmtId="0" fontId="3" fillId="0" borderId="11" xfId="333" applyFont="1" applyFill="1" applyBorder="1"/>
    <xf numFmtId="0" fontId="3" fillId="0" borderId="3" xfId="333" applyFont="1" applyFill="1" applyBorder="1" applyAlignment="1">
      <alignment horizontal="center"/>
    </xf>
    <xf numFmtId="0" fontId="3" fillId="0" borderId="2" xfId="333" applyFont="1" applyFill="1" applyBorder="1" applyAlignment="1">
      <alignment horizontal="center"/>
    </xf>
    <xf numFmtId="0" fontId="3" fillId="0" borderId="24" xfId="333" applyFont="1" applyFill="1" applyBorder="1" applyAlignment="1">
      <alignment horizontal="center"/>
    </xf>
    <xf numFmtId="0" fontId="5" fillId="0" borderId="11" xfId="333" applyFont="1" applyFill="1" applyBorder="1" applyAlignment="1" applyProtection="1">
      <alignment horizontal="left"/>
    </xf>
    <xf numFmtId="165" fontId="5" fillId="0" borderId="3" xfId="335" applyNumberFormat="1" applyFont="1" applyFill="1" applyBorder="1"/>
    <xf numFmtId="165" fontId="5" fillId="0" borderId="3" xfId="333" applyNumberFormat="1" applyFont="1" applyBorder="1"/>
    <xf numFmtId="0" fontId="3" fillId="0" borderId="11" xfId="333" applyFont="1" applyFill="1" applyBorder="1" applyAlignment="1" applyProtection="1">
      <alignment horizontal="left"/>
    </xf>
    <xf numFmtId="165" fontId="3" fillId="0" borderId="3" xfId="335" applyNumberFormat="1" applyFont="1" applyFill="1" applyBorder="1"/>
    <xf numFmtId="165" fontId="3" fillId="0" borderId="3" xfId="333" applyNumberFormat="1" applyFont="1" applyBorder="1"/>
    <xf numFmtId="0" fontId="3" fillId="0" borderId="19" xfId="333" applyFont="1" applyFill="1" applyBorder="1" applyAlignment="1" applyProtection="1">
      <alignment horizontal="left"/>
    </xf>
    <xf numFmtId="165" fontId="3" fillId="0" borderId="4" xfId="333" applyNumberFormat="1" applyFont="1" applyBorder="1"/>
    <xf numFmtId="165" fontId="3" fillId="0" borderId="3" xfId="333" applyNumberFormat="1" applyFont="1" applyFill="1" applyBorder="1"/>
    <xf numFmtId="165" fontId="3" fillId="0" borderId="4" xfId="335" applyNumberFormat="1" applyFont="1" applyFill="1" applyBorder="1"/>
    <xf numFmtId="0" fontId="3" fillId="0" borderId="31" xfId="333" applyFont="1" applyFill="1" applyBorder="1" applyAlignment="1" applyProtection="1">
      <alignment horizontal="left"/>
    </xf>
    <xf numFmtId="165" fontId="3" fillId="0" borderId="27" xfId="335" applyNumberFormat="1" applyFont="1" applyFill="1" applyBorder="1"/>
    <xf numFmtId="0" fontId="3" fillId="0" borderId="0" xfId="333" applyFont="1" applyFill="1" applyAlignment="1">
      <alignment horizontal="right"/>
    </xf>
    <xf numFmtId="165" fontId="3" fillId="0" borderId="0" xfId="333" applyNumberFormat="1" applyFont="1" applyFill="1" applyAlignment="1">
      <alignment horizontal="right"/>
    </xf>
    <xf numFmtId="0" fontId="5" fillId="0" borderId="0" xfId="2" applyNumberFormat="1" applyFont="1" applyFill="1" applyAlignment="1"/>
    <xf numFmtId="164" fontId="5" fillId="0" borderId="37" xfId="333" quotePrefix="1" applyNumberFormat="1" applyFont="1" applyFill="1" applyBorder="1" applyAlignment="1" applyProtection="1">
      <alignment horizontal="left"/>
    </xf>
    <xf numFmtId="165" fontId="3" fillId="0" borderId="2" xfId="333" applyNumberFormat="1" applyFont="1" applyBorder="1" applyAlignment="1">
      <alignment horizontal="center" vertical="center"/>
    </xf>
    <xf numFmtId="164" fontId="3" fillId="0" borderId="37" xfId="333" quotePrefix="1" applyNumberFormat="1" applyFont="1" applyFill="1" applyBorder="1" applyAlignment="1" applyProtection="1">
      <alignment horizontal="left"/>
    </xf>
    <xf numFmtId="164" fontId="3" fillId="0" borderId="8" xfId="333" applyNumberFormat="1" applyFont="1" applyFill="1" applyBorder="1" applyAlignment="1" applyProtection="1">
      <alignment horizontal="left"/>
    </xf>
    <xf numFmtId="165" fontId="3" fillId="0" borderId="3" xfId="333" applyNumberFormat="1" applyFont="1" applyBorder="1" applyAlignment="1">
      <alignment horizontal="center" vertical="center"/>
    </xf>
    <xf numFmtId="164" fontId="3" fillId="0" borderId="38" xfId="333" applyNumberFormat="1" applyFont="1" applyFill="1" applyBorder="1" applyAlignment="1" applyProtection="1">
      <alignment horizontal="left"/>
    </xf>
    <xf numFmtId="165" fontId="3" fillId="0" borderId="4" xfId="333" applyNumberFormat="1" applyFont="1" applyBorder="1" applyAlignment="1">
      <alignment horizontal="center" vertical="center"/>
    </xf>
    <xf numFmtId="164" fontId="5" fillId="0" borderId="7" xfId="333" quotePrefix="1" applyNumberFormat="1" applyFont="1" applyFill="1" applyBorder="1" applyAlignment="1" applyProtection="1"/>
    <xf numFmtId="164" fontId="5" fillId="0" borderId="35" xfId="333" quotePrefix="1" applyNumberFormat="1" applyFont="1" applyFill="1" applyBorder="1" applyAlignment="1" applyProtection="1"/>
    <xf numFmtId="164" fontId="5" fillId="0" borderId="6" xfId="333" quotePrefix="1" applyNumberFormat="1" applyFont="1" applyFill="1" applyBorder="1" applyAlignment="1" applyProtection="1"/>
    <xf numFmtId="164" fontId="3" fillId="0" borderId="2" xfId="333" quotePrefix="1" applyNumberFormat="1" applyFont="1" applyFill="1" applyBorder="1" applyAlignment="1" applyProtection="1">
      <alignment horizontal="left"/>
    </xf>
    <xf numFmtId="164" fontId="3" fillId="0" borderId="4" xfId="333" applyNumberFormat="1" applyFont="1" applyFill="1" applyBorder="1" applyAlignment="1" applyProtection="1">
      <alignment horizontal="left"/>
    </xf>
    <xf numFmtId="164" fontId="3" fillId="0" borderId="39" xfId="333" quotePrefix="1" applyNumberFormat="1" applyFont="1" applyFill="1" applyBorder="1" applyAlignment="1" applyProtection="1">
      <alignment horizontal="center" vertical="center"/>
    </xf>
    <xf numFmtId="164" fontId="3" fillId="0" borderId="3" xfId="333" applyNumberFormat="1" applyFont="1" applyFill="1" applyBorder="1" applyAlignment="1" applyProtection="1">
      <alignment horizontal="left"/>
    </xf>
    <xf numFmtId="164" fontId="3" fillId="0" borderId="1" xfId="333" applyNumberFormat="1" applyFont="1" applyFill="1" applyBorder="1" applyAlignment="1" applyProtection="1">
      <alignment horizontal="center" vertical="center"/>
    </xf>
    <xf numFmtId="164" fontId="3" fillId="0" borderId="40" xfId="333" applyNumberFormat="1" applyFont="1" applyFill="1" applyBorder="1" applyAlignment="1" applyProtection="1">
      <alignment horizontal="center" vertical="center"/>
    </xf>
    <xf numFmtId="164" fontId="3" fillId="0" borderId="8" xfId="333" applyNumberFormat="1" applyFont="1" applyFill="1" applyBorder="1" applyAlignment="1" applyProtection="1">
      <alignment horizontal="center" vertical="center"/>
    </xf>
    <xf numFmtId="164" fontId="3" fillId="0" borderId="2" xfId="333" applyNumberFormat="1" applyFont="1" applyFill="1" applyBorder="1" applyAlignment="1" applyProtection="1">
      <alignment horizontal="center" vertical="center"/>
    </xf>
    <xf numFmtId="164" fontId="3" fillId="0" borderId="38" xfId="333" applyNumberFormat="1" applyFont="1" applyFill="1" applyBorder="1" applyAlignment="1" applyProtection="1">
      <alignment horizontal="center" vertical="center"/>
    </xf>
    <xf numFmtId="164" fontId="3" fillId="0" borderId="4" xfId="333" applyNumberFormat="1" applyFont="1" applyFill="1" applyBorder="1" applyAlignment="1" applyProtection="1">
      <alignment horizontal="center" vertical="center"/>
    </xf>
    <xf numFmtId="164" fontId="5" fillId="3" borderId="9" xfId="336" applyNumberFormat="1" applyFont="1" applyFill="1" applyBorder="1" applyAlignment="1">
      <alignment horizontal="center"/>
    </xf>
    <xf numFmtId="164" fontId="5" fillId="3" borderId="19" xfId="336" applyNumberFormat="1" applyFont="1" applyFill="1" applyBorder="1" applyAlignment="1">
      <alignment horizontal="center"/>
    </xf>
    <xf numFmtId="49" fontId="5" fillId="3" borderId="4" xfId="336" quotePrefix="1" applyNumberFormat="1" applyFont="1" applyFill="1" applyBorder="1" applyAlignment="1">
      <alignment horizontal="center"/>
    </xf>
    <xf numFmtId="49" fontId="5" fillId="3" borderId="4" xfId="336" applyNumberFormat="1" applyFont="1" applyFill="1" applyBorder="1" applyAlignment="1">
      <alignment horizontal="center"/>
    </xf>
    <xf numFmtId="49" fontId="5" fillId="3" borderId="12" xfId="336" applyNumberFormat="1" applyFont="1" applyFill="1" applyBorder="1" applyAlignment="1">
      <alignment horizontal="center"/>
    </xf>
    <xf numFmtId="164" fontId="3" fillId="0" borderId="11" xfId="235" applyFont="1" applyBorder="1" applyAlignment="1">
      <alignment horizontal="center"/>
    </xf>
    <xf numFmtId="164" fontId="5" fillId="0" borderId="3" xfId="235" applyFont="1" applyBorder="1"/>
    <xf numFmtId="164" fontId="5" fillId="0" borderId="3" xfId="235" applyFont="1" applyBorder="1" applyAlignment="1">
      <alignment horizontal="center"/>
    </xf>
    <xf numFmtId="164" fontId="5" fillId="0" borderId="24" xfId="235" applyFont="1" applyBorder="1" applyAlignment="1">
      <alignment horizontal="center"/>
    </xf>
    <xf numFmtId="174" fontId="3" fillId="0" borderId="11" xfId="235" applyNumberFormat="1" applyFont="1" applyBorder="1" applyAlignment="1">
      <alignment horizontal="center"/>
    </xf>
    <xf numFmtId="164" fontId="3" fillId="0" borderId="3" xfId="235" applyFont="1" applyBorder="1"/>
    <xf numFmtId="164" fontId="3" fillId="0" borderId="3" xfId="235" applyFont="1" applyBorder="1" applyAlignment="1">
      <alignment horizontal="center"/>
    </xf>
    <xf numFmtId="164" fontId="3" fillId="0" borderId="13" xfId="235" applyFont="1" applyBorder="1" applyAlignment="1">
      <alignment horizontal="center"/>
    </xf>
    <xf numFmtId="174" fontId="5" fillId="0" borderId="11" xfId="235" applyNumberFormat="1" applyFont="1" applyBorder="1" applyAlignment="1">
      <alignment horizontal="left"/>
    </xf>
    <xf numFmtId="164" fontId="5" fillId="0" borderId="13" xfId="235" applyFont="1" applyBorder="1" applyAlignment="1">
      <alignment horizontal="center"/>
    </xf>
    <xf numFmtId="164" fontId="3" fillId="0" borderId="43" xfId="235" applyFont="1" applyBorder="1"/>
    <xf numFmtId="164" fontId="5" fillId="0" borderId="44" xfId="235" applyFont="1" applyBorder="1"/>
    <xf numFmtId="164" fontId="5" fillId="0" borderId="45" xfId="235" applyFont="1" applyBorder="1" applyAlignment="1">
      <alignment horizontal="center"/>
    </xf>
    <xf numFmtId="164" fontId="5" fillId="0" borderId="46" xfId="235" applyFont="1" applyBorder="1" applyAlignment="1">
      <alignment horizontal="center"/>
    </xf>
    <xf numFmtId="164" fontId="3" fillId="0" borderId="0" xfId="336" applyNumberFormat="1" applyFont="1" applyBorder="1"/>
    <xf numFmtId="164" fontId="5" fillId="0" borderId="0" xfId="336" applyNumberFormat="1" applyFont="1" applyBorder="1"/>
    <xf numFmtId="164" fontId="5" fillId="0" borderId="0" xfId="336" applyNumberFormat="1" applyFont="1" applyBorder="1" applyAlignment="1">
      <alignment horizontal="right"/>
    </xf>
    <xf numFmtId="164" fontId="3" fillId="0" borderId="0" xfId="336" applyNumberFormat="1" applyFont="1" applyBorder="1" applyAlignment="1">
      <alignment horizontal="right"/>
    </xf>
    <xf numFmtId="164" fontId="5" fillId="0" borderId="0" xfId="336" quotePrefix="1" applyNumberFormat="1" applyFont="1" applyBorder="1" applyAlignment="1">
      <alignment horizontal="right"/>
    </xf>
    <xf numFmtId="0" fontId="3" fillId="0" borderId="0" xfId="2" applyFont="1" applyBorder="1"/>
    <xf numFmtId="164" fontId="5" fillId="3" borderId="9" xfId="338" applyNumberFormat="1" applyFont="1" applyFill="1" applyBorder="1" applyAlignment="1">
      <alignment horizontal="center"/>
    </xf>
    <xf numFmtId="164" fontId="5" fillId="3" borderId="19" xfId="338" applyNumberFormat="1" applyFont="1" applyFill="1" applyBorder="1" applyAlignment="1">
      <alignment horizontal="center"/>
    </xf>
    <xf numFmtId="49" fontId="5" fillId="3" borderId="4" xfId="340" quotePrefix="1" applyNumberFormat="1" applyFont="1" applyFill="1" applyBorder="1" applyAlignment="1">
      <alignment horizontal="center"/>
    </xf>
    <xf numFmtId="49" fontId="5" fillId="3" borderId="4" xfId="340" applyNumberFormat="1" applyFont="1" applyFill="1" applyBorder="1" applyAlignment="1">
      <alignment horizontal="center"/>
    </xf>
    <xf numFmtId="49" fontId="5" fillId="3" borderId="12" xfId="340" applyNumberFormat="1" applyFont="1" applyFill="1" applyBorder="1" applyAlignment="1">
      <alignment horizontal="center"/>
    </xf>
    <xf numFmtId="164" fontId="3" fillId="0" borderId="3" xfId="235" applyFont="1" applyBorder="1" applyAlignment="1">
      <alignment horizontal="right"/>
    </xf>
    <xf numFmtId="174" fontId="5" fillId="0" borderId="11" xfId="235" applyNumberFormat="1" applyFont="1" applyBorder="1" applyAlignment="1">
      <alignment horizontal="center"/>
    </xf>
    <xf numFmtId="164" fontId="5" fillId="0" borderId="3" xfId="235" applyFont="1" applyBorder="1" applyAlignment="1">
      <alignment horizontal="right"/>
    </xf>
    <xf numFmtId="174" fontId="5" fillId="0" borderId="43" xfId="235" applyNumberFormat="1" applyFont="1" applyBorder="1" applyAlignment="1">
      <alignment horizontal="center"/>
    </xf>
    <xf numFmtId="164" fontId="5" fillId="0" borderId="45" xfId="235" applyFont="1" applyBorder="1"/>
    <xf numFmtId="164" fontId="5" fillId="0" borderId="45" xfId="235" applyFont="1" applyBorder="1" applyAlignment="1">
      <alignment horizontal="right"/>
    </xf>
    <xf numFmtId="0" fontId="3" fillId="0" borderId="16" xfId="2" applyFont="1" applyBorder="1"/>
    <xf numFmtId="164" fontId="3" fillId="0" borderId="16" xfId="338" applyNumberFormat="1" applyFont="1" applyBorder="1"/>
    <xf numFmtId="164" fontId="5" fillId="3" borderId="9" xfId="341" applyNumberFormat="1" applyFont="1" applyFill="1" applyBorder="1"/>
    <xf numFmtId="164" fontId="5" fillId="3" borderId="19" xfId="341" applyNumberFormat="1" applyFont="1" applyFill="1" applyBorder="1" applyAlignment="1">
      <alignment horizontal="center"/>
    </xf>
    <xf numFmtId="49" fontId="5" fillId="3" borderId="4" xfId="343" quotePrefix="1" applyNumberFormat="1" applyFont="1" applyFill="1" applyBorder="1" applyAlignment="1">
      <alignment horizontal="center"/>
    </xf>
    <xf numFmtId="49" fontId="5" fillId="3" borderId="4" xfId="343" applyNumberFormat="1" applyFont="1" applyFill="1" applyBorder="1" applyAlignment="1">
      <alignment horizontal="center"/>
    </xf>
    <xf numFmtId="49" fontId="5" fillId="3" borderId="12" xfId="343" applyNumberFormat="1" applyFont="1" applyFill="1" applyBorder="1" applyAlignment="1">
      <alignment horizontal="center"/>
    </xf>
    <xf numFmtId="164" fontId="3" fillId="0" borderId="11" xfId="264" applyFont="1" applyBorder="1"/>
    <xf numFmtId="164" fontId="5" fillId="0" borderId="3" xfId="264" applyFont="1" applyBorder="1"/>
    <xf numFmtId="164" fontId="5" fillId="0" borderId="3" xfId="264" quotePrefix="1" applyFont="1" applyBorder="1" applyAlignment="1">
      <alignment horizontal="right"/>
    </xf>
    <xf numFmtId="174" fontId="3" fillId="0" borderId="11" xfId="264" applyNumberFormat="1" applyFont="1" applyBorder="1" applyAlignment="1">
      <alignment horizontal="center"/>
    </xf>
    <xf numFmtId="164" fontId="3" fillId="0" borderId="3" xfId="264" applyFont="1" applyBorder="1"/>
    <xf numFmtId="164" fontId="3" fillId="0" borderId="3" xfId="264" applyFont="1" applyBorder="1" applyAlignment="1">
      <alignment horizontal="right"/>
    </xf>
    <xf numFmtId="164" fontId="5" fillId="0" borderId="3" xfId="264" applyFont="1" applyBorder="1" applyAlignment="1">
      <alignment horizontal="right"/>
    </xf>
    <xf numFmtId="164" fontId="3" fillId="0" borderId="43" xfId="264" applyFont="1" applyBorder="1"/>
    <xf numFmtId="164" fontId="5" fillId="0" borderId="45" xfId="264" applyFont="1" applyBorder="1"/>
    <xf numFmtId="175" fontId="3" fillId="0" borderId="0" xfId="2" applyNumberFormat="1" applyFont="1"/>
    <xf numFmtId="164" fontId="27" fillId="0" borderId="0" xfId="344" applyNumberFormat="1" applyFont="1" applyAlignment="1" applyProtection="1">
      <alignment horizontal="right"/>
    </xf>
    <xf numFmtId="164" fontId="5" fillId="3" borderId="9" xfId="344" applyNumberFormat="1" applyFont="1" applyFill="1" applyBorder="1" applyAlignment="1">
      <alignment horizontal="left"/>
    </xf>
    <xf numFmtId="164" fontId="5" fillId="3" borderId="47" xfId="344" applyNumberFormat="1" applyFont="1" applyFill="1" applyBorder="1"/>
    <xf numFmtId="164" fontId="5" fillId="0" borderId="0" xfId="344" applyNumberFormat="1" applyFont="1" applyFill="1" applyBorder="1" applyAlignment="1">
      <alignment horizontal="center"/>
    </xf>
    <xf numFmtId="164" fontId="5" fillId="3" borderId="19" xfId="344" applyNumberFormat="1" applyFont="1" applyFill="1" applyBorder="1" applyAlignment="1">
      <alignment horizontal="center"/>
    </xf>
    <xf numFmtId="164" fontId="5" fillId="3" borderId="38" xfId="344" applyNumberFormat="1" applyFont="1" applyFill="1" applyBorder="1" applyAlignment="1">
      <alignment horizontal="center"/>
    </xf>
    <xf numFmtId="49" fontId="5" fillId="3" borderId="4" xfId="346" quotePrefix="1" applyNumberFormat="1" applyFont="1" applyFill="1" applyBorder="1" applyAlignment="1">
      <alignment horizontal="center"/>
    </xf>
    <xf numFmtId="49" fontId="5" fillId="3" borderId="4" xfId="346" applyNumberFormat="1" applyFont="1" applyFill="1" applyBorder="1" applyAlignment="1">
      <alignment horizontal="center"/>
    </xf>
    <xf numFmtId="49" fontId="5" fillId="3" borderId="12" xfId="346" applyNumberFormat="1" applyFont="1" applyFill="1" applyBorder="1" applyAlignment="1">
      <alignment horizontal="center"/>
    </xf>
    <xf numFmtId="164" fontId="5" fillId="0" borderId="0" xfId="167" quotePrefix="1" applyNumberFormat="1" applyFont="1" applyFill="1" applyBorder="1" applyAlignment="1">
      <alignment horizontal="center"/>
    </xf>
    <xf numFmtId="164" fontId="3" fillId="0" borderId="11" xfId="265" applyFont="1" applyBorder="1" applyAlignment="1">
      <alignment horizontal="left"/>
    </xf>
    <xf numFmtId="164" fontId="5" fillId="0" borderId="3" xfId="265" applyFont="1" applyBorder="1"/>
    <xf numFmtId="164" fontId="5" fillId="0" borderId="3" xfId="265" quotePrefix="1" applyFont="1" applyBorder="1" applyAlignment="1">
      <alignment horizontal="center"/>
    </xf>
    <xf numFmtId="164" fontId="5" fillId="0" borderId="24" xfId="265" quotePrefix="1" applyFont="1" applyBorder="1" applyAlignment="1">
      <alignment horizontal="center"/>
    </xf>
    <xf numFmtId="164" fontId="5" fillId="0" borderId="0" xfId="265" quotePrefix="1" applyFont="1" applyBorder="1" applyAlignment="1">
      <alignment horizontal="right"/>
    </xf>
    <xf numFmtId="174" fontId="3" fillId="0" borderId="11" xfId="265" applyNumberFormat="1" applyFont="1" applyBorder="1" applyAlignment="1">
      <alignment horizontal="center"/>
    </xf>
    <xf numFmtId="174" fontId="3" fillId="0" borderId="3" xfId="265" applyNumberFormat="1" applyFont="1" applyBorder="1" applyAlignment="1">
      <alignment horizontal="left"/>
    </xf>
    <xf numFmtId="164" fontId="3" fillId="0" borderId="3" xfId="265" applyFont="1" applyBorder="1" applyAlignment="1">
      <alignment horizontal="center"/>
    </xf>
    <xf numFmtId="164" fontId="3" fillId="0" borderId="13" xfId="265" applyFont="1" applyBorder="1" applyAlignment="1">
      <alignment horizontal="center"/>
    </xf>
    <xf numFmtId="164" fontId="3" fillId="0" borderId="0" xfId="265" applyFont="1" applyBorder="1" applyAlignment="1">
      <alignment horizontal="right"/>
    </xf>
    <xf numFmtId="174" fontId="3" fillId="0" borderId="11" xfId="265" applyNumberFormat="1" applyFont="1" applyBorder="1" applyAlignment="1">
      <alignment horizontal="left"/>
    </xf>
    <xf numFmtId="174" fontId="5" fillId="0" borderId="3" xfId="265" applyNumberFormat="1" applyFont="1" applyBorder="1" applyAlignment="1">
      <alignment horizontal="left"/>
    </xf>
    <xf numFmtId="164" fontId="5" fillId="0" borderId="3" xfId="265" applyFont="1" applyBorder="1" applyAlignment="1">
      <alignment horizontal="center"/>
    </xf>
    <xf numFmtId="164" fontId="5" fillId="0" borderId="13" xfId="265" applyFont="1" applyBorder="1" applyAlignment="1">
      <alignment horizontal="center"/>
    </xf>
    <xf numFmtId="174" fontId="3" fillId="0" borderId="43" xfId="265" applyNumberFormat="1" applyFont="1" applyBorder="1" applyAlignment="1">
      <alignment horizontal="left"/>
    </xf>
    <xf numFmtId="174" fontId="5" fillId="0" borderId="45" xfId="265" applyNumberFormat="1" applyFont="1" applyBorder="1" applyAlignment="1">
      <alignment horizontal="left"/>
    </xf>
    <xf numFmtId="164" fontId="5" fillId="0" borderId="45" xfId="265" applyFont="1" applyBorder="1" applyAlignment="1">
      <alignment horizontal="center"/>
    </xf>
    <xf numFmtId="164" fontId="5" fillId="0" borderId="46" xfId="265" applyFont="1" applyBorder="1" applyAlignment="1">
      <alignment horizontal="center"/>
    </xf>
    <xf numFmtId="165" fontId="5" fillId="0" borderId="3" xfId="333" applyNumberFormat="1" applyFont="1" applyBorder="1" applyAlignment="1">
      <alignment horizontal="center"/>
    </xf>
    <xf numFmtId="165" fontId="5" fillId="0" borderId="13" xfId="333" applyNumberFormat="1" applyFont="1" applyBorder="1" applyAlignment="1">
      <alignment horizontal="center"/>
    </xf>
    <xf numFmtId="165" fontId="3" fillId="0" borderId="3" xfId="333" applyNumberFormat="1" applyFont="1" applyBorder="1" applyAlignment="1">
      <alignment horizontal="center"/>
    </xf>
    <xf numFmtId="165" fontId="3" fillId="0" borderId="13" xfId="333" applyNumberFormat="1" applyFont="1" applyBorder="1" applyAlignment="1">
      <alignment horizontal="center"/>
    </xf>
    <xf numFmtId="165" fontId="3" fillId="0" borderId="4" xfId="333" applyNumberFormat="1" applyFont="1" applyBorder="1" applyAlignment="1">
      <alignment horizontal="center"/>
    </xf>
    <xf numFmtId="165" fontId="3" fillId="0" borderId="20" xfId="333" applyNumberFormat="1" applyFont="1" applyBorder="1" applyAlignment="1">
      <alignment horizontal="center"/>
    </xf>
    <xf numFmtId="165" fontId="3" fillId="0" borderId="27" xfId="333" applyNumberFormat="1" applyFont="1" applyBorder="1" applyAlignment="1">
      <alignment horizontal="center"/>
    </xf>
    <xf numFmtId="165" fontId="3" fillId="0" borderId="28" xfId="333" applyNumberFormat="1" applyFont="1" applyBorder="1" applyAlignment="1">
      <alignment horizontal="center"/>
    </xf>
    <xf numFmtId="164" fontId="5" fillId="0" borderId="3" xfId="264" quotePrefix="1" applyFont="1" applyBorder="1" applyAlignment="1">
      <alignment horizontal="center"/>
    </xf>
    <xf numFmtId="164" fontId="5" fillId="0" borderId="24" xfId="264" quotePrefix="1" applyFont="1" applyBorder="1" applyAlignment="1">
      <alignment horizontal="center"/>
    </xf>
    <xf numFmtId="164" fontId="3" fillId="0" borderId="3" xfId="264" applyFont="1" applyBorder="1" applyAlignment="1">
      <alignment horizontal="center"/>
    </xf>
    <xf numFmtId="164" fontId="3" fillId="0" borderId="13" xfId="264" applyFont="1" applyBorder="1" applyAlignment="1">
      <alignment horizontal="center"/>
    </xf>
    <xf numFmtId="164" fontId="5" fillId="0" borderId="3" xfId="264" applyFont="1" applyBorder="1" applyAlignment="1">
      <alignment horizontal="center"/>
    </xf>
    <xf numFmtId="164" fontId="5" fillId="0" borderId="13" xfId="264" applyFont="1" applyBorder="1" applyAlignment="1">
      <alignment horizontal="center"/>
    </xf>
    <xf numFmtId="164" fontId="5" fillId="0" borderId="45" xfId="264" applyFont="1" applyBorder="1" applyAlignment="1">
      <alignment horizontal="center"/>
    </xf>
    <xf numFmtId="164" fontId="5" fillId="0" borderId="46" xfId="264" applyFont="1" applyBorder="1" applyAlignment="1">
      <alignment horizontal="center"/>
    </xf>
    <xf numFmtId="164" fontId="5" fillId="0" borderId="3" xfId="265" quotePrefix="1" applyFont="1" applyBorder="1" applyAlignment="1">
      <alignment horizontal="right"/>
    </xf>
    <xf numFmtId="164" fontId="3" fillId="0" borderId="3" xfId="265" applyFont="1" applyBorder="1" applyAlignment="1">
      <alignment horizontal="right"/>
    </xf>
    <xf numFmtId="164" fontId="5" fillId="0" borderId="3" xfId="265" applyFont="1" applyBorder="1" applyAlignment="1">
      <alignment horizontal="right"/>
    </xf>
    <xf numFmtId="164" fontId="5" fillId="0" borderId="45" xfId="265" applyFont="1" applyBorder="1" applyAlignment="1">
      <alignment horizontal="right"/>
    </xf>
    <xf numFmtId="164" fontId="5" fillId="3" borderId="9" xfId="347" applyNumberFormat="1" applyFont="1" applyFill="1" applyBorder="1" applyAlignment="1">
      <alignment horizontal="left"/>
    </xf>
    <xf numFmtId="164" fontId="5" fillId="3" borderId="19" xfId="347" applyNumberFormat="1" applyFont="1" applyFill="1" applyBorder="1" applyAlignment="1">
      <alignment horizontal="center"/>
    </xf>
    <xf numFmtId="49" fontId="5" fillId="3" borderId="4" xfId="348" quotePrefix="1" applyNumberFormat="1" applyFont="1" applyFill="1" applyBorder="1" applyAlignment="1">
      <alignment horizontal="center"/>
    </xf>
    <xf numFmtId="49" fontId="5" fillId="3" borderId="4" xfId="348" applyNumberFormat="1" applyFont="1" applyFill="1" applyBorder="1" applyAlignment="1">
      <alignment horizontal="center"/>
    </xf>
    <xf numFmtId="49" fontId="5" fillId="3" borderId="12" xfId="348" applyNumberFormat="1" applyFont="1" applyFill="1" applyBorder="1" applyAlignment="1">
      <alignment horizontal="center"/>
    </xf>
    <xf numFmtId="164" fontId="5" fillId="0" borderId="3" xfId="265" quotePrefix="1" applyFont="1" applyBorder="1" applyAlignment="1"/>
    <xf numFmtId="164" fontId="3" fillId="0" borderId="3" xfId="265" applyFont="1" applyBorder="1" applyAlignment="1"/>
    <xf numFmtId="164" fontId="5" fillId="0" borderId="3" xfId="265" applyFont="1" applyBorder="1" applyAlignment="1"/>
    <xf numFmtId="174" fontId="3" fillId="0" borderId="43" xfId="265" applyNumberFormat="1" applyFont="1" applyBorder="1" applyAlignment="1">
      <alignment horizontal="center"/>
    </xf>
    <xf numFmtId="164" fontId="5" fillId="0" borderId="45" xfId="265" applyFont="1" applyBorder="1" applyAlignment="1"/>
    <xf numFmtId="164" fontId="3" fillId="0" borderId="16" xfId="265" applyFont="1" applyBorder="1" applyAlignment="1"/>
    <xf numFmtId="164" fontId="3" fillId="0" borderId="16" xfId="265" applyFont="1" applyBorder="1" applyAlignment="1">
      <alignment horizontal="right"/>
    </xf>
    <xf numFmtId="174" fontId="3" fillId="0" borderId="0" xfId="265" applyNumberFormat="1" applyFont="1" applyBorder="1" applyAlignment="1">
      <alignment horizontal="center"/>
    </xf>
    <xf numFmtId="174" fontId="3" fillId="0" borderId="0" xfId="265" applyNumberFormat="1" applyFont="1" applyBorder="1" applyAlignment="1">
      <alignment horizontal="left"/>
    </xf>
    <xf numFmtId="164" fontId="3" fillId="0" borderId="0" xfId="265" applyFont="1" applyBorder="1" applyAlignment="1"/>
    <xf numFmtId="164" fontId="3" fillId="0" borderId="0" xfId="265" applyNumberFormat="1" applyFont="1" applyBorder="1" applyAlignment="1">
      <alignment horizontal="left"/>
    </xf>
    <xf numFmtId="164" fontId="3" fillId="0" borderId="0" xfId="265" applyNumberFormat="1" applyFont="1" applyBorder="1" applyAlignment="1"/>
    <xf numFmtId="164" fontId="3" fillId="0" borderId="0" xfId="265" applyNumberFormat="1" applyFont="1" applyBorder="1" applyAlignment="1">
      <alignment horizontal="right"/>
    </xf>
    <xf numFmtId="174" fontId="5" fillId="0" borderId="0" xfId="265" applyNumberFormat="1" applyFont="1" applyBorder="1" applyAlignment="1">
      <alignment horizontal="left"/>
    </xf>
    <xf numFmtId="164" fontId="5" fillId="0" borderId="0" xfId="265" applyFont="1" applyBorder="1" applyAlignment="1"/>
    <xf numFmtId="164" fontId="5" fillId="3" borderId="9" xfId="349" applyNumberFormat="1" applyFont="1" applyFill="1" applyBorder="1" applyAlignment="1">
      <alignment horizontal="left"/>
    </xf>
    <xf numFmtId="164" fontId="5" fillId="3" borderId="29" xfId="349" applyNumberFormat="1" applyFont="1" applyFill="1" applyBorder="1"/>
    <xf numFmtId="164" fontId="5" fillId="3" borderId="19" xfId="349" applyNumberFormat="1" applyFont="1" applyFill="1" applyBorder="1" applyAlignment="1">
      <alignment horizontal="center"/>
    </xf>
    <xf numFmtId="164" fontId="5" fillId="3" borderId="4" xfId="349" applyNumberFormat="1" applyFont="1" applyFill="1" applyBorder="1" applyAlignment="1">
      <alignment horizontal="center"/>
    </xf>
    <xf numFmtId="49" fontId="5" fillId="3" borderId="4" xfId="351" quotePrefix="1" applyNumberFormat="1" applyFont="1" applyFill="1" applyBorder="1" applyAlignment="1">
      <alignment horizontal="center"/>
    </xf>
    <xf numFmtId="49" fontId="5" fillId="3" borderId="4" xfId="351" applyNumberFormat="1" applyFont="1" applyFill="1" applyBorder="1" applyAlignment="1">
      <alignment horizontal="center"/>
    </xf>
    <xf numFmtId="49" fontId="5" fillId="3" borderId="12" xfId="351" applyNumberFormat="1" applyFont="1" applyFill="1" applyBorder="1" applyAlignment="1">
      <alignment horizontal="center"/>
    </xf>
    <xf numFmtId="164" fontId="3" fillId="0" borderId="11" xfId="266" applyFont="1" applyBorder="1" applyAlignment="1">
      <alignment horizontal="left"/>
    </xf>
    <xf numFmtId="164" fontId="5" fillId="0" borderId="3" xfId="266" applyFont="1" applyBorder="1"/>
    <xf numFmtId="164" fontId="5" fillId="0" borderId="2" xfId="266" quotePrefix="1" applyFont="1" applyBorder="1" applyAlignment="1">
      <alignment horizontal="right"/>
    </xf>
    <xf numFmtId="174" fontId="3" fillId="0" borderId="11" xfId="266" applyNumberFormat="1" applyFont="1" applyBorder="1" applyAlignment="1">
      <alignment horizontal="center"/>
    </xf>
    <xf numFmtId="174" fontId="3" fillId="0" borderId="3" xfId="266" applyNumberFormat="1" applyFont="1" applyBorder="1" applyAlignment="1">
      <alignment horizontal="left"/>
    </xf>
    <xf numFmtId="164" fontId="3" fillId="0" borderId="3" xfId="266" applyFont="1" applyBorder="1" applyAlignment="1">
      <alignment horizontal="right"/>
    </xf>
    <xf numFmtId="174" fontId="3" fillId="0" borderId="11" xfId="266" applyNumberFormat="1" applyFont="1" applyBorder="1" applyAlignment="1">
      <alignment horizontal="left"/>
    </xf>
    <xf numFmtId="174" fontId="5" fillId="0" borderId="3" xfId="266" applyNumberFormat="1" applyFont="1" applyBorder="1" applyAlignment="1">
      <alignment horizontal="left"/>
    </xf>
    <xf numFmtId="164" fontId="5" fillId="0" borderId="3" xfId="266" applyFont="1" applyBorder="1" applyAlignment="1">
      <alignment horizontal="right"/>
    </xf>
    <xf numFmtId="174" fontId="3" fillId="0" borderId="43" xfId="266" applyNumberFormat="1" applyFont="1" applyBorder="1" applyAlignment="1">
      <alignment horizontal="left"/>
    </xf>
    <xf numFmtId="174" fontId="5" fillId="0" borderId="45" xfId="266" applyNumberFormat="1" applyFont="1" applyBorder="1" applyAlignment="1">
      <alignment horizontal="left"/>
    </xf>
    <xf numFmtId="164" fontId="5" fillId="0" borderId="45" xfId="266" applyFont="1" applyBorder="1" applyAlignment="1">
      <alignment horizontal="right"/>
    </xf>
    <xf numFmtId="164" fontId="5" fillId="0" borderId="2" xfId="266" quotePrefix="1" applyFont="1" applyBorder="1" applyAlignment="1">
      <alignment horizontal="center"/>
    </xf>
    <xf numFmtId="164" fontId="5" fillId="0" borderId="24" xfId="266" quotePrefix="1" applyFont="1" applyBorder="1" applyAlignment="1">
      <alignment horizontal="center"/>
    </xf>
    <xf numFmtId="164" fontId="3" fillId="0" borderId="3" xfId="266" applyFont="1" applyBorder="1" applyAlignment="1">
      <alignment horizontal="center"/>
    </xf>
    <xf numFmtId="164" fontId="3" fillId="0" borderId="13" xfId="266" applyFont="1" applyBorder="1" applyAlignment="1">
      <alignment horizontal="center"/>
    </xf>
    <xf numFmtId="164" fontId="5" fillId="0" borderId="3" xfId="266" applyFont="1" applyBorder="1" applyAlignment="1">
      <alignment horizontal="center"/>
    </xf>
    <xf numFmtId="164" fontId="5" fillId="0" borderId="13" xfId="266" applyFont="1" applyBorder="1" applyAlignment="1">
      <alignment horizontal="center"/>
    </xf>
    <xf numFmtId="164" fontId="5" fillId="0" borderId="45" xfId="266" applyFont="1" applyBorder="1" applyAlignment="1">
      <alignment horizontal="center"/>
    </xf>
    <xf numFmtId="164" fontId="5" fillId="0" borderId="46" xfId="266" applyFont="1" applyBorder="1" applyAlignment="1">
      <alignment horizontal="center"/>
    </xf>
    <xf numFmtId="0" fontId="5" fillId="0" borderId="0" xfId="0" applyFont="1" applyAlignment="1"/>
    <xf numFmtId="0" fontId="3" fillId="0" borderId="0" xfId="0" applyFont="1" applyAlignment="1"/>
    <xf numFmtId="0" fontId="5" fillId="3" borderId="5" xfId="0" applyFont="1" applyFill="1" applyBorder="1" applyAlignment="1">
      <alignment horizontal="center" vertical="center"/>
    </xf>
    <xf numFmtId="0" fontId="5" fillId="3" borderId="5" xfId="0" quotePrefix="1" applyFont="1" applyFill="1" applyBorder="1" applyAlignment="1">
      <alignment horizontal="center" vertical="center"/>
    </xf>
    <xf numFmtId="0" fontId="5" fillId="3" borderId="6" xfId="0" applyFont="1" applyFill="1" applyBorder="1" applyAlignment="1">
      <alignment horizontal="center" vertical="center"/>
    </xf>
    <xf numFmtId="0" fontId="5" fillId="3" borderId="50" xfId="0" applyFont="1" applyFill="1" applyBorder="1" applyAlignment="1">
      <alignment horizontal="center" vertical="center"/>
    </xf>
    <xf numFmtId="1" fontId="3" fillId="0" borderId="25" xfId="0" applyNumberFormat="1" applyFont="1" applyFill="1" applyBorder="1" applyAlignment="1">
      <alignment horizontal="center"/>
    </xf>
    <xf numFmtId="165" fontId="3" fillId="0" borderId="2" xfId="0" applyNumberFormat="1" applyFont="1" applyFill="1" applyBorder="1"/>
    <xf numFmtId="165" fontId="3" fillId="0" borderId="3" xfId="0" applyNumberFormat="1" applyFont="1" applyFill="1" applyBorder="1"/>
    <xf numFmtId="165" fontId="3" fillId="0" borderId="1" xfId="0" applyNumberFormat="1" applyFont="1" applyFill="1" applyBorder="1"/>
    <xf numFmtId="165" fontId="3" fillId="0" borderId="33" xfId="0" applyNumberFormat="1" applyFont="1" applyFill="1" applyBorder="1"/>
    <xf numFmtId="165" fontId="9" fillId="0" borderId="3" xfId="0" applyNumberFormat="1" applyFont="1" applyFill="1" applyBorder="1" applyAlignment="1">
      <alignment vertical="center"/>
    </xf>
    <xf numFmtId="165" fontId="3" fillId="0" borderId="1" xfId="0" quotePrefix="1" applyNumberFormat="1" applyFont="1" applyFill="1" applyBorder="1" applyAlignment="1">
      <alignment horizontal="right"/>
    </xf>
    <xf numFmtId="165" fontId="3" fillId="0" borderId="33" xfId="0" quotePrefix="1" applyNumberFormat="1" applyFont="1" applyFill="1" applyBorder="1" applyAlignment="1">
      <alignment horizontal="right"/>
    </xf>
    <xf numFmtId="0" fontId="9" fillId="0" borderId="25" xfId="0" applyFont="1" applyFill="1" applyBorder="1" applyAlignment="1">
      <alignment horizontal="center"/>
    </xf>
    <xf numFmtId="0" fontId="5" fillId="0" borderId="43" xfId="0" applyFont="1" applyFill="1" applyBorder="1" applyAlignment="1">
      <alignment horizontal="center"/>
    </xf>
    <xf numFmtId="165" fontId="5" fillId="0" borderId="44" xfId="0" applyNumberFormat="1" applyFont="1" applyFill="1" applyBorder="1"/>
    <xf numFmtId="165" fontId="5" fillId="0" borderId="45" xfId="0" applyNumberFormat="1" applyFont="1" applyFill="1" applyBorder="1"/>
    <xf numFmtId="165" fontId="5" fillId="0" borderId="51" xfId="0" applyNumberFormat="1" applyFont="1" applyFill="1" applyBorder="1"/>
    <xf numFmtId="165" fontId="5" fillId="0" borderId="52" xfId="0" applyNumberFormat="1" applyFont="1" applyFill="1" applyBorder="1"/>
    <xf numFmtId="0" fontId="3" fillId="0" borderId="0" xfId="276" applyFont="1"/>
    <xf numFmtId="164" fontId="5" fillId="3" borderId="36" xfId="179" applyNumberFormat="1" applyFont="1" applyFill="1" applyBorder="1" applyAlignment="1">
      <alignment horizontal="center"/>
    </xf>
    <xf numFmtId="164" fontId="5" fillId="3" borderId="29" xfId="179" applyNumberFormat="1" applyFont="1" applyFill="1" applyBorder="1" applyAlignment="1">
      <alignment horizontal="center"/>
    </xf>
    <xf numFmtId="164" fontId="5" fillId="3" borderId="29" xfId="179" quotePrefix="1" applyNumberFormat="1" applyFont="1" applyFill="1" applyBorder="1" applyAlignment="1">
      <alignment horizontal="center"/>
    </xf>
    <xf numFmtId="164" fontId="5" fillId="3" borderId="47" xfId="179" quotePrefix="1" applyNumberFormat="1" applyFont="1" applyFill="1" applyBorder="1" applyAlignment="1">
      <alignment horizontal="center"/>
    </xf>
    <xf numFmtId="0" fontId="5" fillId="3" borderId="53" xfId="276" quotePrefix="1" applyFont="1" applyFill="1" applyBorder="1" applyAlignment="1">
      <alignment horizontal="center"/>
    </xf>
    <xf numFmtId="164" fontId="3" fillId="0" borderId="54" xfId="179" applyNumberFormat="1" applyFont="1" applyBorder="1" applyAlignment="1">
      <alignment horizontal="left"/>
    </xf>
    <xf numFmtId="165" fontId="3" fillId="0" borderId="5" xfId="267" applyNumberFormat="1" applyFont="1" applyBorder="1"/>
    <xf numFmtId="165" fontId="3" fillId="0" borderId="7" xfId="267" applyNumberFormat="1" applyFont="1" applyBorder="1"/>
    <xf numFmtId="165" fontId="3" fillId="0" borderId="12" xfId="267" applyNumberFormat="1" applyFont="1" applyBorder="1"/>
    <xf numFmtId="165" fontId="3" fillId="0" borderId="7" xfId="267" quotePrefix="1" applyNumberFormat="1" applyFont="1" applyBorder="1" applyAlignment="1">
      <alignment horizontal="right"/>
    </xf>
    <xf numFmtId="165" fontId="3" fillId="0" borderId="12" xfId="267" quotePrefix="1" applyNumberFormat="1" applyFont="1" applyBorder="1" applyAlignment="1">
      <alignment horizontal="right"/>
    </xf>
    <xf numFmtId="165" fontId="3" fillId="0" borderId="5" xfId="267" applyNumberFormat="1" applyFont="1" applyFill="1" applyBorder="1"/>
    <xf numFmtId="164" fontId="5" fillId="0" borderId="55" xfId="179" applyNumberFormat="1" applyFont="1" applyBorder="1" applyAlignment="1">
      <alignment horizontal="center"/>
    </xf>
    <xf numFmtId="165" fontId="5" fillId="0" borderId="45" xfId="267" applyNumberFormat="1" applyFont="1" applyBorder="1"/>
    <xf numFmtId="165" fontId="5" fillId="0" borderId="56" xfId="267" applyNumberFormat="1" applyFont="1" applyBorder="1"/>
    <xf numFmtId="165" fontId="5" fillId="0" borderId="46" xfId="267" applyNumberFormat="1" applyFont="1" applyBorder="1"/>
    <xf numFmtId="172" fontId="3" fillId="0" borderId="25" xfId="352" applyNumberFormat="1" applyFont="1" applyFill="1" applyBorder="1"/>
    <xf numFmtId="0" fontId="3" fillId="0" borderId="0" xfId="2" applyFont="1" applyFill="1" applyBorder="1"/>
    <xf numFmtId="0" fontId="3" fillId="0" borderId="33" xfId="2" applyFont="1" applyFill="1" applyBorder="1"/>
    <xf numFmtId="0" fontId="3" fillId="0" borderId="25" xfId="2" applyFont="1" applyFill="1" applyBorder="1"/>
    <xf numFmtId="172" fontId="5" fillId="3" borderId="5" xfId="352" applyNumberFormat="1" applyFont="1" applyFill="1" applyBorder="1" applyAlignment="1" applyProtection="1">
      <alignment horizontal="center" vertical="center" wrapText="1"/>
    </xf>
    <xf numFmtId="172" fontId="5" fillId="3" borderId="6" xfId="352" applyNumberFormat="1" applyFont="1" applyFill="1" applyBorder="1" applyAlignment="1" applyProtection="1">
      <alignment horizontal="center" vertical="center" wrapText="1"/>
    </xf>
    <xf numFmtId="172" fontId="5" fillId="3" borderId="12" xfId="352" applyNumberFormat="1" applyFont="1" applyFill="1" applyBorder="1" applyAlignment="1" applyProtection="1">
      <alignment horizontal="center" vertical="center" wrapText="1"/>
    </xf>
    <xf numFmtId="172" fontId="5" fillId="3" borderId="15" xfId="352" applyNumberFormat="1" applyFont="1" applyFill="1" applyBorder="1" applyAlignment="1" applyProtection="1">
      <alignment horizontal="center" vertical="center" wrapText="1"/>
    </xf>
    <xf numFmtId="0" fontId="5" fillId="3" borderId="15" xfId="2" applyFont="1" applyFill="1" applyBorder="1" applyAlignment="1">
      <alignment horizontal="center" vertical="center" wrapText="1"/>
    </xf>
    <xf numFmtId="0" fontId="5" fillId="3" borderId="5" xfId="2" applyFont="1" applyFill="1" applyBorder="1" applyAlignment="1">
      <alignment horizontal="center" vertical="center" wrapText="1"/>
    </xf>
    <xf numFmtId="0" fontId="5" fillId="3" borderId="6" xfId="2" applyFont="1" applyFill="1" applyBorder="1" applyAlignment="1">
      <alignment horizontal="center" vertical="center" wrapText="1"/>
    </xf>
    <xf numFmtId="0" fontId="5" fillId="3" borderId="12" xfId="2" applyFont="1" applyFill="1" applyBorder="1" applyAlignment="1">
      <alignment horizontal="center" vertical="center" wrapText="1"/>
    </xf>
    <xf numFmtId="172" fontId="3" fillId="0" borderId="23" xfId="352" applyNumberFormat="1" applyFont="1" applyFill="1" applyBorder="1" applyAlignment="1" applyProtection="1">
      <alignment horizontal="left"/>
    </xf>
    <xf numFmtId="165" fontId="3" fillId="0" borderId="23" xfId="2" applyNumberFormat="1" applyFont="1" applyFill="1" applyBorder="1" applyAlignment="1">
      <alignment horizontal="center"/>
    </xf>
    <xf numFmtId="165" fontId="3" fillId="0" borderId="39" xfId="2" applyNumberFormat="1" applyFont="1" applyFill="1" applyBorder="1" applyAlignment="1">
      <alignment horizontal="center"/>
    </xf>
    <xf numFmtId="172" fontId="3" fillId="0" borderId="11" xfId="352" applyNumberFormat="1" applyFont="1" applyFill="1" applyBorder="1" applyAlignment="1" applyProtection="1">
      <alignment horizontal="left"/>
    </xf>
    <xf numFmtId="165" fontId="3" fillId="0" borderId="11" xfId="2" applyNumberFormat="1" applyFont="1" applyFill="1" applyBorder="1" applyAlignment="1">
      <alignment horizontal="center"/>
    </xf>
    <xf numFmtId="165" fontId="3" fillId="0" borderId="1" xfId="2" applyNumberFormat="1" applyFont="1" applyFill="1" applyBorder="1" applyAlignment="1">
      <alignment horizontal="center"/>
    </xf>
    <xf numFmtId="172" fontId="3" fillId="0" borderId="19" xfId="352" applyNumberFormat="1" applyFont="1" applyFill="1" applyBorder="1" applyAlignment="1" applyProtection="1">
      <alignment horizontal="left"/>
    </xf>
    <xf numFmtId="165" fontId="3" fillId="0" borderId="4" xfId="2" applyNumberFormat="1" applyFont="1" applyFill="1" applyBorder="1" applyAlignment="1">
      <alignment horizontal="center"/>
    </xf>
    <xf numFmtId="165" fontId="3" fillId="0" borderId="20" xfId="2" applyNumberFormat="1" applyFont="1" applyFill="1" applyBorder="1" applyAlignment="1">
      <alignment horizontal="center"/>
    </xf>
    <xf numFmtId="165" fontId="3" fillId="0" borderId="19" xfId="2" applyNumberFormat="1" applyFont="1" applyFill="1" applyBorder="1" applyAlignment="1">
      <alignment horizontal="center"/>
    </xf>
    <xf numFmtId="165" fontId="3" fillId="0" borderId="40" xfId="2" applyNumberFormat="1" applyFont="1" applyFill="1" applyBorder="1" applyAlignment="1">
      <alignment horizontal="center"/>
    </xf>
    <xf numFmtId="172" fontId="5" fillId="0" borderId="43" xfId="179" applyNumberFormat="1" applyFont="1" applyFill="1" applyBorder="1" applyAlignment="1" applyProtection="1">
      <alignment horizontal="left"/>
    </xf>
    <xf numFmtId="165" fontId="5" fillId="0" borderId="45" xfId="2" applyNumberFormat="1" applyFont="1" applyFill="1" applyBorder="1" applyAlignment="1">
      <alignment horizontal="center"/>
    </xf>
    <xf numFmtId="165" fontId="5" fillId="0" borderId="46" xfId="2" applyNumberFormat="1" applyFont="1" applyFill="1" applyBorder="1" applyAlignment="1">
      <alignment horizontal="center"/>
    </xf>
    <xf numFmtId="165" fontId="5" fillId="0" borderId="43" xfId="2" applyNumberFormat="1" applyFont="1" applyFill="1" applyBorder="1" applyAlignment="1">
      <alignment horizontal="center"/>
    </xf>
    <xf numFmtId="165" fontId="5" fillId="0" borderId="44" xfId="2" applyNumberFormat="1" applyFont="1" applyFill="1" applyBorder="1" applyAlignment="1">
      <alignment horizontal="center"/>
    </xf>
    <xf numFmtId="0" fontId="5" fillId="0" borderId="0" xfId="2" applyFont="1" applyFill="1" applyBorder="1" applyAlignment="1">
      <alignment horizontal="center"/>
    </xf>
    <xf numFmtId="173" fontId="3" fillId="0" borderId="0" xfId="0" applyNumberFormat="1" applyFont="1" applyFill="1" applyBorder="1"/>
    <xf numFmtId="173" fontId="3" fillId="0" borderId="0" xfId="0" applyNumberFormat="1" applyFont="1" applyFill="1" applyBorder="1" applyAlignment="1">
      <alignment horizontal="right"/>
    </xf>
    <xf numFmtId="164" fontId="5" fillId="2" borderId="16" xfId="0" applyNumberFormat="1" applyFont="1" applyFill="1" applyBorder="1" applyAlignment="1">
      <alignment horizontal="centerContinuous"/>
    </xf>
    <xf numFmtId="0" fontId="31" fillId="6" borderId="0" xfId="163" applyFont="1" applyFill="1"/>
    <xf numFmtId="0" fontId="5" fillId="2" borderId="10" xfId="0" applyFont="1" applyFill="1" applyBorder="1" applyAlignment="1">
      <alignment horizontal="center" vertical="center" wrapText="1"/>
    </xf>
    <xf numFmtId="0" fontId="5" fillId="2" borderId="5" xfId="163" applyFont="1" applyFill="1" applyBorder="1" applyAlignment="1">
      <alignment horizontal="center" vertical="center"/>
    </xf>
    <xf numFmtId="0" fontId="5" fillId="2" borderId="12" xfId="163" applyFont="1" applyFill="1" applyBorder="1" applyAlignment="1">
      <alignment horizontal="center" vertical="center"/>
    </xf>
    <xf numFmtId="0" fontId="5" fillId="2" borderId="15" xfId="163" applyFont="1" applyFill="1" applyBorder="1" applyAlignment="1">
      <alignment horizontal="center" vertical="center"/>
    </xf>
    <xf numFmtId="0" fontId="5" fillId="6" borderId="15" xfId="0" applyFont="1" applyFill="1" applyBorder="1" applyAlignment="1">
      <alignment horizontal="left" vertical="center"/>
    </xf>
    <xf numFmtId="2" fontId="5" fillId="6" borderId="5" xfId="0" applyNumberFormat="1" applyFont="1" applyFill="1" applyBorder="1" applyAlignment="1">
      <alignment horizontal="center" vertical="center"/>
    </xf>
    <xf numFmtId="165" fontId="5" fillId="6" borderId="5" xfId="0" applyNumberFormat="1" applyFont="1" applyFill="1" applyBorder="1" applyAlignment="1">
      <alignment horizontal="right" vertical="center"/>
    </xf>
    <xf numFmtId="165" fontId="5" fillId="6" borderId="12" xfId="0" applyNumberFormat="1" applyFont="1" applyFill="1" applyBorder="1" applyAlignment="1">
      <alignment horizontal="right" vertical="center"/>
    </xf>
    <xf numFmtId="165" fontId="31" fillId="6" borderId="0" xfId="163" applyNumberFormat="1" applyFont="1" applyFill="1"/>
    <xf numFmtId="0" fontId="5" fillId="6" borderId="5" xfId="0" applyFont="1" applyFill="1" applyBorder="1" applyAlignment="1">
      <alignment horizontal="center" vertical="center"/>
    </xf>
    <xf numFmtId="0" fontId="3" fillId="0" borderId="23" xfId="0" applyFont="1" applyFill="1" applyBorder="1" applyAlignment="1">
      <alignment horizontal="left" vertical="center"/>
    </xf>
    <xf numFmtId="0" fontId="3" fillId="6" borderId="2" xfId="0" applyFont="1" applyFill="1" applyBorder="1" applyAlignment="1">
      <alignment horizontal="center" vertical="center"/>
    </xf>
    <xf numFmtId="165" fontId="3" fillId="6" borderId="2" xfId="0" applyNumberFormat="1" applyFont="1" applyFill="1" applyBorder="1" applyAlignment="1">
      <alignment horizontal="right" vertical="center"/>
    </xf>
    <xf numFmtId="165" fontId="3" fillId="6" borderId="24" xfId="0" applyNumberFormat="1" applyFont="1" applyFill="1" applyBorder="1" applyAlignment="1">
      <alignment horizontal="right" vertical="center"/>
    </xf>
    <xf numFmtId="0" fontId="3" fillId="0" borderId="11" xfId="0" applyFont="1" applyFill="1" applyBorder="1" applyAlignment="1">
      <alignment horizontal="left" vertical="center"/>
    </xf>
    <xf numFmtId="0" fontId="3" fillId="6" borderId="3" xfId="0" applyFont="1" applyFill="1" applyBorder="1" applyAlignment="1">
      <alignment horizontal="center" vertical="center"/>
    </xf>
    <xf numFmtId="165" fontId="3" fillId="6" borderId="3" xfId="0" applyNumberFormat="1" applyFont="1" applyFill="1" applyBorder="1" applyAlignment="1">
      <alignment horizontal="right" vertical="center"/>
    </xf>
    <xf numFmtId="165" fontId="3" fillId="6" borderId="13" xfId="0" applyNumberFormat="1" applyFont="1" applyFill="1" applyBorder="1" applyAlignment="1">
      <alignment horizontal="right" vertical="center"/>
    </xf>
    <xf numFmtId="0" fontId="3" fillId="6" borderId="11" xfId="0" applyFont="1" applyFill="1" applyBorder="1" applyAlignment="1">
      <alignment horizontal="left" vertical="center"/>
    </xf>
    <xf numFmtId="0" fontId="3" fillId="6" borderId="19" xfId="0" applyFont="1" applyFill="1" applyBorder="1" applyAlignment="1">
      <alignment horizontal="left" vertical="center"/>
    </xf>
    <xf numFmtId="0" fontId="3" fillId="6" borderId="4" xfId="0" applyFont="1" applyFill="1" applyBorder="1" applyAlignment="1">
      <alignment horizontal="center" vertical="center"/>
    </xf>
    <xf numFmtId="165" fontId="3" fillId="6" borderId="4" xfId="0" applyNumberFormat="1" applyFont="1" applyFill="1" applyBorder="1" applyAlignment="1">
      <alignment horizontal="right" vertical="center"/>
    </xf>
    <xf numFmtId="165" fontId="3" fillId="6" borderId="20" xfId="0" applyNumberFormat="1" applyFont="1" applyFill="1" applyBorder="1" applyAlignment="1">
      <alignment horizontal="right" vertical="center"/>
    </xf>
    <xf numFmtId="0" fontId="3" fillId="6" borderId="23" xfId="0" applyFont="1" applyFill="1" applyBorder="1" applyAlignment="1">
      <alignment horizontal="left" vertical="center"/>
    </xf>
    <xf numFmtId="0" fontId="5" fillId="6" borderId="54" xfId="0" applyFont="1" applyFill="1" applyBorder="1" applyAlignment="1">
      <alignment horizontal="left" vertical="center"/>
    </xf>
    <xf numFmtId="0" fontId="32" fillId="6" borderId="35" xfId="0" applyFont="1" applyFill="1" applyBorder="1" applyAlignment="1">
      <alignment horizontal="center" vertical="center"/>
    </xf>
    <xf numFmtId="0" fontId="32" fillId="6" borderId="35" xfId="0" applyFont="1" applyFill="1" applyBorder="1" applyAlignment="1">
      <alignment horizontal="right" vertical="center"/>
    </xf>
    <xf numFmtId="0" fontId="32" fillId="6" borderId="50" xfId="0" applyFont="1" applyFill="1" applyBorder="1" applyAlignment="1">
      <alignment horizontal="right" vertical="center"/>
    </xf>
    <xf numFmtId="0" fontId="5" fillId="6" borderId="35" xfId="0" applyFont="1" applyFill="1" applyBorder="1" applyAlignment="1">
      <alignment horizontal="center" vertical="center"/>
    </xf>
    <xf numFmtId="0" fontId="5" fillId="6" borderId="35" xfId="0" applyFont="1" applyFill="1" applyBorder="1" applyAlignment="1">
      <alignment horizontal="right" vertical="center"/>
    </xf>
    <xf numFmtId="0" fontId="5" fillId="6" borderId="50" xfId="0" applyFont="1" applyFill="1" applyBorder="1" applyAlignment="1">
      <alignment horizontal="right" vertical="center"/>
    </xf>
    <xf numFmtId="0" fontId="3" fillId="6" borderId="31" xfId="0" applyFont="1" applyFill="1" applyBorder="1" applyAlignment="1">
      <alignment horizontal="left" vertical="center"/>
    </xf>
    <xf numFmtId="0" fontId="3" fillId="6" borderId="27" xfId="0" applyFont="1" applyFill="1" applyBorder="1" applyAlignment="1">
      <alignment horizontal="center" vertical="center"/>
    </xf>
    <xf numFmtId="165" fontId="3" fillId="6" borderId="27" xfId="0" applyNumberFormat="1" applyFont="1" applyFill="1" applyBorder="1" applyAlignment="1">
      <alignment horizontal="right" vertical="center"/>
    </xf>
    <xf numFmtId="165" fontId="3" fillId="6" borderId="28" xfId="0" applyNumberFormat="1" applyFont="1" applyFill="1" applyBorder="1" applyAlignment="1">
      <alignment horizontal="right" vertical="center"/>
    </xf>
    <xf numFmtId="0" fontId="31" fillId="6" borderId="0" xfId="163" applyFont="1" applyFill="1" applyAlignment="1"/>
    <xf numFmtId="0" fontId="9" fillId="6" borderId="0" xfId="163" applyFont="1" applyFill="1"/>
    <xf numFmtId="172" fontId="5" fillId="6" borderId="0" xfId="354" quotePrefix="1" applyNumberFormat="1" applyFont="1" applyFill="1" applyBorder="1" applyAlignment="1">
      <alignment horizontal="center"/>
    </xf>
    <xf numFmtId="172" fontId="5" fillId="2" borderId="4" xfId="354" applyNumberFormat="1" applyFont="1" applyFill="1" applyBorder="1" applyAlignment="1" applyProtection="1">
      <alignment horizontal="center" vertical="center"/>
    </xf>
    <xf numFmtId="172" fontId="5" fillId="2" borderId="5" xfId="354" applyNumberFormat="1" applyFont="1" applyFill="1" applyBorder="1" applyAlignment="1" applyProtection="1">
      <alignment horizontal="center" vertical="center"/>
    </xf>
    <xf numFmtId="172" fontId="5" fillId="2" borderId="6" xfId="354" applyNumberFormat="1" applyFont="1" applyFill="1" applyBorder="1" applyAlignment="1" applyProtection="1">
      <alignment horizontal="center" vertical="center"/>
    </xf>
    <xf numFmtId="172" fontId="5" fillId="2" borderId="12" xfId="354" applyNumberFormat="1" applyFont="1" applyFill="1" applyBorder="1" applyAlignment="1" applyProtection="1">
      <alignment horizontal="center" vertical="center"/>
    </xf>
    <xf numFmtId="172" fontId="3" fillId="6" borderId="11" xfId="354" applyNumberFormat="1" applyFont="1" applyFill="1" applyBorder="1" applyAlignment="1" applyProtection="1">
      <alignment horizontal="left" vertical="center"/>
    </xf>
    <xf numFmtId="165" fontId="3" fillId="6" borderId="3" xfId="9" applyNumberFormat="1" applyFont="1" applyFill="1" applyBorder="1" applyAlignment="1" applyProtection="1">
      <alignment horizontal="center" vertical="center"/>
    </xf>
    <xf numFmtId="164" fontId="3" fillId="6" borderId="3" xfId="354" applyNumberFormat="1" applyFont="1" applyFill="1" applyBorder="1" applyAlignment="1" applyProtection="1">
      <alignment horizontal="center" vertical="center"/>
    </xf>
    <xf numFmtId="164" fontId="3" fillId="6" borderId="2" xfId="354" applyNumberFormat="1" applyFont="1" applyFill="1" applyBorder="1" applyAlignment="1" applyProtection="1">
      <alignment horizontal="center" vertical="center"/>
    </xf>
    <xf numFmtId="164" fontId="3" fillId="6" borderId="1" xfId="354" applyNumberFormat="1" applyFont="1" applyFill="1" applyBorder="1" applyAlignment="1" applyProtection="1">
      <alignment horizontal="center" vertical="center"/>
    </xf>
    <xf numFmtId="164" fontId="3" fillId="6" borderId="13" xfId="354" applyNumberFormat="1" applyFont="1" applyFill="1" applyBorder="1" applyAlignment="1" applyProtection="1">
      <alignment horizontal="center" vertical="center"/>
    </xf>
    <xf numFmtId="172" fontId="3" fillId="6" borderId="3" xfId="354" applyNumberFormat="1" applyFont="1" applyFill="1" applyBorder="1" applyAlignment="1" applyProtection="1">
      <alignment horizontal="center" vertical="center"/>
    </xf>
    <xf numFmtId="165" fontId="3" fillId="6" borderId="3" xfId="354" applyNumberFormat="1" applyFont="1" applyFill="1" applyBorder="1" applyAlignment="1" applyProtection="1">
      <alignment horizontal="center" vertical="center"/>
    </xf>
    <xf numFmtId="165" fontId="3" fillId="6" borderId="1" xfId="354" applyNumberFormat="1" applyFont="1" applyFill="1" applyBorder="1" applyAlignment="1" applyProtection="1">
      <alignment horizontal="center" vertical="center"/>
    </xf>
    <xf numFmtId="165" fontId="3" fillId="6" borderId="3" xfId="9" applyNumberFormat="1" applyFont="1" applyFill="1" applyBorder="1" applyAlignment="1">
      <alignment horizontal="center" vertical="center"/>
    </xf>
    <xf numFmtId="165" fontId="3" fillId="6" borderId="3" xfId="354" applyNumberFormat="1" applyFont="1" applyFill="1" applyBorder="1" applyAlignment="1">
      <alignment horizontal="center" vertical="center"/>
    </xf>
    <xf numFmtId="165" fontId="3" fillId="6" borderId="1" xfId="354" applyNumberFormat="1" applyFont="1" applyFill="1" applyBorder="1" applyAlignment="1">
      <alignment horizontal="center" vertical="center"/>
    </xf>
    <xf numFmtId="165" fontId="3" fillId="6" borderId="13" xfId="354" applyNumberFormat="1" applyFont="1" applyFill="1" applyBorder="1" applyAlignment="1">
      <alignment horizontal="center" vertical="center"/>
    </xf>
    <xf numFmtId="165" fontId="3" fillId="6" borderId="33" xfId="354" applyNumberFormat="1" applyFont="1" applyFill="1" applyBorder="1" applyAlignment="1">
      <alignment horizontal="center" vertical="center"/>
    </xf>
    <xf numFmtId="164" fontId="3" fillId="6" borderId="4" xfId="354" applyNumberFormat="1" applyFont="1" applyFill="1" applyBorder="1" applyAlignment="1" applyProtection="1">
      <alignment horizontal="center" vertical="center"/>
    </xf>
    <xf numFmtId="165" fontId="3" fillId="6" borderId="4" xfId="354" applyNumberFormat="1" applyFont="1" applyFill="1" applyBorder="1" applyAlignment="1">
      <alignment horizontal="center" vertical="center"/>
    </xf>
    <xf numFmtId="165" fontId="3" fillId="6" borderId="40" xfId="354" applyNumberFormat="1" applyFont="1" applyFill="1" applyBorder="1" applyAlignment="1">
      <alignment horizontal="center" vertical="center"/>
    </xf>
    <xf numFmtId="172" fontId="5" fillId="6" borderId="43" xfId="354" applyNumberFormat="1" applyFont="1" applyFill="1" applyBorder="1" applyAlignment="1" applyProtection="1">
      <alignment horizontal="center" vertical="center"/>
    </xf>
    <xf numFmtId="165" fontId="5" fillId="6" borderId="45" xfId="354" applyNumberFormat="1" applyFont="1" applyFill="1" applyBorder="1" applyAlignment="1">
      <alignment horizontal="center" vertical="center"/>
    </xf>
    <xf numFmtId="165" fontId="5" fillId="6" borderId="56" xfId="354" applyNumberFormat="1" applyFont="1" applyFill="1" applyBorder="1" applyAlignment="1">
      <alignment horizontal="center" vertical="center"/>
    </xf>
    <xf numFmtId="165" fontId="5" fillId="6" borderId="44" xfId="354" applyNumberFormat="1" applyFont="1" applyFill="1" applyBorder="1" applyAlignment="1">
      <alignment horizontal="center" vertical="center"/>
    </xf>
    <xf numFmtId="165" fontId="5" fillId="6" borderId="46" xfId="354" applyNumberFormat="1" applyFont="1" applyFill="1" applyBorder="1" applyAlignment="1">
      <alignment horizontal="center" vertical="center"/>
    </xf>
    <xf numFmtId="172" fontId="3" fillId="6" borderId="16" xfId="354" applyNumberFormat="1" applyFont="1" applyFill="1" applyBorder="1" applyAlignment="1" applyProtection="1">
      <alignment horizontal="left" vertical="center"/>
    </xf>
    <xf numFmtId="0" fontId="9" fillId="6" borderId="0" xfId="163" applyFont="1" applyFill="1" applyAlignment="1">
      <alignment horizontal="center"/>
    </xf>
    <xf numFmtId="172" fontId="3" fillId="6" borderId="0" xfId="354" applyNumberFormat="1" applyFont="1" applyFill="1" applyBorder="1" applyAlignment="1" applyProtection="1">
      <alignment horizontal="left" vertical="center"/>
    </xf>
    <xf numFmtId="164" fontId="9" fillId="6" borderId="0" xfId="163" applyNumberFormat="1" applyFont="1" applyFill="1"/>
    <xf numFmtId="165" fontId="8" fillId="6" borderId="0" xfId="0" applyNumberFormat="1" applyFont="1" applyFill="1"/>
    <xf numFmtId="0" fontId="3" fillId="6" borderId="0" xfId="2" applyFont="1" applyFill="1"/>
    <xf numFmtId="172" fontId="5" fillId="6" borderId="0" xfId="327" quotePrefix="1" applyNumberFormat="1" applyFont="1" applyFill="1" applyBorder="1" applyAlignment="1">
      <alignment horizontal="center"/>
    </xf>
    <xf numFmtId="172" fontId="5" fillId="2" borderId="5" xfId="327" applyNumberFormat="1" applyFont="1" applyFill="1" applyBorder="1" applyAlignment="1" applyProtection="1">
      <alignment horizontal="center" vertical="center"/>
    </xf>
    <xf numFmtId="172" fontId="5" fillId="2" borderId="24" xfId="327" applyNumberFormat="1" applyFont="1" applyFill="1" applyBorder="1" applyAlignment="1" applyProtection="1">
      <alignment horizontal="center" vertical="center"/>
    </xf>
    <xf numFmtId="172" fontId="3" fillId="6" borderId="11" xfId="327" applyNumberFormat="1" applyFont="1" applyFill="1" applyBorder="1" applyAlignment="1" applyProtection="1">
      <alignment horizontal="left" vertical="center"/>
    </xf>
    <xf numFmtId="164" fontId="3" fillId="6" borderId="0" xfId="327" applyNumberFormat="1" applyFont="1" applyFill="1" applyBorder="1" applyAlignment="1" applyProtection="1">
      <alignment horizontal="center" vertical="center"/>
    </xf>
    <xf numFmtId="165" fontId="9" fillId="6" borderId="2" xfId="212" applyNumberFormat="1" applyFont="1" applyFill="1" applyBorder="1" applyAlignment="1">
      <alignment horizontal="center" vertical="center"/>
    </xf>
    <xf numFmtId="167" fontId="3" fillId="6" borderId="3" xfId="327" applyNumberFormat="1" applyFont="1" applyFill="1" applyBorder="1" applyAlignment="1" applyProtection="1">
      <alignment horizontal="center" vertical="center"/>
    </xf>
    <xf numFmtId="167" fontId="3" fillId="6" borderId="2" xfId="327" applyNumberFormat="1" applyFont="1" applyFill="1" applyBorder="1" applyAlignment="1" applyProtection="1">
      <alignment horizontal="center" vertical="center"/>
    </xf>
    <xf numFmtId="164" fontId="3" fillId="6" borderId="2" xfId="327" applyNumberFormat="1" applyFont="1" applyFill="1" applyBorder="1" applyAlignment="1" applyProtection="1">
      <alignment horizontal="center" vertical="center"/>
    </xf>
    <xf numFmtId="165" fontId="9" fillId="6" borderId="37" xfId="212" applyNumberFormat="1" applyFont="1" applyFill="1" applyBorder="1" applyAlignment="1">
      <alignment horizontal="center" vertical="center"/>
    </xf>
    <xf numFmtId="167" fontId="3" fillId="6" borderId="24" xfId="327" applyNumberFormat="1" applyFont="1" applyFill="1" applyBorder="1" applyAlignment="1" applyProtection="1">
      <alignment horizontal="center" vertical="center"/>
    </xf>
    <xf numFmtId="172" fontId="3" fillId="6" borderId="8" xfId="327" applyNumberFormat="1" applyFont="1" applyFill="1" applyBorder="1" applyAlignment="1" applyProtection="1">
      <alignment horizontal="center" vertical="center"/>
    </xf>
    <xf numFmtId="165" fontId="9" fillId="6" borderId="3" xfId="212" applyNumberFormat="1" applyFont="1" applyFill="1" applyBorder="1" applyAlignment="1">
      <alignment horizontal="center" vertical="center"/>
    </xf>
    <xf numFmtId="167" fontId="3" fillId="6" borderId="8" xfId="327" applyNumberFormat="1" applyFont="1" applyFill="1" applyBorder="1" applyAlignment="1" applyProtection="1">
      <alignment horizontal="center" vertical="center"/>
    </xf>
    <xf numFmtId="164" fontId="3" fillId="6" borderId="3" xfId="327" applyNumberFormat="1" applyFont="1" applyFill="1" applyBorder="1" applyAlignment="1" applyProtection="1">
      <alignment horizontal="center" vertical="center"/>
    </xf>
    <xf numFmtId="165" fontId="9" fillId="6" borderId="8" xfId="212" applyNumberFormat="1" applyFont="1" applyFill="1" applyBorder="1" applyAlignment="1">
      <alignment horizontal="center" vertical="center"/>
    </xf>
    <xf numFmtId="167" fontId="3" fillId="6" borderId="13" xfId="327" applyNumberFormat="1" applyFont="1" applyFill="1" applyBorder="1" applyAlignment="1" applyProtection="1">
      <alignment horizontal="center" vertical="center"/>
    </xf>
    <xf numFmtId="164" fontId="3" fillId="6" borderId="8" xfId="327" applyNumberFormat="1" applyFont="1" applyFill="1" applyBorder="1" applyAlignment="1" applyProtection="1">
      <alignment horizontal="center" vertical="center"/>
    </xf>
    <xf numFmtId="165" fontId="3" fillId="6" borderId="8" xfId="327" applyNumberFormat="1" applyFont="1" applyFill="1" applyBorder="1" applyAlignment="1">
      <alignment horizontal="center" vertical="center"/>
    </xf>
    <xf numFmtId="165" fontId="9" fillId="6" borderId="4" xfId="212" applyNumberFormat="1" applyFont="1" applyFill="1" applyBorder="1" applyAlignment="1">
      <alignment horizontal="center" vertical="center"/>
    </xf>
    <xf numFmtId="167" fontId="3" fillId="6" borderId="4" xfId="327" applyNumberFormat="1" applyFont="1" applyFill="1" applyBorder="1" applyAlignment="1" applyProtection="1">
      <alignment horizontal="center" vertical="center"/>
    </xf>
    <xf numFmtId="165" fontId="9" fillId="6" borderId="38" xfId="212" applyNumberFormat="1" applyFont="1" applyFill="1" applyBorder="1" applyAlignment="1">
      <alignment horizontal="center" vertical="center"/>
    </xf>
    <xf numFmtId="167" fontId="3" fillId="6" borderId="20" xfId="327" applyNumberFormat="1" applyFont="1" applyFill="1" applyBorder="1" applyAlignment="1" applyProtection="1">
      <alignment horizontal="center" vertical="center"/>
    </xf>
    <xf numFmtId="172" fontId="5" fillId="6" borderId="43" xfId="327" applyNumberFormat="1" applyFont="1" applyFill="1" applyBorder="1" applyAlignment="1" applyProtection="1">
      <alignment horizontal="center" vertical="center"/>
    </xf>
    <xf numFmtId="165" fontId="5" fillId="6" borderId="45" xfId="327" applyNumberFormat="1" applyFont="1" applyFill="1" applyBorder="1" applyAlignment="1">
      <alignment horizontal="center" vertical="center"/>
    </xf>
    <xf numFmtId="167" fontId="5" fillId="6" borderId="28" xfId="327" applyNumberFormat="1" applyFont="1" applyFill="1" applyBorder="1" applyAlignment="1">
      <alignment horizontal="center" vertical="center"/>
    </xf>
    <xf numFmtId="0" fontId="9" fillId="6" borderId="0" xfId="212" applyFont="1" applyFill="1"/>
    <xf numFmtId="0" fontId="3" fillId="6" borderId="0" xfId="353" applyFont="1" applyFill="1"/>
    <xf numFmtId="0" fontId="5" fillId="6" borderId="0" xfId="353" applyFont="1" applyFill="1" applyAlignment="1"/>
    <xf numFmtId="0" fontId="5" fillId="6" borderId="0" xfId="353" applyFont="1" applyFill="1" applyBorder="1" applyAlignment="1">
      <alignment horizontal="center"/>
    </xf>
    <xf numFmtId="0" fontId="5" fillId="2" borderId="17" xfId="207" quotePrefix="1" applyFont="1" applyFill="1" applyBorder="1" applyAlignment="1" applyProtection="1">
      <alignment horizontal="center" vertical="center"/>
    </xf>
    <xf numFmtId="0" fontId="5" fillId="2" borderId="37" xfId="353" applyFont="1" applyFill="1" applyBorder="1" applyAlignment="1">
      <alignment horizontal="center" vertical="center"/>
    </xf>
    <xf numFmtId="0" fontId="5" fillId="2" borderId="2" xfId="353" applyFont="1" applyFill="1" applyBorder="1" applyAlignment="1">
      <alignment horizontal="center" vertical="center"/>
    </xf>
    <xf numFmtId="0" fontId="5" fillId="2" borderId="63" xfId="353" applyFont="1" applyFill="1" applyBorder="1" applyAlignment="1">
      <alignment horizontal="center" vertical="center"/>
    </xf>
    <xf numFmtId="0" fontId="5" fillId="2" borderId="24" xfId="353" applyFont="1" applyFill="1" applyBorder="1" applyAlignment="1">
      <alignment horizontal="center" vertical="center"/>
    </xf>
    <xf numFmtId="0" fontId="3" fillId="2" borderId="54" xfId="353" applyNumberFormat="1" applyFont="1" applyFill="1" applyBorder="1" applyAlignment="1">
      <alignment horizontal="center" vertical="center"/>
    </xf>
    <xf numFmtId="0" fontId="5" fillId="2" borderId="5" xfId="353" applyFont="1" applyFill="1" applyBorder="1" applyAlignment="1">
      <alignment horizontal="center" vertical="center"/>
    </xf>
    <xf numFmtId="0" fontId="5" fillId="2" borderId="7" xfId="353" applyFont="1" applyFill="1" applyBorder="1" applyAlignment="1">
      <alignment horizontal="center" vertical="center"/>
    </xf>
    <xf numFmtId="0" fontId="5" fillId="2" borderId="6" xfId="353" applyFont="1" applyFill="1" applyBorder="1" applyAlignment="1">
      <alignment horizontal="center" vertical="center"/>
    </xf>
    <xf numFmtId="0" fontId="5" fillId="2" borderId="38" xfId="353" applyFont="1" applyFill="1" applyBorder="1" applyAlignment="1">
      <alignment horizontal="center" vertical="center"/>
    </xf>
    <xf numFmtId="0" fontId="5" fillId="2" borderId="4" xfId="353" applyFont="1" applyFill="1" applyBorder="1" applyAlignment="1">
      <alignment horizontal="center" vertical="center"/>
    </xf>
    <xf numFmtId="0" fontId="5" fillId="2" borderId="34" xfId="353" applyFont="1" applyFill="1" applyBorder="1" applyAlignment="1">
      <alignment horizontal="center" vertical="center"/>
    </xf>
    <xf numFmtId="0" fontId="5" fillId="2" borderId="20" xfId="353" applyFont="1" applyFill="1" applyBorder="1" applyAlignment="1">
      <alignment horizontal="center" vertical="center"/>
    </xf>
    <xf numFmtId="0" fontId="5" fillId="6" borderId="15" xfId="353" applyFont="1" applyFill="1" applyBorder="1" applyAlignment="1">
      <alignment vertical="center"/>
    </xf>
    <xf numFmtId="2" fontId="5" fillId="6" borderId="5" xfId="353" applyNumberFormat="1" applyFont="1" applyFill="1" applyBorder="1" applyAlignment="1">
      <alignment horizontal="center" vertical="center"/>
    </xf>
    <xf numFmtId="165" fontId="5" fillId="6" borderId="12" xfId="0" applyNumberFormat="1" applyFont="1" applyFill="1" applyBorder="1" applyAlignment="1">
      <alignment horizontal="center" vertical="center"/>
    </xf>
    <xf numFmtId="165" fontId="3" fillId="6" borderId="0" xfId="353" applyNumberFormat="1" applyFont="1" applyFill="1"/>
    <xf numFmtId="0" fontId="3" fillId="6" borderId="23" xfId="353" applyFont="1" applyFill="1" applyBorder="1" applyAlignment="1">
      <alignment vertical="center"/>
    </xf>
    <xf numFmtId="2" fontId="3" fillId="6" borderId="2" xfId="353" applyNumberFormat="1" applyFont="1" applyFill="1" applyBorder="1" applyAlignment="1">
      <alignment horizontal="center" vertical="center"/>
    </xf>
    <xf numFmtId="165" fontId="3" fillId="6" borderId="24" xfId="0" applyNumberFormat="1" applyFont="1" applyFill="1" applyBorder="1" applyAlignment="1">
      <alignment horizontal="center" vertical="center"/>
    </xf>
    <xf numFmtId="0" fontId="3" fillId="6" borderId="11" xfId="353" applyFont="1" applyFill="1" applyBorder="1" applyAlignment="1">
      <alignment vertical="center"/>
    </xf>
    <xf numFmtId="2" fontId="3" fillId="6" borderId="3" xfId="353" applyNumberFormat="1" applyFont="1" applyFill="1" applyBorder="1" applyAlignment="1">
      <alignment horizontal="center" vertical="center"/>
    </xf>
    <xf numFmtId="165" fontId="3" fillId="6" borderId="13" xfId="0" applyNumberFormat="1" applyFont="1" applyFill="1" applyBorder="1" applyAlignment="1">
      <alignment horizontal="center" vertical="center"/>
    </xf>
    <xf numFmtId="0" fontId="3" fillId="6" borderId="19" xfId="353" applyFont="1" applyFill="1" applyBorder="1" applyAlignment="1">
      <alignment vertical="center"/>
    </xf>
    <xf numFmtId="2" fontId="3" fillId="6" borderId="4" xfId="353" applyNumberFormat="1" applyFont="1" applyFill="1" applyBorder="1" applyAlignment="1">
      <alignment horizontal="center" vertical="center"/>
    </xf>
    <xf numFmtId="165" fontId="3" fillId="6" borderId="20" xfId="0" applyNumberFormat="1" applyFont="1" applyFill="1" applyBorder="1" applyAlignment="1">
      <alignment horizontal="center" vertical="center"/>
    </xf>
    <xf numFmtId="165" fontId="5" fillId="6" borderId="5" xfId="0" applyNumberFormat="1" applyFont="1" applyFill="1" applyBorder="1" applyAlignment="1">
      <alignment vertical="center"/>
    </xf>
    <xf numFmtId="0" fontId="5" fillId="6" borderId="0" xfId="353" applyFont="1" applyFill="1"/>
    <xf numFmtId="165" fontId="3" fillId="6" borderId="2" xfId="0" applyNumberFormat="1" applyFont="1" applyFill="1" applyBorder="1" applyAlignment="1">
      <alignment vertical="center"/>
    </xf>
    <xf numFmtId="165" fontId="3" fillId="6" borderId="3" xfId="0" applyNumberFormat="1" applyFont="1" applyFill="1" applyBorder="1" applyAlignment="1">
      <alignment vertical="center"/>
    </xf>
    <xf numFmtId="0" fontId="3" fillId="6" borderId="31" xfId="353" applyFont="1" applyFill="1" applyBorder="1" applyAlignment="1">
      <alignment vertical="center"/>
    </xf>
    <xf numFmtId="2" fontId="3" fillId="6" borderId="27" xfId="353" applyNumberFormat="1" applyFont="1" applyFill="1" applyBorder="1" applyAlignment="1">
      <alignment horizontal="center" vertical="center"/>
    </xf>
    <xf numFmtId="165" fontId="3" fillId="6" borderId="27" xfId="0" applyNumberFormat="1" applyFont="1" applyFill="1" applyBorder="1" applyAlignment="1">
      <alignment vertical="center"/>
    </xf>
    <xf numFmtId="165" fontId="3" fillId="6" borderId="28" xfId="0" applyNumberFormat="1" applyFont="1" applyFill="1" applyBorder="1" applyAlignment="1">
      <alignment horizontal="center" vertical="center"/>
    </xf>
    <xf numFmtId="0" fontId="3" fillId="6" borderId="0" xfId="0" applyFont="1" applyFill="1" applyBorder="1" applyAlignment="1">
      <alignment horizontal="left"/>
    </xf>
    <xf numFmtId="0" fontId="3" fillId="6" borderId="0" xfId="353" applyFont="1" applyFill="1" applyBorder="1"/>
    <xf numFmtId="172" fontId="3" fillId="6" borderId="0" xfId="356" applyNumberFormat="1" applyFont="1" applyFill="1"/>
    <xf numFmtId="172" fontId="5" fillId="6" borderId="0" xfId="355" applyNumberFormat="1" applyFont="1" applyFill="1" applyBorder="1" applyAlignment="1">
      <alignment horizontal="center"/>
    </xf>
    <xf numFmtId="165" fontId="3" fillId="6" borderId="0" xfId="356" applyNumberFormat="1" applyFont="1" applyFill="1"/>
    <xf numFmtId="172" fontId="5" fillId="2" borderId="5" xfId="356" applyNumberFormat="1" applyFont="1" applyFill="1" applyBorder="1" applyAlignment="1" applyProtection="1">
      <alignment horizontal="center" vertical="center"/>
    </xf>
    <xf numFmtId="172" fontId="5" fillId="2" borderId="4" xfId="356" applyNumberFormat="1" applyFont="1" applyFill="1" applyBorder="1" applyAlignment="1" applyProtection="1">
      <alignment horizontal="center" vertical="center"/>
    </xf>
    <xf numFmtId="172" fontId="5" fillId="2" borderId="20" xfId="356" applyNumberFormat="1" applyFont="1" applyFill="1" applyBorder="1" applyAlignment="1" applyProtection="1">
      <alignment horizontal="center" vertical="center"/>
    </xf>
    <xf numFmtId="172" fontId="3" fillId="6" borderId="11" xfId="356" applyNumberFormat="1" applyFont="1" applyFill="1" applyBorder="1" applyAlignment="1" applyProtection="1">
      <alignment horizontal="left" vertical="center"/>
    </xf>
    <xf numFmtId="165" fontId="3" fillId="6" borderId="3" xfId="356" applyNumberFormat="1" applyFont="1" applyFill="1" applyBorder="1" applyAlignment="1">
      <alignment horizontal="center" vertical="center"/>
    </xf>
    <xf numFmtId="165" fontId="3" fillId="6" borderId="2" xfId="356" applyNumberFormat="1" applyFont="1" applyFill="1" applyBorder="1" applyAlignment="1">
      <alignment horizontal="center" vertical="center"/>
    </xf>
    <xf numFmtId="165" fontId="3" fillId="6" borderId="13" xfId="356" applyNumberFormat="1" applyFont="1" applyFill="1" applyBorder="1" applyAlignment="1">
      <alignment horizontal="center" vertical="center"/>
    </xf>
    <xf numFmtId="165" fontId="3" fillId="6" borderId="4" xfId="356" applyNumberFormat="1" applyFont="1" applyFill="1" applyBorder="1" applyAlignment="1">
      <alignment horizontal="center" vertical="center"/>
    </xf>
    <xf numFmtId="172" fontId="5" fillId="6" borderId="43" xfId="356" applyNumberFormat="1" applyFont="1" applyFill="1" applyBorder="1" applyAlignment="1" applyProtection="1">
      <alignment horizontal="center" vertical="center"/>
    </xf>
    <xf numFmtId="165" fontId="5" fillId="6" borderId="44" xfId="356" applyNumberFormat="1" applyFont="1" applyFill="1" applyBorder="1" applyAlignment="1">
      <alignment horizontal="center" vertical="center"/>
    </xf>
    <xf numFmtId="165" fontId="5" fillId="6" borderId="56" xfId="356" applyNumberFormat="1" applyFont="1" applyFill="1" applyBorder="1" applyAlignment="1">
      <alignment horizontal="center" vertical="center"/>
    </xf>
    <xf numFmtId="165" fontId="5" fillId="6" borderId="45" xfId="356" applyNumberFormat="1" applyFont="1" applyFill="1" applyBorder="1" applyAlignment="1">
      <alignment horizontal="center" vertical="center"/>
    </xf>
    <xf numFmtId="165" fontId="5" fillId="6" borderId="46" xfId="356" applyNumberFormat="1" applyFont="1" applyFill="1" applyBorder="1" applyAlignment="1">
      <alignment horizontal="center" vertical="center"/>
    </xf>
    <xf numFmtId="172" fontId="3" fillId="6" borderId="0" xfId="356" applyNumberFormat="1" applyFont="1" applyFill="1" applyAlignment="1" applyProtection="1">
      <alignment horizontal="left"/>
    </xf>
    <xf numFmtId="172" fontId="3" fillId="6" borderId="0" xfId="356" applyNumberFormat="1" applyFont="1" applyFill="1" applyBorder="1"/>
    <xf numFmtId="172" fontId="3" fillId="6" borderId="0" xfId="356" applyNumberFormat="1" applyFont="1" applyFill="1" applyBorder="1" applyAlignment="1" applyProtection="1">
      <alignment horizontal="center" vertical="center"/>
    </xf>
    <xf numFmtId="0" fontId="5" fillId="6" borderId="0" xfId="353" applyFont="1" applyFill="1" applyAlignment="1">
      <alignment horizontal="center"/>
    </xf>
    <xf numFmtId="0" fontId="5" fillId="2" borderId="29" xfId="353" applyFont="1" applyFill="1" applyBorder="1" applyAlignment="1">
      <alignment horizontal="center" vertical="center"/>
    </xf>
    <xf numFmtId="0" fontId="5" fillId="2" borderId="47" xfId="0" quotePrefix="1" applyFont="1" applyFill="1" applyBorder="1" applyAlignment="1" applyProtection="1">
      <alignment horizontal="center" vertical="center"/>
    </xf>
    <xf numFmtId="0" fontId="3" fillId="2" borderId="2" xfId="353" applyFont="1" applyFill="1" applyBorder="1" applyAlignment="1">
      <alignment horizontal="center" vertical="center"/>
    </xf>
    <xf numFmtId="0" fontId="3" fillId="2" borderId="8" xfId="353" applyFont="1" applyFill="1" applyBorder="1" applyAlignment="1">
      <alignment horizontal="center" vertical="center"/>
    </xf>
    <xf numFmtId="0" fontId="5" fillId="6" borderId="15" xfId="353" applyFont="1" applyFill="1" applyBorder="1" applyAlignment="1">
      <alignment horizontal="center" vertical="center"/>
    </xf>
    <xf numFmtId="0" fontId="5" fillId="6" borderId="5" xfId="353" applyFont="1" applyFill="1" applyBorder="1" applyAlignment="1">
      <alignment vertical="center"/>
    </xf>
    <xf numFmtId="165" fontId="5" fillId="6" borderId="5" xfId="353" applyNumberFormat="1" applyFont="1" applyFill="1" applyBorder="1" applyAlignment="1">
      <alignment horizontal="center" vertical="center"/>
    </xf>
    <xf numFmtId="165" fontId="5" fillId="6" borderId="5" xfId="353" applyNumberFormat="1" applyFont="1" applyFill="1" applyBorder="1" applyAlignment="1">
      <alignment horizontal="right" vertical="center"/>
    </xf>
    <xf numFmtId="165" fontId="5" fillId="6" borderId="6" xfId="353" applyNumberFormat="1" applyFont="1" applyFill="1" applyBorder="1" applyAlignment="1">
      <alignment horizontal="right" vertical="center"/>
    </xf>
    <xf numFmtId="165" fontId="5" fillId="6" borderId="50" xfId="353" applyNumberFormat="1" applyFont="1" applyFill="1" applyBorder="1" applyAlignment="1">
      <alignment horizontal="right" vertical="center"/>
    </xf>
    <xf numFmtId="0" fontId="5" fillId="6" borderId="35" xfId="353" applyFont="1" applyFill="1" applyBorder="1" applyAlignment="1">
      <alignment vertical="center"/>
    </xf>
    <xf numFmtId="0" fontId="5" fillId="6" borderId="11" xfId="353" applyFont="1" applyFill="1" applyBorder="1" applyAlignment="1">
      <alignment vertical="center"/>
    </xf>
    <xf numFmtId="0" fontId="3" fillId="6" borderId="0" xfId="353" applyFont="1" applyFill="1" applyBorder="1" applyAlignment="1">
      <alignment vertical="center"/>
    </xf>
    <xf numFmtId="165" fontId="3" fillId="6" borderId="3" xfId="353" applyNumberFormat="1" applyFont="1" applyFill="1" applyBorder="1" applyAlignment="1">
      <alignment horizontal="center" vertical="center"/>
    </xf>
    <xf numFmtId="165" fontId="3" fillId="6" borderId="3" xfId="353" applyNumberFormat="1" applyFont="1" applyFill="1" applyBorder="1" applyAlignment="1">
      <alignment horizontal="right" vertical="center"/>
    </xf>
    <xf numFmtId="165" fontId="3" fillId="6" borderId="1" xfId="353" applyNumberFormat="1" applyFont="1" applyFill="1" applyBorder="1" applyAlignment="1">
      <alignment horizontal="right" vertical="center"/>
    </xf>
    <xf numFmtId="165" fontId="3" fillId="6" borderId="33" xfId="353" applyNumberFormat="1" applyFont="1" applyFill="1" applyBorder="1" applyAlignment="1">
      <alignment horizontal="right" vertical="center"/>
    </xf>
    <xf numFmtId="0" fontId="5" fillId="6" borderId="19" xfId="353" applyFont="1" applyFill="1" applyBorder="1" applyAlignment="1">
      <alignment vertical="center"/>
    </xf>
    <xf numFmtId="0" fontId="3" fillId="6" borderId="34" xfId="353" applyFont="1" applyFill="1" applyBorder="1" applyAlignment="1">
      <alignment vertical="center"/>
    </xf>
    <xf numFmtId="165" fontId="3" fillId="6" borderId="4" xfId="353" applyNumberFormat="1" applyFont="1" applyFill="1" applyBorder="1" applyAlignment="1">
      <alignment horizontal="center" vertical="center"/>
    </xf>
    <xf numFmtId="165" fontId="3" fillId="6" borderId="4" xfId="353" applyNumberFormat="1" applyFont="1" applyFill="1" applyBorder="1" applyAlignment="1">
      <alignment horizontal="right" vertical="center"/>
    </xf>
    <xf numFmtId="165" fontId="3" fillId="6" borderId="40" xfId="353" applyNumberFormat="1" applyFont="1" applyFill="1" applyBorder="1" applyAlignment="1">
      <alignment horizontal="right" vertical="center"/>
    </xf>
    <xf numFmtId="165" fontId="3" fillId="6" borderId="30" xfId="353" applyNumberFormat="1" applyFont="1" applyFill="1" applyBorder="1" applyAlignment="1">
      <alignment horizontal="right" vertical="center"/>
    </xf>
    <xf numFmtId="165" fontId="5" fillId="6" borderId="5" xfId="357" applyNumberFormat="1" applyFont="1" applyFill="1" applyBorder="1" applyAlignment="1">
      <alignment horizontal="center" vertical="center"/>
    </xf>
    <xf numFmtId="0" fontId="5" fillId="6" borderId="11" xfId="353" applyFont="1" applyFill="1" applyBorder="1" applyAlignment="1">
      <alignment horizontal="center" vertical="center"/>
    </xf>
    <xf numFmtId="165" fontId="3" fillId="6" borderId="3" xfId="357" applyNumberFormat="1" applyFont="1" applyFill="1" applyBorder="1" applyAlignment="1">
      <alignment horizontal="center" vertical="center"/>
    </xf>
    <xf numFmtId="0" fontId="3" fillId="6" borderId="11" xfId="353" applyFont="1" applyFill="1" applyBorder="1" applyAlignment="1">
      <alignment horizontal="center" vertical="center"/>
    </xf>
    <xf numFmtId="0" fontId="5" fillId="6" borderId="31" xfId="353" applyFont="1" applyFill="1" applyBorder="1" applyAlignment="1">
      <alignment vertical="center"/>
    </xf>
    <xf numFmtId="0" fontId="3" fillId="6" borderId="42" xfId="353" applyFont="1" applyFill="1" applyBorder="1" applyAlignment="1">
      <alignment vertical="center"/>
    </xf>
    <xf numFmtId="165" fontId="3" fillId="6" borderId="27" xfId="353" applyNumberFormat="1" applyFont="1" applyFill="1" applyBorder="1" applyAlignment="1">
      <alignment horizontal="center" vertical="center"/>
    </xf>
    <xf numFmtId="165" fontId="3" fillId="6" borderId="27" xfId="353" applyNumberFormat="1" applyFont="1" applyFill="1" applyBorder="1" applyAlignment="1">
      <alignment horizontal="right" vertical="center"/>
    </xf>
    <xf numFmtId="165" fontId="3" fillId="6" borderId="41" xfId="353" applyNumberFormat="1" applyFont="1" applyFill="1" applyBorder="1" applyAlignment="1">
      <alignment horizontal="right" vertical="center"/>
    </xf>
    <xf numFmtId="165" fontId="3" fillId="6" borderId="62" xfId="353" applyNumberFormat="1" applyFont="1" applyFill="1" applyBorder="1" applyAlignment="1">
      <alignment horizontal="right" vertical="center"/>
    </xf>
    <xf numFmtId="0" fontId="3" fillId="6" borderId="0" xfId="353" applyFont="1" applyFill="1" applyAlignment="1">
      <alignment horizontal="center"/>
    </xf>
    <xf numFmtId="0" fontId="5" fillId="4" borderId="38" xfId="289" applyFont="1" applyFill="1" applyBorder="1" applyAlignment="1">
      <alignment horizontal="right" vertical="center"/>
    </xf>
    <xf numFmtId="0" fontId="5" fillId="4" borderId="30" xfId="289" applyFont="1" applyFill="1" applyBorder="1" applyAlignment="1">
      <alignment horizontal="left" vertical="center"/>
    </xf>
    <xf numFmtId="0" fontId="3" fillId="0" borderId="55" xfId="289" applyFont="1" applyFill="1" applyBorder="1"/>
    <xf numFmtId="0" fontId="3" fillId="0" borderId="59" xfId="289" applyFont="1" applyFill="1" applyBorder="1"/>
    <xf numFmtId="165" fontId="3" fillId="0" borderId="45" xfId="181" applyNumberFormat="1" applyFont="1" applyFill="1" applyBorder="1"/>
    <xf numFmtId="0" fontId="5" fillId="0" borderId="0" xfId="2" applyFont="1" applyFill="1" applyBorder="1" applyAlignment="1">
      <alignment horizontal="center"/>
    </xf>
    <xf numFmtId="0" fontId="5" fillId="2" borderId="10" xfId="2" applyFont="1" applyFill="1" applyBorder="1" applyAlignment="1">
      <alignment horizontal="center" vertical="center"/>
    </xf>
    <xf numFmtId="0" fontId="5" fillId="2" borderId="5" xfId="2" applyFont="1" applyFill="1" applyBorder="1" applyAlignment="1">
      <alignment horizontal="center" vertical="center" wrapText="1"/>
    </xf>
    <xf numFmtId="0" fontId="5" fillId="2" borderId="12" xfId="2" applyFont="1" applyFill="1" applyBorder="1" applyAlignment="1">
      <alignment horizontal="center" vertical="center" wrapText="1"/>
    </xf>
    <xf numFmtId="0" fontId="5" fillId="2" borderId="5" xfId="2" applyFont="1" applyFill="1" applyBorder="1" applyAlignment="1">
      <alignment horizontal="center" vertical="center"/>
    </xf>
    <xf numFmtId="0" fontId="5" fillId="0" borderId="0" xfId="2" applyFont="1" applyBorder="1" applyAlignment="1">
      <alignment vertical="center"/>
    </xf>
    <xf numFmtId="165" fontId="3" fillId="0" borderId="5" xfId="2" applyNumberFormat="1" applyFont="1" applyFill="1" applyBorder="1" applyAlignment="1">
      <alignment horizontal="right"/>
    </xf>
    <xf numFmtId="165" fontId="3" fillId="0" borderId="5" xfId="2" applyNumberFormat="1" applyFont="1" applyBorder="1" applyAlignment="1">
      <alignment horizontal="center"/>
    </xf>
    <xf numFmtId="1" fontId="3" fillId="0" borderId="5" xfId="2" applyNumberFormat="1" applyFont="1" applyFill="1" applyBorder="1" applyAlignment="1">
      <alignment horizontal="right"/>
    </xf>
    <xf numFmtId="165" fontId="3" fillId="0" borderId="5" xfId="2" quotePrefix="1" applyNumberFormat="1" applyFont="1" applyBorder="1" applyAlignment="1">
      <alignment horizontal="center"/>
    </xf>
    <xf numFmtId="1" fontId="3" fillId="0" borderId="5" xfId="4" applyNumberFormat="1" applyFont="1" applyFill="1" applyBorder="1" applyAlignment="1">
      <alignment horizontal="right"/>
    </xf>
    <xf numFmtId="165" fontId="3" fillId="0" borderId="5" xfId="2" quotePrefix="1" applyNumberFormat="1" applyFont="1" applyFill="1" applyBorder="1" applyAlignment="1">
      <alignment horizontal="center"/>
    </xf>
    <xf numFmtId="165" fontId="3" fillId="0" borderId="5" xfId="2" applyNumberFormat="1" applyFont="1" applyFill="1" applyBorder="1" applyAlignment="1">
      <alignment horizontal="center"/>
    </xf>
    <xf numFmtId="0" fontId="3" fillId="0" borderId="0" xfId="2" applyFont="1" applyBorder="1" applyAlignment="1">
      <alignment horizontal="left"/>
    </xf>
    <xf numFmtId="2" fontId="3" fillId="0" borderId="0" xfId="2" quotePrefix="1" applyNumberFormat="1" applyFont="1" applyBorder="1" applyAlignment="1">
      <alignment horizontal="center"/>
    </xf>
    <xf numFmtId="2" fontId="3" fillId="0" borderId="0" xfId="2" applyNumberFormat="1" applyFont="1"/>
    <xf numFmtId="43" fontId="3" fillId="0" borderId="0" xfId="4" applyFont="1"/>
    <xf numFmtId="0" fontId="3" fillId="0" borderId="69" xfId="2" applyFont="1" applyBorder="1" applyAlignment="1">
      <alignment horizontal="left" vertical="center" wrapText="1"/>
    </xf>
    <xf numFmtId="165" fontId="3" fillId="7" borderId="70" xfId="2" applyNumberFormat="1" applyFont="1" applyFill="1" applyBorder="1"/>
    <xf numFmtId="165" fontId="3" fillId="0" borderId="70" xfId="2" quotePrefix="1" applyNumberFormat="1" applyFont="1" applyBorder="1" applyAlignment="1">
      <alignment horizontal="center"/>
    </xf>
    <xf numFmtId="165" fontId="3" fillId="0" borderId="71" xfId="2" quotePrefix="1" applyNumberFormat="1" applyFont="1" applyBorder="1" applyAlignment="1">
      <alignment horizontal="center"/>
    </xf>
    <xf numFmtId="0" fontId="3" fillId="0" borderId="15" xfId="2" applyFont="1" applyBorder="1"/>
    <xf numFmtId="165" fontId="3" fillId="0" borderId="12" xfId="2" applyNumberFormat="1" applyFont="1" applyBorder="1" applyAlignment="1">
      <alignment horizontal="center"/>
    </xf>
    <xf numFmtId="0" fontId="3" fillId="0" borderId="15" xfId="2" applyFont="1" applyFill="1" applyBorder="1"/>
    <xf numFmtId="0" fontId="3" fillId="0" borderId="15" xfId="2" applyFont="1" applyBorder="1" applyAlignment="1">
      <alignment wrapText="1"/>
    </xf>
    <xf numFmtId="0" fontId="3" fillId="0" borderId="15" xfId="2" applyFont="1" applyBorder="1" applyAlignment="1">
      <alignment horizontal="left" vertical="center"/>
    </xf>
    <xf numFmtId="0" fontId="3" fillId="0" borderId="15" xfId="2" applyFont="1" applyBorder="1" applyAlignment="1">
      <alignment horizontal="left" vertical="center" wrapText="1"/>
    </xf>
    <xf numFmtId="165" fontId="3" fillId="0" borderId="12" xfId="2" applyNumberFormat="1" applyFont="1" applyFill="1" applyBorder="1" applyAlignment="1">
      <alignment horizontal="center"/>
    </xf>
    <xf numFmtId="0" fontId="3" fillId="0" borderId="15" xfId="2" applyFont="1" applyFill="1" applyBorder="1" applyAlignment="1">
      <alignment horizontal="left" vertical="center" wrapText="1"/>
    </xf>
    <xf numFmtId="0" fontId="3" fillId="0" borderId="43" xfId="2" applyFont="1" applyFill="1" applyBorder="1" applyAlignment="1">
      <alignment horizontal="left" vertical="center" wrapText="1"/>
    </xf>
    <xf numFmtId="165" fontId="3" fillId="0" borderId="45" xfId="2" applyNumberFormat="1" applyFont="1" applyFill="1" applyBorder="1" applyAlignment="1">
      <alignment horizontal="right"/>
    </xf>
    <xf numFmtId="165" fontId="3" fillId="0" borderId="45" xfId="2" applyNumberFormat="1" applyFont="1" applyFill="1" applyBorder="1" applyAlignment="1">
      <alignment horizontal="center"/>
    </xf>
    <xf numFmtId="165" fontId="3" fillId="0" borderId="46" xfId="2" applyNumberFormat="1" applyFont="1" applyFill="1" applyBorder="1" applyAlignment="1">
      <alignment horizontal="center"/>
    </xf>
    <xf numFmtId="0" fontId="3" fillId="0" borderId="0" xfId="2" applyFont="1" applyBorder="1" applyAlignment="1">
      <alignment horizontal="center" vertical="center"/>
    </xf>
    <xf numFmtId="14" fontId="3" fillId="0" borderId="0" xfId="2" applyNumberFormat="1" applyFont="1" applyBorder="1" applyAlignment="1">
      <alignment horizontal="center" vertical="center"/>
    </xf>
    <xf numFmtId="0" fontId="3" fillId="0" borderId="11" xfId="2" applyFont="1" applyBorder="1" applyAlignment="1">
      <alignment horizontal="left" indent="1"/>
    </xf>
    <xf numFmtId="4" fontId="3" fillId="0" borderId="3" xfId="2" applyNumberFormat="1" applyFont="1" applyBorder="1"/>
    <xf numFmtId="14" fontId="3" fillId="0" borderId="13" xfId="2" applyNumberFormat="1" applyFont="1" applyBorder="1"/>
    <xf numFmtId="14" fontId="3" fillId="0" borderId="13" xfId="2" applyNumberFormat="1" applyFont="1" applyBorder="1" applyAlignment="1">
      <alignment horizontal="right"/>
    </xf>
    <xf numFmtId="165" fontId="3" fillId="0" borderId="0" xfId="2" applyNumberFormat="1" applyFont="1" applyBorder="1"/>
    <xf numFmtId="14" fontId="3" fillId="0" borderId="0" xfId="2" applyNumberFormat="1" applyFont="1" applyBorder="1" applyAlignment="1">
      <alignment horizontal="right"/>
    </xf>
    <xf numFmtId="4" fontId="3" fillId="0" borderId="0" xfId="2" applyNumberFormat="1" applyFont="1"/>
    <xf numFmtId="166" fontId="3" fillId="0" borderId="3" xfId="2" applyNumberFormat="1" applyFont="1" applyBorder="1"/>
    <xf numFmtId="0" fontId="3" fillId="0" borderId="11" xfId="2" applyFont="1" applyFill="1" applyBorder="1" applyAlignment="1">
      <alignment horizontal="left" indent="1"/>
    </xf>
    <xf numFmtId="0" fontId="3" fillId="0" borderId="11" xfId="2" applyFont="1" applyBorder="1"/>
    <xf numFmtId="165" fontId="3" fillId="0" borderId="3" xfId="2" applyNumberFormat="1" applyFont="1" applyBorder="1"/>
    <xf numFmtId="0" fontId="5" fillId="0" borderId="31" xfId="2" applyFont="1" applyBorder="1"/>
    <xf numFmtId="165" fontId="5" fillId="0" borderId="27" xfId="2" applyNumberFormat="1" applyFont="1" applyBorder="1"/>
    <xf numFmtId="14" fontId="3" fillId="0" borderId="28" xfId="2" quotePrefix="1" applyNumberFormat="1" applyFont="1" applyBorder="1" applyAlignment="1">
      <alignment horizontal="right"/>
    </xf>
    <xf numFmtId="14" fontId="3" fillId="0" borderId="0" xfId="2" applyNumberFormat="1" applyFont="1"/>
    <xf numFmtId="0" fontId="3" fillId="0" borderId="19" xfId="2" applyFont="1" applyBorder="1" applyAlignment="1">
      <alignment horizontal="left" indent="1"/>
    </xf>
    <xf numFmtId="4" fontId="3" fillId="0" borderId="4" xfId="2" applyNumberFormat="1" applyFont="1" applyBorder="1"/>
    <xf numFmtId="14" fontId="3" fillId="0" borderId="20" xfId="2" applyNumberFormat="1" applyFont="1" applyBorder="1" applyAlignment="1">
      <alignment horizontal="right"/>
    </xf>
    <xf numFmtId="0" fontId="3" fillId="0" borderId="19" xfId="2" applyFont="1" applyFill="1" applyBorder="1" applyAlignment="1">
      <alignment horizontal="left" indent="1"/>
    </xf>
    <xf numFmtId="166" fontId="3" fillId="0" borderId="4" xfId="2" applyNumberFormat="1" applyFont="1" applyBorder="1"/>
    <xf numFmtId="14" fontId="3" fillId="0" borderId="20" xfId="2" applyNumberFormat="1" applyFont="1" applyBorder="1"/>
    <xf numFmtId="165" fontId="5" fillId="0" borderId="5" xfId="2" applyNumberFormat="1" applyFont="1" applyBorder="1"/>
    <xf numFmtId="0" fontId="3" fillId="0" borderId="12" xfId="2" applyFont="1" applyBorder="1"/>
    <xf numFmtId="0" fontId="5" fillId="0" borderId="15" xfId="2" applyFont="1" applyBorder="1" applyAlignment="1">
      <alignment horizontal="left" vertical="center"/>
    </xf>
    <xf numFmtId="165" fontId="5" fillId="0" borderId="5" xfId="2" applyNumberFormat="1" applyFont="1" applyBorder="1" applyAlignment="1">
      <alignment vertical="center"/>
    </xf>
    <xf numFmtId="14" fontId="3" fillId="0" borderId="12" xfId="2" applyNumberFormat="1" applyFont="1" applyBorder="1"/>
    <xf numFmtId="0" fontId="5" fillId="0" borderId="19" xfId="2" applyFont="1" applyBorder="1"/>
    <xf numFmtId="165" fontId="5" fillId="0" borderId="4" xfId="2" applyNumberFormat="1" applyFont="1" applyBorder="1"/>
    <xf numFmtId="0" fontId="5" fillId="2" borderId="72" xfId="2" applyFont="1" applyFill="1" applyBorder="1" applyAlignment="1">
      <alignment horizontal="center" vertical="center"/>
    </xf>
    <xf numFmtId="0" fontId="5" fillId="2" borderId="73" xfId="162" applyFont="1" applyFill="1" applyBorder="1" applyAlignment="1">
      <alignment horizontal="center" vertical="center" wrapText="1"/>
    </xf>
    <xf numFmtId="0" fontId="5" fillId="2" borderId="74" xfId="2" applyFont="1" applyFill="1" applyBorder="1" applyAlignment="1">
      <alignment horizontal="center" vertical="center"/>
    </xf>
    <xf numFmtId="14" fontId="3" fillId="0" borderId="0" xfId="2" applyNumberFormat="1" applyFont="1" applyBorder="1" applyAlignment="1">
      <alignment horizontal="right" vertical="center"/>
    </xf>
    <xf numFmtId="0" fontId="3" fillId="2" borderId="2" xfId="2" applyFont="1" applyFill="1" applyBorder="1"/>
    <xf numFmtId="0" fontId="5" fillId="2" borderId="3" xfId="2" applyFont="1" applyFill="1" applyBorder="1" applyAlignment="1">
      <alignment horizontal="center"/>
    </xf>
    <xf numFmtId="0" fontId="5" fillId="2" borderId="5" xfId="2" applyFont="1" applyFill="1" applyBorder="1" applyAlignment="1">
      <alignment horizontal="center"/>
    </xf>
    <xf numFmtId="0" fontId="5" fillId="2" borderId="6" xfId="2" applyFont="1" applyFill="1" applyBorder="1" applyAlignment="1">
      <alignment horizontal="center"/>
    </xf>
    <xf numFmtId="0" fontId="5" fillId="2" borderId="6" xfId="2" applyFont="1" applyFill="1" applyBorder="1" applyAlignment="1">
      <alignment horizontal="center" vertical="center"/>
    </xf>
    <xf numFmtId="0" fontId="5" fillId="2" borderId="4" xfId="2" applyFont="1" applyFill="1" applyBorder="1" applyAlignment="1">
      <alignment horizontal="center" vertical="center" wrapText="1"/>
    </xf>
    <xf numFmtId="0" fontId="5" fillId="2" borderId="4" xfId="2" applyFont="1" applyFill="1" applyBorder="1" applyAlignment="1">
      <alignment horizontal="center" vertical="center"/>
    </xf>
    <xf numFmtId="0" fontId="5" fillId="2" borderId="4" xfId="2" applyFont="1" applyFill="1" applyBorder="1" applyAlignment="1">
      <alignment horizontal="center"/>
    </xf>
    <xf numFmtId="0" fontId="3" fillId="0" borderId="5" xfId="2" applyFont="1" applyFill="1" applyBorder="1" applyAlignment="1">
      <alignment horizontal="right"/>
    </xf>
    <xf numFmtId="165" fontId="3" fillId="0" borderId="5" xfId="2" applyNumberFormat="1" applyFont="1" applyBorder="1" applyAlignment="1">
      <alignment vertical="center"/>
    </xf>
    <xf numFmtId="165" fontId="3" fillId="0" borderId="5" xfId="2" applyNumberFormat="1" applyFont="1" applyFill="1" applyBorder="1" applyAlignment="1">
      <alignment vertical="center"/>
    </xf>
    <xf numFmtId="165" fontId="3" fillId="0" borderId="5" xfId="2" applyNumberFormat="1" applyFont="1" applyBorder="1"/>
    <xf numFmtId="2" fontId="3" fillId="0" borderId="0" xfId="2" applyNumberFormat="1" applyFont="1" applyFill="1" applyBorder="1" applyAlignment="1">
      <alignment vertical="center"/>
    </xf>
    <xf numFmtId="165" fontId="3" fillId="0" borderId="12" xfId="2" applyNumberFormat="1" applyFont="1" applyBorder="1" applyAlignment="1">
      <alignment vertical="center"/>
    </xf>
    <xf numFmtId="0" fontId="5" fillId="0" borderId="45" xfId="2" applyFont="1" applyFill="1" applyBorder="1" applyAlignment="1">
      <alignment horizontal="right"/>
    </xf>
    <xf numFmtId="1" fontId="5" fillId="0" borderId="45" xfId="2" applyNumberFormat="1" applyFont="1" applyFill="1" applyBorder="1" applyAlignment="1">
      <alignment horizontal="right"/>
    </xf>
    <xf numFmtId="165" fontId="5" fillId="0" borderId="45" xfId="2" applyNumberFormat="1" applyFont="1" applyFill="1" applyBorder="1" applyAlignment="1">
      <alignment horizontal="right"/>
    </xf>
    <xf numFmtId="1" fontId="5" fillId="0" borderId="45" xfId="2" applyNumberFormat="1" applyFont="1" applyFill="1" applyBorder="1" applyAlignment="1">
      <alignment horizontal="right" vertical="center"/>
    </xf>
    <xf numFmtId="165" fontId="5" fillId="0" borderId="45" xfId="2" applyNumberFormat="1" applyFont="1" applyFill="1" applyBorder="1" applyAlignment="1">
      <alignment vertical="center"/>
    </xf>
    <xf numFmtId="165" fontId="5" fillId="0" borderId="45" xfId="2" applyNumberFormat="1" applyFont="1" applyBorder="1" applyAlignment="1">
      <alignment vertical="center"/>
    </xf>
    <xf numFmtId="165" fontId="5" fillId="0" borderId="46" xfId="2" applyNumberFormat="1" applyFont="1" applyBorder="1" applyAlignment="1">
      <alignment vertical="center"/>
    </xf>
    <xf numFmtId="0" fontId="27" fillId="0" borderId="3" xfId="2" applyFont="1" applyFill="1" applyBorder="1" applyAlignment="1">
      <alignment horizontal="right"/>
    </xf>
    <xf numFmtId="165" fontId="27" fillId="0" borderId="3" xfId="2" applyNumberFormat="1" applyFont="1" applyFill="1" applyBorder="1" applyAlignment="1">
      <alignment vertical="center"/>
    </xf>
    <xf numFmtId="165" fontId="27" fillId="0" borderId="3" xfId="2" applyNumberFormat="1" applyFont="1" applyBorder="1" applyAlignment="1">
      <alignment vertical="center"/>
    </xf>
    <xf numFmtId="165" fontId="27" fillId="0" borderId="3" xfId="2" applyNumberFormat="1" applyFont="1" applyBorder="1"/>
    <xf numFmtId="165" fontId="27" fillId="0" borderId="13" xfId="2" applyNumberFormat="1" applyFont="1" applyBorder="1" applyAlignment="1">
      <alignment vertical="center"/>
    </xf>
    <xf numFmtId="0" fontId="27" fillId="0" borderId="3" xfId="2" applyFont="1" applyFill="1" applyBorder="1" applyAlignment="1">
      <alignment horizontal="right" vertical="center"/>
    </xf>
    <xf numFmtId="1" fontId="27" fillId="0" borderId="3" xfId="2" applyNumberFormat="1" applyFont="1" applyFill="1" applyBorder="1" applyAlignment="1">
      <alignment horizontal="right" vertical="center"/>
    </xf>
    <xf numFmtId="1" fontId="27" fillId="0" borderId="3" xfId="2" applyNumberFormat="1" applyFont="1" applyBorder="1" applyAlignment="1">
      <alignment horizontal="right" vertical="center"/>
    </xf>
    <xf numFmtId="0" fontId="27" fillId="0" borderId="0" xfId="2" applyFont="1" applyBorder="1" applyAlignment="1">
      <alignment horizontal="right" vertical="center"/>
    </xf>
    <xf numFmtId="2" fontId="27" fillId="0" borderId="3" xfId="2" applyNumberFormat="1" applyFont="1" applyBorder="1"/>
    <xf numFmtId="0" fontId="27" fillId="0" borderId="4" xfId="2" applyFont="1" applyFill="1" applyBorder="1" applyAlignment="1">
      <alignment horizontal="right"/>
    </xf>
    <xf numFmtId="165" fontId="27" fillId="0" borderId="4" xfId="2" applyNumberFormat="1" applyFont="1" applyFill="1" applyBorder="1" applyAlignment="1">
      <alignment horizontal="right"/>
    </xf>
    <xf numFmtId="165" fontId="27" fillId="0" borderId="4" xfId="2" applyNumberFormat="1" applyFont="1" applyBorder="1" applyAlignment="1">
      <alignment vertical="center"/>
    </xf>
    <xf numFmtId="165" fontId="27" fillId="0" borderId="4" xfId="2" applyNumberFormat="1" applyFont="1" applyFill="1" applyBorder="1" applyAlignment="1">
      <alignment vertical="center"/>
    </xf>
    <xf numFmtId="165" fontId="27" fillId="0" borderId="20" xfId="2" applyNumberFormat="1" applyFont="1" applyBorder="1" applyAlignment="1">
      <alignment vertical="center"/>
    </xf>
    <xf numFmtId="0" fontId="3" fillId="0" borderId="54" xfId="2" applyFont="1" applyBorder="1" applyAlignment="1">
      <alignment horizontal="left" vertical="center" indent="1"/>
    </xf>
    <xf numFmtId="0" fontId="3" fillId="0" borderId="54" xfId="2" applyFont="1" applyFill="1" applyBorder="1" applyAlignment="1">
      <alignment horizontal="left" vertical="center" indent="1"/>
    </xf>
    <xf numFmtId="0" fontId="3" fillId="0" borderId="54" xfId="2" applyFont="1" applyBorder="1" applyAlignment="1">
      <alignment horizontal="left" vertical="center" wrapText="1" indent="1"/>
    </xf>
    <xf numFmtId="0" fontId="27" fillId="0" borderId="25" xfId="2" applyFont="1" applyBorder="1" applyAlignment="1">
      <alignment horizontal="left" vertical="center" indent="2"/>
    </xf>
    <xf numFmtId="0" fontId="27" fillId="0" borderId="25" xfId="2" applyFont="1" applyBorder="1" applyAlignment="1">
      <alignment horizontal="left" vertical="center" indent="4"/>
    </xf>
    <xf numFmtId="0" fontId="27" fillId="0" borderId="49" xfId="2" applyFont="1" applyBorder="1" applyAlignment="1">
      <alignment horizontal="left" vertical="center" indent="2"/>
    </xf>
    <xf numFmtId="0" fontId="5" fillId="0" borderId="55" xfId="2" applyFont="1" applyBorder="1" applyAlignment="1">
      <alignment horizontal="left" vertical="center" wrapText="1" indent="1"/>
    </xf>
    <xf numFmtId="0" fontId="5" fillId="0" borderId="0" xfId="2" applyFont="1" applyAlignment="1">
      <alignment horizontal="center" vertical="center"/>
    </xf>
    <xf numFmtId="0" fontId="3" fillId="0" borderId="0" xfId="2" applyFont="1" applyAlignment="1">
      <alignment vertical="center"/>
    </xf>
    <xf numFmtId="0" fontId="5" fillId="0" borderId="0" xfId="2" applyFont="1" applyBorder="1" applyAlignment="1">
      <alignment horizontal="center" vertical="center"/>
    </xf>
    <xf numFmtId="0" fontId="5" fillId="0" borderId="0" xfId="2" applyFont="1" applyFill="1" applyBorder="1" applyAlignment="1">
      <alignment horizontal="center" vertical="center"/>
    </xf>
    <xf numFmtId="0" fontId="3" fillId="0" borderId="0" xfId="2" applyFont="1" applyBorder="1" applyAlignment="1">
      <alignment horizontal="center" vertical="center" wrapText="1"/>
    </xf>
    <xf numFmtId="16" fontId="3" fillId="0" borderId="0" xfId="2" applyNumberFormat="1" applyFont="1" applyBorder="1" applyAlignment="1">
      <alignment horizontal="center" vertical="center" wrapText="1"/>
    </xf>
    <xf numFmtId="165" fontId="3" fillId="0" borderId="5" xfId="2" applyNumberFormat="1" applyFont="1" applyBorder="1" applyAlignment="1">
      <alignment horizontal="right" vertical="center"/>
    </xf>
    <xf numFmtId="165" fontId="3" fillId="0" borderId="5" xfId="2" applyNumberFormat="1" applyFont="1" applyFill="1" applyBorder="1" applyAlignment="1">
      <alignment horizontal="right" vertical="center"/>
    </xf>
    <xf numFmtId="2" fontId="3" fillId="0" borderId="0" xfId="2" applyNumberFormat="1" applyFont="1" applyBorder="1" applyAlignment="1">
      <alignment horizontal="center" vertical="center"/>
    </xf>
    <xf numFmtId="165" fontId="5" fillId="0" borderId="5" xfId="2" applyNumberFormat="1" applyFont="1" applyBorder="1" applyAlignment="1">
      <alignment horizontal="right" vertical="center"/>
    </xf>
    <xf numFmtId="165" fontId="5" fillId="0" borderId="5" xfId="2" applyNumberFormat="1" applyFont="1" applyFill="1" applyBorder="1" applyAlignment="1">
      <alignment horizontal="right" vertical="center"/>
    </xf>
    <xf numFmtId="2" fontId="5" fillId="0" borderId="0" xfId="2" applyNumberFormat="1" applyFont="1" applyBorder="1" applyAlignment="1">
      <alignment horizontal="center" vertical="center"/>
    </xf>
    <xf numFmtId="2" fontId="3" fillId="0" borderId="0" xfId="2" applyNumberFormat="1" applyFont="1" applyBorder="1" applyAlignment="1">
      <alignment vertical="center"/>
    </xf>
    <xf numFmtId="165" fontId="3" fillId="0" borderId="0" xfId="2" applyNumberFormat="1" applyFont="1" applyBorder="1" applyAlignment="1">
      <alignment horizontal="center" vertical="center"/>
    </xf>
    <xf numFmtId="0" fontId="3" fillId="0" borderId="0" xfId="2" applyFont="1" applyBorder="1" applyAlignment="1">
      <alignment vertical="center"/>
    </xf>
    <xf numFmtId="2" fontId="3" fillId="0" borderId="0" xfId="2" applyNumberFormat="1" applyFont="1" applyBorder="1"/>
    <xf numFmtId="2" fontId="3" fillId="0" borderId="0" xfId="2" applyNumberFormat="1" applyFont="1" applyFill="1" applyBorder="1"/>
    <xf numFmtId="2" fontId="3" fillId="0" borderId="0" xfId="2" applyNumberFormat="1" applyFont="1" applyFill="1" applyBorder="1" applyAlignment="1">
      <alignment horizontal="center"/>
    </xf>
    <xf numFmtId="165" fontId="3" fillId="0" borderId="0" xfId="2" applyNumberFormat="1" applyFont="1" applyBorder="1" applyAlignment="1">
      <alignment vertical="center"/>
    </xf>
    <xf numFmtId="165" fontId="3" fillId="0" borderId="12" xfId="2" applyNumberFormat="1" applyFont="1" applyBorder="1" applyAlignment="1">
      <alignment horizontal="right" vertical="center"/>
    </xf>
    <xf numFmtId="165" fontId="5" fillId="0" borderId="12" xfId="2" applyNumberFormat="1" applyFont="1" applyBorder="1" applyAlignment="1">
      <alignment horizontal="right" vertical="center"/>
    </xf>
    <xf numFmtId="0" fontId="5" fillId="0" borderId="43" xfId="2" applyFont="1" applyBorder="1" applyAlignment="1">
      <alignment horizontal="left" vertical="center"/>
    </xf>
    <xf numFmtId="165" fontId="5" fillId="0" borderId="45" xfId="2" applyNumberFormat="1" applyFont="1" applyBorder="1" applyAlignment="1">
      <alignment horizontal="right" vertical="center"/>
    </xf>
    <xf numFmtId="165" fontId="5" fillId="0" borderId="45" xfId="2" applyNumberFormat="1" applyFont="1" applyFill="1" applyBorder="1" applyAlignment="1">
      <alignment horizontal="right" vertical="center"/>
    </xf>
    <xf numFmtId="165" fontId="5" fillId="0" borderId="46" xfId="2" applyNumberFormat="1" applyFont="1" applyBorder="1" applyAlignment="1">
      <alignment horizontal="right" vertical="center"/>
    </xf>
    <xf numFmtId="165" fontId="3" fillId="0" borderId="5" xfId="2" applyNumberFormat="1" applyFont="1" applyFill="1" applyBorder="1"/>
    <xf numFmtId="0" fontId="3" fillId="0" borderId="5" xfId="2" applyNumberFormat="1" applyFont="1" applyFill="1" applyBorder="1" applyAlignment="1">
      <alignment horizontal="right" vertical="center"/>
    </xf>
    <xf numFmtId="2" fontId="3" fillId="0" borderId="5" xfId="2" applyNumberFormat="1" applyFont="1" applyFill="1" applyBorder="1" applyAlignment="1">
      <alignment horizontal="right" vertical="center"/>
    </xf>
    <xf numFmtId="165" fontId="3" fillId="0" borderId="0" xfId="2" applyNumberFormat="1" applyFont="1" applyAlignment="1">
      <alignment vertical="center"/>
    </xf>
    <xf numFmtId="0" fontId="3" fillId="0" borderId="15" xfId="2" applyFont="1" applyBorder="1" applyAlignment="1">
      <alignment horizontal="left" vertical="center" indent="1"/>
    </xf>
    <xf numFmtId="165" fontId="5" fillId="0" borderId="46" xfId="2" applyNumberFormat="1" applyFont="1" applyFill="1" applyBorder="1" applyAlignment="1">
      <alignment horizontal="right" vertical="center"/>
    </xf>
    <xf numFmtId="0" fontId="3" fillId="0" borderId="0" xfId="2" quotePrefix="1" applyFont="1"/>
    <xf numFmtId="0" fontId="5" fillId="2" borderId="15" xfId="2" applyFont="1" applyFill="1" applyBorder="1" applyAlignment="1">
      <alignment vertical="center"/>
    </xf>
    <xf numFmtId="165" fontId="3" fillId="0" borderId="12" xfId="2" applyNumberFormat="1" applyFont="1" applyFill="1" applyBorder="1" applyAlignment="1">
      <alignment horizontal="right" vertical="center"/>
    </xf>
    <xf numFmtId="165" fontId="5" fillId="0" borderId="12" xfId="2" applyNumberFormat="1" applyFont="1" applyFill="1" applyBorder="1" applyAlignment="1">
      <alignment horizontal="right" vertical="center"/>
    </xf>
    <xf numFmtId="0" fontId="3" fillId="0" borderId="15" xfId="2" applyFont="1" applyFill="1" applyBorder="1" applyAlignment="1">
      <alignment horizontal="left" vertical="center" indent="1"/>
    </xf>
    <xf numFmtId="0" fontId="5" fillId="0" borderId="0" xfId="2" applyFont="1" applyFill="1" applyAlignment="1">
      <alignment horizontal="center" vertical="center"/>
    </xf>
    <xf numFmtId="0" fontId="4" fillId="0" borderId="0" xfId="359" applyFont="1" applyFill="1" applyBorder="1"/>
    <xf numFmtId="173" fontId="4" fillId="0" borderId="0" xfId="359" applyNumberFormat="1" applyFont="1" applyFill="1" applyBorder="1" applyAlignment="1" applyProtection="1">
      <alignment horizontal="left"/>
    </xf>
    <xf numFmtId="0" fontId="4" fillId="0" borderId="0" xfId="359" applyFont="1" applyFill="1"/>
    <xf numFmtId="165" fontId="4" fillId="0" borderId="0" xfId="359" applyNumberFormat="1" applyFont="1" applyFill="1"/>
    <xf numFmtId="165" fontId="5" fillId="0" borderId="0" xfId="359" applyNumberFormat="1" applyFont="1" applyFill="1" applyAlignment="1">
      <alignment horizontal="center"/>
    </xf>
    <xf numFmtId="165" fontId="4" fillId="0" borderId="0" xfId="359" applyNumberFormat="1" applyFont="1" applyFill="1" applyBorder="1"/>
    <xf numFmtId="165" fontId="13" fillId="0" borderId="0" xfId="359" applyNumberFormat="1" applyFont="1" applyFill="1"/>
    <xf numFmtId="0" fontId="13" fillId="0" borderId="0" xfId="359" applyFont="1" applyFill="1"/>
    <xf numFmtId="0" fontId="13" fillId="0" borderId="15" xfId="359" applyFont="1" applyFill="1" applyBorder="1"/>
    <xf numFmtId="165" fontId="13" fillId="0" borderId="6" xfId="188" applyNumberFormat="1" applyFont="1" applyFill="1" applyBorder="1"/>
    <xf numFmtId="165" fontId="13" fillId="0" borderId="5" xfId="188" applyNumberFormat="1" applyFont="1" applyFill="1" applyBorder="1"/>
    <xf numFmtId="165" fontId="13" fillId="0" borderId="12" xfId="188" applyNumberFormat="1" applyFont="1" applyFill="1" applyBorder="1" applyAlignment="1">
      <alignment vertical="center"/>
    </xf>
    <xf numFmtId="165" fontId="13" fillId="0" borderId="6" xfId="190" applyNumberFormat="1" applyFont="1" applyFill="1" applyBorder="1"/>
    <xf numFmtId="165" fontId="13" fillId="0" borderId="5" xfId="190" applyNumberFormat="1" applyFont="1" applyFill="1" applyBorder="1"/>
    <xf numFmtId="165" fontId="36" fillId="0" borderId="12" xfId="190" applyNumberFormat="1" applyFont="1" applyFill="1" applyBorder="1" applyAlignment="1">
      <alignment vertical="center"/>
    </xf>
    <xf numFmtId="0" fontId="4" fillId="0" borderId="11" xfId="359" applyFont="1" applyFill="1" applyBorder="1"/>
    <xf numFmtId="165" fontId="4" fillId="0" borderId="39" xfId="188" applyNumberFormat="1" applyFont="1" applyFill="1" applyBorder="1"/>
    <xf numFmtId="165" fontId="4" fillId="0" borderId="2" xfId="188" applyNumberFormat="1" applyFont="1" applyFill="1" applyBorder="1"/>
    <xf numFmtId="165" fontId="4" fillId="0" borderId="3" xfId="188" applyNumberFormat="1" applyFont="1" applyFill="1" applyBorder="1"/>
    <xf numFmtId="165" fontId="37" fillId="0" borderId="13" xfId="188" applyNumberFormat="1" applyFont="1" applyFill="1" applyBorder="1" applyAlignment="1">
      <alignment vertical="center"/>
    </xf>
    <xf numFmtId="165" fontId="4" fillId="0" borderId="39" xfId="190" applyNumberFormat="1" applyFont="1" applyFill="1" applyBorder="1"/>
    <xf numFmtId="165" fontId="4" fillId="0" borderId="2" xfId="190" applyNumberFormat="1" applyFont="1" applyFill="1" applyBorder="1"/>
    <xf numFmtId="165" fontId="4" fillId="0" borderId="3" xfId="190" applyNumberFormat="1" applyFont="1" applyFill="1" applyBorder="1"/>
    <xf numFmtId="165" fontId="37" fillId="0" borderId="13" xfId="190" applyNumberFormat="1" applyFont="1" applyFill="1" applyBorder="1" applyAlignment="1">
      <alignment vertical="center"/>
    </xf>
    <xf numFmtId="165" fontId="4" fillId="0" borderId="1" xfId="188" applyNumberFormat="1" applyFont="1" applyFill="1" applyBorder="1"/>
    <xf numFmtId="165" fontId="4" fillId="0" borderId="1" xfId="190" applyNumberFormat="1" applyFont="1" applyFill="1" applyBorder="1"/>
    <xf numFmtId="165" fontId="4" fillId="0" borderId="40" xfId="190" applyNumberFormat="1" applyFont="1" applyFill="1" applyBorder="1"/>
    <xf numFmtId="165" fontId="4" fillId="0" borderId="4" xfId="190" applyNumberFormat="1" applyFont="1" applyFill="1" applyBorder="1"/>
    <xf numFmtId="165" fontId="4" fillId="0" borderId="40" xfId="188" applyNumberFormat="1" applyFont="1" applyFill="1" applyBorder="1"/>
    <xf numFmtId="165" fontId="4" fillId="0" borderId="4" xfId="188" applyNumberFormat="1" applyFont="1" applyFill="1" applyBorder="1"/>
    <xf numFmtId="165" fontId="4" fillId="0" borderId="1" xfId="190" quotePrefix="1" applyNumberFormat="1" applyFont="1" applyFill="1" applyBorder="1" applyAlignment="1">
      <alignment horizontal="right"/>
    </xf>
    <xf numFmtId="165" fontId="4" fillId="0" borderId="3" xfId="190" quotePrefix="1" applyNumberFormat="1" applyFont="1" applyFill="1" applyBorder="1" applyAlignment="1">
      <alignment horizontal="right"/>
    </xf>
    <xf numFmtId="165" fontId="37" fillId="0" borderId="13" xfId="190" quotePrefix="1" applyNumberFormat="1" applyFont="1" applyFill="1" applyBorder="1" applyAlignment="1">
      <alignment horizontal="right" vertical="center"/>
    </xf>
    <xf numFmtId="165" fontId="4" fillId="0" borderId="3" xfId="190" applyNumberFormat="1" applyFont="1" applyFill="1" applyBorder="1" applyAlignment="1">
      <alignment horizontal="right"/>
    </xf>
    <xf numFmtId="165" fontId="37" fillId="0" borderId="13" xfId="190" applyNumberFormat="1" applyFont="1" applyFill="1" applyBorder="1" applyAlignment="1">
      <alignment horizontal="right" vertical="center"/>
    </xf>
    <xf numFmtId="165" fontId="13" fillId="0" borderId="5" xfId="190" applyNumberFormat="1" applyFont="1" applyFill="1" applyBorder="1" applyAlignment="1">
      <alignment horizontal="right"/>
    </xf>
    <xf numFmtId="165" fontId="36" fillId="0" borderId="12" xfId="190" applyNumberFormat="1" applyFont="1" applyFill="1" applyBorder="1" applyAlignment="1">
      <alignment horizontal="right" vertical="center"/>
    </xf>
    <xf numFmtId="165" fontId="4" fillId="0" borderId="13" xfId="188" applyNumberFormat="1" applyFont="1" applyFill="1" applyBorder="1" applyAlignment="1">
      <alignment vertical="center"/>
    </xf>
    <xf numFmtId="165" fontId="4" fillId="0" borderId="1" xfId="188" quotePrefix="1" applyNumberFormat="1" applyFont="1" applyFill="1" applyBorder="1" applyAlignment="1">
      <alignment horizontal="right"/>
    </xf>
    <xf numFmtId="165" fontId="4" fillId="0" borderId="3" xfId="188" quotePrefix="1" applyNumberFormat="1" applyFont="1" applyFill="1" applyBorder="1" applyAlignment="1">
      <alignment horizontal="right"/>
    </xf>
    <xf numFmtId="165" fontId="4" fillId="0" borderId="13" xfId="188" quotePrefix="1" applyNumberFormat="1" applyFont="1" applyFill="1" applyBorder="1" applyAlignment="1">
      <alignment horizontal="right"/>
    </xf>
    <xf numFmtId="165" fontId="4" fillId="0" borderId="11" xfId="359" applyNumberFormat="1" applyFont="1" applyFill="1" applyBorder="1"/>
    <xf numFmtId="165" fontId="4" fillId="0" borderId="3" xfId="188" applyNumberFormat="1" applyFont="1" applyFill="1" applyBorder="1" applyAlignment="1">
      <alignment horizontal="right"/>
    </xf>
    <xf numFmtId="165" fontId="4" fillId="0" borderId="13" xfId="188" applyNumberFormat="1" applyFont="1" applyFill="1" applyBorder="1" applyAlignment="1">
      <alignment horizontal="right"/>
    </xf>
    <xf numFmtId="0" fontId="13" fillId="0" borderId="31" xfId="359" applyFont="1" applyFill="1" applyBorder="1"/>
    <xf numFmtId="165" fontId="13" fillId="0" borderId="27" xfId="92" applyNumberFormat="1" applyFont="1" applyFill="1" applyBorder="1"/>
    <xf numFmtId="165" fontId="13" fillId="0" borderId="27" xfId="92" applyNumberFormat="1" applyFont="1" applyFill="1" applyBorder="1" applyAlignment="1">
      <alignment horizontal="right"/>
    </xf>
    <xf numFmtId="165" fontId="13" fillId="0" borderId="28" xfId="92" applyNumberFormat="1" applyFont="1" applyFill="1" applyBorder="1" applyAlignment="1">
      <alignment horizontal="right"/>
    </xf>
    <xf numFmtId="0" fontId="4" fillId="0" borderId="31" xfId="359" applyFont="1" applyFill="1" applyBorder="1"/>
    <xf numFmtId="165" fontId="4" fillId="0" borderId="27" xfId="188" applyNumberFormat="1" applyFont="1" applyFill="1" applyBorder="1"/>
    <xf numFmtId="165" fontId="37" fillId="0" borderId="28" xfId="188" quotePrefix="1" applyNumberFormat="1" applyFont="1" applyFill="1" applyBorder="1" applyAlignment="1">
      <alignment horizontal="right" vertical="center"/>
    </xf>
    <xf numFmtId="0" fontId="3" fillId="0" borderId="0" xfId="359" applyFont="1" applyFill="1"/>
    <xf numFmtId="165" fontId="5" fillId="0" borderId="0" xfId="359" applyNumberFormat="1" applyFont="1" applyFill="1" applyBorder="1" applyAlignment="1">
      <alignment horizontal="center"/>
    </xf>
    <xf numFmtId="0" fontId="3" fillId="0" borderId="0" xfId="0" applyFont="1" applyFill="1"/>
    <xf numFmtId="0" fontId="27" fillId="0" borderId="0" xfId="0" applyFont="1" applyFill="1" applyBorder="1" applyAlignment="1">
      <alignment horizontal="right"/>
    </xf>
    <xf numFmtId="0" fontId="3" fillId="4" borderId="9" xfId="289" applyFont="1" applyFill="1" applyBorder="1"/>
    <xf numFmtId="0" fontId="5" fillId="4" borderId="7" xfId="289" applyFont="1" applyFill="1" applyBorder="1" applyAlignment="1">
      <alignment horizontal="center" vertical="center"/>
    </xf>
    <xf numFmtId="0" fontId="5" fillId="4" borderId="7" xfId="289" applyFont="1" applyFill="1" applyBorder="1" applyAlignment="1">
      <alignment horizontal="center" vertical="center" wrapText="1"/>
    </xf>
    <xf numFmtId="0" fontId="5" fillId="4" borderId="5" xfId="289" applyFont="1" applyFill="1" applyBorder="1" applyAlignment="1">
      <alignment horizontal="center" vertical="center" wrapText="1"/>
    </xf>
    <xf numFmtId="0" fontId="5" fillId="4" borderId="6" xfId="289" applyFont="1" applyFill="1" applyBorder="1" applyAlignment="1">
      <alignment horizontal="center" vertical="center"/>
    </xf>
    <xf numFmtId="0" fontId="5" fillId="4" borderId="6" xfId="289" applyFont="1" applyFill="1" applyBorder="1" applyAlignment="1">
      <alignment horizontal="center" vertical="center" wrapText="1"/>
    </xf>
    <xf numFmtId="0" fontId="5" fillId="4" borderId="12" xfId="289" applyFont="1" applyFill="1" applyBorder="1" applyAlignment="1">
      <alignment horizontal="center" vertical="center" wrapText="1"/>
    </xf>
    <xf numFmtId="0" fontId="3" fillId="0" borderId="11" xfId="0" applyFont="1" applyFill="1" applyBorder="1"/>
    <xf numFmtId="177" fontId="3" fillId="0" borderId="8" xfId="195" applyNumberFormat="1" applyFont="1" applyFill="1" applyBorder="1"/>
    <xf numFmtId="178" fontId="3" fillId="0" borderId="8" xfId="195" applyNumberFormat="1" applyFont="1" applyFill="1" applyBorder="1"/>
    <xf numFmtId="177" fontId="3" fillId="0" borderId="2" xfId="195" applyNumberFormat="1" applyFont="1" applyFill="1" applyBorder="1" applyAlignment="1">
      <alignment horizontal="right" indent="1"/>
    </xf>
    <xf numFmtId="178" fontId="3" fillId="0" borderId="2" xfId="195" applyNumberFormat="1" applyFont="1" applyFill="1" applyBorder="1"/>
    <xf numFmtId="177" fontId="3" fillId="0" borderId="1" xfId="199" applyNumberFormat="1" applyFont="1" applyFill="1" applyBorder="1"/>
    <xf numFmtId="178" fontId="3" fillId="0" borderId="1" xfId="199" applyNumberFormat="1" applyFont="1" applyFill="1" applyBorder="1"/>
    <xf numFmtId="178" fontId="3" fillId="0" borderId="33" xfId="195" quotePrefix="1" applyNumberFormat="1" applyFont="1" applyFill="1" applyBorder="1"/>
    <xf numFmtId="177" fontId="3" fillId="0" borderId="3" xfId="195" applyNumberFormat="1" applyFont="1" applyFill="1" applyBorder="1" applyAlignment="1">
      <alignment horizontal="right" indent="1"/>
    </xf>
    <xf numFmtId="178" fontId="3" fillId="0" borderId="3" xfId="195" applyNumberFormat="1" applyFont="1" applyFill="1" applyBorder="1"/>
    <xf numFmtId="178" fontId="3" fillId="0" borderId="3" xfId="195" quotePrefix="1" applyNumberFormat="1" applyFont="1" applyFill="1" applyBorder="1"/>
    <xf numFmtId="177" fontId="3" fillId="0" borderId="3" xfId="195" quotePrefix="1" applyNumberFormat="1" applyFont="1" applyFill="1" applyBorder="1"/>
    <xf numFmtId="178" fontId="3" fillId="0" borderId="1" xfId="195" quotePrefix="1" applyNumberFormat="1" applyFont="1" applyFill="1" applyBorder="1"/>
    <xf numFmtId="0" fontId="3" fillId="0" borderId="19" xfId="0" applyFont="1" applyFill="1" applyBorder="1"/>
    <xf numFmtId="177" fontId="3" fillId="0" borderId="4" xfId="195" quotePrefix="1" applyNumberFormat="1" applyFont="1" applyFill="1" applyBorder="1"/>
    <xf numFmtId="178" fontId="3" fillId="0" borderId="4" xfId="195" quotePrefix="1" applyNumberFormat="1" applyFont="1" applyFill="1" applyBorder="1"/>
    <xf numFmtId="0" fontId="5" fillId="0" borderId="15" xfId="0" applyFont="1" applyFill="1" applyBorder="1" applyAlignment="1">
      <alignment horizontal="center" vertical="center"/>
    </xf>
    <xf numFmtId="177" fontId="5" fillId="0" borderId="7" xfId="195" applyNumberFormat="1" applyFont="1" applyFill="1" applyBorder="1" applyAlignment="1">
      <alignment vertical="center"/>
    </xf>
    <xf numFmtId="178" fontId="5" fillId="0" borderId="7" xfId="195" applyNumberFormat="1" applyFont="1" applyFill="1" applyBorder="1" applyAlignment="1">
      <alignment vertical="center"/>
    </xf>
    <xf numFmtId="177" fontId="5" fillId="0" borderId="5" xfId="195" applyNumberFormat="1" applyFont="1" applyFill="1" applyBorder="1" applyAlignment="1">
      <alignment vertical="center"/>
    </xf>
    <xf numFmtId="179" fontId="5" fillId="0" borderId="5" xfId="195" applyNumberFormat="1" applyFont="1" applyFill="1" applyBorder="1" applyAlignment="1">
      <alignment horizontal="right" vertical="center"/>
    </xf>
    <xf numFmtId="177" fontId="5" fillId="0" borderId="5" xfId="195" applyNumberFormat="1" applyFont="1" applyFill="1" applyBorder="1" applyAlignment="1">
      <alignment horizontal="right" vertical="center"/>
    </xf>
    <xf numFmtId="177" fontId="5" fillId="0" borderId="6" xfId="199" applyNumberFormat="1" applyFont="1" applyFill="1" applyBorder="1" applyAlignment="1">
      <alignment vertical="center"/>
    </xf>
    <xf numFmtId="178" fontId="5" fillId="0" borderId="6" xfId="199" applyNumberFormat="1" applyFont="1" applyFill="1" applyBorder="1" applyAlignment="1">
      <alignment horizontal="right" vertical="center"/>
    </xf>
    <xf numFmtId="178" fontId="5" fillId="0" borderId="12" xfId="195" applyNumberFormat="1" applyFont="1" applyFill="1" applyBorder="1" applyAlignment="1">
      <alignment horizontal="right" vertical="center"/>
    </xf>
    <xf numFmtId="0" fontId="5" fillId="4" borderId="11" xfId="0" applyFont="1" applyFill="1" applyBorder="1" applyAlignment="1">
      <alignment horizontal="center" vertical="center"/>
    </xf>
    <xf numFmtId="0" fontId="5" fillId="4" borderId="5" xfId="289" applyFont="1" applyFill="1" applyBorder="1" applyAlignment="1">
      <alignment horizontal="center" vertical="center"/>
    </xf>
    <xf numFmtId="0" fontId="5" fillId="4" borderId="50" xfId="289" applyFont="1" applyFill="1" applyBorder="1" applyAlignment="1">
      <alignment horizontal="center" vertical="center" wrapText="1"/>
    </xf>
    <xf numFmtId="177" fontId="3" fillId="0" borderId="8" xfId="197" applyNumberFormat="1" applyFont="1" applyFill="1" applyBorder="1"/>
    <xf numFmtId="178" fontId="3" fillId="0" borderId="8" xfId="197" applyNumberFormat="1" applyFont="1" applyFill="1" applyBorder="1"/>
    <xf numFmtId="177" fontId="3" fillId="0" borderId="3" xfId="0" applyNumberFormat="1" applyFont="1" applyFill="1" applyBorder="1"/>
    <xf numFmtId="178" fontId="3" fillId="0" borderId="2" xfId="197" applyNumberFormat="1" applyFont="1" applyFill="1" applyBorder="1"/>
    <xf numFmtId="177" fontId="3" fillId="0" borderId="2" xfId="197" applyNumberFormat="1" applyFont="1" applyFill="1" applyBorder="1"/>
    <xf numFmtId="178" fontId="3" fillId="0" borderId="39" xfId="197" applyNumberFormat="1" applyFont="1" applyFill="1" applyBorder="1"/>
    <xf numFmtId="177" fontId="3" fillId="0" borderId="0" xfId="199" applyNumberFormat="1" applyFont="1" applyFill="1" applyBorder="1"/>
    <xf numFmtId="177" fontId="3" fillId="0" borderId="3" xfId="199" applyNumberFormat="1" applyFont="1" applyFill="1" applyBorder="1"/>
    <xf numFmtId="177" fontId="3" fillId="0" borderId="33" xfId="199" applyNumberFormat="1" applyFont="1" applyFill="1" applyBorder="1"/>
    <xf numFmtId="178" fontId="3" fillId="0" borderId="3" xfId="197" applyNumberFormat="1" applyFont="1" applyFill="1" applyBorder="1"/>
    <xf numFmtId="177" fontId="3" fillId="0" borderId="3" xfId="197" applyNumberFormat="1" applyFont="1" applyFill="1" applyBorder="1"/>
    <xf numFmtId="178" fontId="3" fillId="0" borderId="1" xfId="197" applyNumberFormat="1" applyFont="1" applyFill="1" applyBorder="1"/>
    <xf numFmtId="177" fontId="3" fillId="0" borderId="1" xfId="197" applyNumberFormat="1" applyFont="1" applyFill="1" applyBorder="1"/>
    <xf numFmtId="2" fontId="3" fillId="0" borderId="3" xfId="0" applyNumberFormat="1" applyFont="1" applyFill="1" applyBorder="1"/>
    <xf numFmtId="178" fontId="3" fillId="0" borderId="33" xfId="197" applyNumberFormat="1" applyFont="1" applyFill="1" applyBorder="1"/>
    <xf numFmtId="177" fontId="3" fillId="0" borderId="38" xfId="197" applyNumberFormat="1" applyFont="1" applyFill="1" applyBorder="1"/>
    <xf numFmtId="178" fontId="3" fillId="0" borderId="38" xfId="197" applyNumberFormat="1" applyFont="1" applyFill="1" applyBorder="1" applyAlignment="1"/>
    <xf numFmtId="178" fontId="3" fillId="0" borderId="4" xfId="197" applyNumberFormat="1" applyFont="1" applyFill="1" applyBorder="1"/>
    <xf numFmtId="178" fontId="3" fillId="0" borderId="40" xfId="197" applyNumberFormat="1" applyFont="1" applyFill="1" applyBorder="1"/>
    <xf numFmtId="177" fontId="5" fillId="0" borderId="7" xfId="197" applyNumberFormat="1" applyFont="1" applyFill="1" applyBorder="1" applyAlignment="1">
      <alignment vertical="center"/>
    </xf>
    <xf numFmtId="178" fontId="5" fillId="0" borderId="7" xfId="197" applyNumberFormat="1" applyFont="1" applyFill="1" applyBorder="1" applyAlignment="1">
      <alignment vertical="center"/>
    </xf>
    <xf numFmtId="177" fontId="5" fillId="0" borderId="5" xfId="0" applyNumberFormat="1" applyFont="1" applyFill="1" applyBorder="1" applyAlignment="1">
      <alignment vertical="center"/>
    </xf>
    <xf numFmtId="178" fontId="5" fillId="0" borderId="5" xfId="197" applyNumberFormat="1" applyFont="1" applyFill="1" applyBorder="1" applyAlignment="1"/>
    <xf numFmtId="178" fontId="5" fillId="0" borderId="6" xfId="197" applyNumberFormat="1" applyFont="1" applyFill="1" applyBorder="1" applyAlignment="1"/>
    <xf numFmtId="4" fontId="5" fillId="0" borderId="6" xfId="0" applyNumberFormat="1" applyFont="1" applyFill="1" applyBorder="1"/>
    <xf numFmtId="0" fontId="5" fillId="0" borderId="5" xfId="0" applyFont="1" applyFill="1" applyBorder="1"/>
    <xf numFmtId="0" fontId="3" fillId="0" borderId="5" xfId="0" applyFont="1" applyFill="1" applyBorder="1"/>
    <xf numFmtId="0" fontId="3" fillId="0" borderId="50" xfId="0" applyFont="1" applyFill="1" applyBorder="1"/>
    <xf numFmtId="0" fontId="5" fillId="4" borderId="5" xfId="290" applyFont="1" applyFill="1" applyBorder="1" applyAlignment="1">
      <alignment horizontal="center" vertical="center"/>
    </xf>
    <xf numFmtId="0" fontId="5" fillId="4" borderId="6" xfId="290" applyFont="1" applyFill="1" applyBorder="1" applyAlignment="1">
      <alignment horizontal="center" vertical="center" wrapText="1"/>
    </xf>
    <xf numFmtId="0" fontId="5" fillId="4" borderId="5" xfId="290" applyFont="1" applyFill="1" applyBorder="1" applyAlignment="1">
      <alignment horizontal="center" vertical="center" wrapText="1"/>
    </xf>
    <xf numFmtId="0" fontId="5" fillId="4" borderId="2" xfId="289" applyFont="1" applyFill="1" applyBorder="1" applyAlignment="1">
      <alignment horizontal="center" vertical="center" wrapText="1"/>
    </xf>
    <xf numFmtId="0" fontId="5" fillId="4" borderId="50" xfId="290" applyFont="1" applyFill="1" applyBorder="1" applyAlignment="1">
      <alignment horizontal="center" vertical="center" wrapText="1"/>
    </xf>
    <xf numFmtId="0" fontId="3" fillId="0" borderId="23" xfId="0" applyFont="1" applyFill="1" applyBorder="1"/>
    <xf numFmtId="177" fontId="3" fillId="0" borderId="3" xfId="218" quotePrefix="1" applyNumberFormat="1" applyFont="1" applyFill="1" applyBorder="1" applyAlignment="1">
      <alignment horizontal="right"/>
    </xf>
    <xf numFmtId="0" fontId="3" fillId="0" borderId="8" xfId="218" applyFont="1" applyFill="1" applyBorder="1" applyAlignment="1">
      <alignment horizontal="right"/>
    </xf>
    <xf numFmtId="166" fontId="3" fillId="0" borderId="3" xfId="218" applyNumberFormat="1" applyFont="1" applyFill="1" applyBorder="1" applyAlignment="1">
      <alignment horizontal="right"/>
    </xf>
    <xf numFmtId="178" fontId="3" fillId="0" borderId="1" xfId="218" quotePrefix="1" applyNumberFormat="1" applyFont="1" applyFill="1" applyBorder="1" applyAlignment="1">
      <alignment horizontal="right"/>
    </xf>
    <xf numFmtId="180" fontId="3" fillId="0" borderId="1" xfId="358" applyNumberFormat="1" applyFont="1" applyFill="1" applyBorder="1" applyAlignment="1">
      <alignment horizontal="right"/>
    </xf>
    <xf numFmtId="178" fontId="3" fillId="0" borderId="39" xfId="218" quotePrefix="1" applyNumberFormat="1" applyFont="1" applyFill="1" applyBorder="1" applyAlignment="1">
      <alignment horizontal="right"/>
    </xf>
    <xf numFmtId="177" fontId="3" fillId="0" borderId="2" xfId="218" quotePrefix="1" applyNumberFormat="1" applyFont="1" applyFill="1" applyBorder="1" applyAlignment="1">
      <alignment horizontal="right"/>
    </xf>
    <xf numFmtId="178" fontId="3" fillId="0" borderId="61" xfId="218" quotePrefix="1" applyNumberFormat="1" applyFont="1" applyFill="1" applyBorder="1" applyAlignment="1">
      <alignment horizontal="right"/>
    </xf>
    <xf numFmtId="178" fontId="3" fillId="0" borderId="3" xfId="218" quotePrefix="1" applyNumberFormat="1" applyFont="1" applyFill="1" applyBorder="1" applyAlignment="1">
      <alignment horizontal="right"/>
    </xf>
    <xf numFmtId="178" fontId="3" fillId="0" borderId="1" xfId="218" applyNumberFormat="1" applyFont="1" applyFill="1" applyBorder="1" applyAlignment="1">
      <alignment horizontal="right"/>
    </xf>
    <xf numFmtId="178" fontId="3" fillId="0" borderId="33" xfId="218" quotePrefix="1" applyNumberFormat="1" applyFont="1" applyFill="1" applyBorder="1" applyAlignment="1">
      <alignment horizontal="right"/>
    </xf>
    <xf numFmtId="2" fontId="3" fillId="0" borderId="8" xfId="218" applyNumberFormat="1" applyFont="1" applyFill="1" applyBorder="1" applyAlignment="1">
      <alignment horizontal="right"/>
    </xf>
    <xf numFmtId="2" fontId="3" fillId="0" borderId="3" xfId="218" applyNumberFormat="1" applyFont="1" applyFill="1" applyBorder="1" applyAlignment="1">
      <alignment horizontal="right"/>
    </xf>
    <xf numFmtId="177" fontId="3" fillId="0" borderId="3" xfId="218" applyNumberFormat="1" applyFont="1" applyFill="1" applyBorder="1" applyAlignment="1">
      <alignment horizontal="right"/>
    </xf>
    <xf numFmtId="178" fontId="3" fillId="0" borderId="33" xfId="218" applyNumberFormat="1" applyFont="1" applyFill="1" applyBorder="1" applyAlignment="1">
      <alignment horizontal="right"/>
    </xf>
    <xf numFmtId="0" fontId="3" fillId="0" borderId="3" xfId="218" applyFont="1" applyFill="1" applyBorder="1" applyAlignment="1">
      <alignment horizontal="right"/>
    </xf>
    <xf numFmtId="178" fontId="3" fillId="0" borderId="3" xfId="218" applyNumberFormat="1" applyFont="1" applyFill="1" applyBorder="1" applyAlignment="1">
      <alignment horizontal="right"/>
    </xf>
    <xf numFmtId="166" fontId="3" fillId="0" borderId="1" xfId="218" applyNumberFormat="1" applyFont="1" applyFill="1" applyBorder="1" applyAlignment="1">
      <alignment horizontal="right"/>
    </xf>
    <xf numFmtId="178" fontId="3" fillId="0" borderId="4" xfId="218" quotePrefix="1" applyNumberFormat="1" applyFont="1" applyFill="1" applyBorder="1" applyAlignment="1">
      <alignment horizontal="right"/>
    </xf>
    <xf numFmtId="178" fontId="3" fillId="0" borderId="40" xfId="218" quotePrefix="1" applyNumberFormat="1" applyFont="1" applyFill="1" applyBorder="1" applyAlignment="1">
      <alignment horizontal="right"/>
    </xf>
    <xf numFmtId="166" fontId="3" fillId="0" borderId="4" xfId="218" applyNumberFormat="1" applyFont="1" applyFill="1" applyBorder="1" applyAlignment="1">
      <alignment horizontal="right"/>
    </xf>
    <xf numFmtId="178" fontId="3" fillId="0" borderId="40" xfId="218" applyNumberFormat="1" applyFont="1" applyFill="1" applyBorder="1" applyAlignment="1">
      <alignment horizontal="right"/>
    </xf>
    <xf numFmtId="177" fontId="5" fillId="0" borderId="15" xfId="218" applyNumberFormat="1" applyFont="1" applyFill="1" applyBorder="1" applyAlignment="1">
      <alignment vertical="center"/>
    </xf>
    <xf numFmtId="166" fontId="5" fillId="0" borderId="5" xfId="218" applyNumberFormat="1" applyFont="1" applyFill="1" applyBorder="1" applyAlignment="1">
      <alignment horizontal="right"/>
    </xf>
    <xf numFmtId="2" fontId="5" fillId="0" borderId="5" xfId="218" applyNumberFormat="1" applyFont="1" applyFill="1" applyBorder="1" applyAlignment="1">
      <alignment horizontal="right"/>
    </xf>
    <xf numFmtId="178" fontId="5" fillId="0" borderId="5" xfId="218" applyNumberFormat="1" applyFont="1" applyFill="1" applyBorder="1" applyAlignment="1">
      <alignment horizontal="right" vertical="center"/>
    </xf>
    <xf numFmtId="177" fontId="5" fillId="0" borderId="6" xfId="218" applyNumberFormat="1" applyFont="1" applyFill="1" applyBorder="1" applyAlignment="1">
      <alignment horizontal="right" vertical="center"/>
    </xf>
    <xf numFmtId="178" fontId="5" fillId="0" borderId="6" xfId="218" applyNumberFormat="1" applyFont="1" applyFill="1" applyBorder="1" applyAlignment="1">
      <alignment horizontal="right" vertical="center"/>
    </xf>
    <xf numFmtId="177" fontId="5" fillId="0" borderId="5" xfId="218" applyNumberFormat="1" applyFont="1" applyFill="1" applyBorder="1" applyAlignment="1">
      <alignment horizontal="right" vertical="center"/>
    </xf>
    <xf numFmtId="178" fontId="5" fillId="0" borderId="12" xfId="218" applyNumberFormat="1" applyFont="1" applyFill="1" applyBorder="1" applyAlignment="1">
      <alignment horizontal="right" vertical="center"/>
    </xf>
    <xf numFmtId="0" fontId="5" fillId="4" borderId="7" xfId="290" applyFont="1" applyFill="1" applyBorder="1" applyAlignment="1">
      <alignment horizontal="center" vertical="center"/>
    </xf>
    <xf numFmtId="0" fontId="5" fillId="4" borderId="6" xfId="290" applyFont="1" applyFill="1" applyBorder="1" applyAlignment="1">
      <alignment horizontal="center" vertical="center"/>
    </xf>
    <xf numFmtId="0" fontId="5" fillId="4" borderId="6" xfId="289" applyNumberFormat="1" applyFont="1" applyFill="1" applyBorder="1" applyAlignment="1">
      <alignment horizontal="center"/>
    </xf>
    <xf numFmtId="0" fontId="5" fillId="4" borderId="12" xfId="289" quotePrefix="1" applyNumberFormat="1" applyFont="1" applyFill="1" applyBorder="1" applyAlignment="1">
      <alignment horizontal="center"/>
    </xf>
    <xf numFmtId="0" fontId="5" fillId="4" borderId="2" xfId="290" applyFont="1" applyFill="1" applyBorder="1" applyAlignment="1">
      <alignment horizontal="center" vertical="center" wrapText="1"/>
    </xf>
    <xf numFmtId="0" fontId="5" fillId="4" borderId="39" xfId="289" applyFont="1" applyFill="1" applyBorder="1" applyAlignment="1">
      <alignment horizontal="center" vertical="center"/>
    </xf>
    <xf numFmtId="0" fontId="5" fillId="4" borderId="24" xfId="289" applyFont="1" applyFill="1" applyBorder="1" applyAlignment="1">
      <alignment horizontal="center" vertical="center"/>
    </xf>
    <xf numFmtId="177" fontId="3" fillId="0" borderId="2" xfId="218" quotePrefix="1" applyNumberFormat="1" applyFont="1" applyFill="1" applyBorder="1" applyAlignment="1">
      <alignment horizontal="right" vertical="center"/>
    </xf>
    <xf numFmtId="178" fontId="3" fillId="0" borderId="1" xfId="218" quotePrefix="1" applyNumberFormat="1" applyFont="1" applyFill="1" applyBorder="1" applyAlignment="1">
      <alignment horizontal="right" vertical="center"/>
    </xf>
    <xf numFmtId="178" fontId="3" fillId="0" borderId="2" xfId="218" quotePrefix="1" applyNumberFormat="1" applyFont="1" applyFill="1" applyBorder="1" applyAlignment="1">
      <alignment horizontal="right" vertical="center"/>
    </xf>
    <xf numFmtId="177" fontId="3" fillId="0" borderId="39" xfId="199" applyNumberFormat="1" applyFont="1" applyFill="1" applyBorder="1" applyAlignment="1">
      <alignment horizontal="right" vertical="center"/>
    </xf>
    <xf numFmtId="178" fontId="3" fillId="0" borderId="24" xfId="199" applyNumberFormat="1" applyFont="1" applyFill="1" applyBorder="1" applyAlignment="1">
      <alignment horizontal="right" vertical="center"/>
    </xf>
    <xf numFmtId="177" fontId="3" fillId="0" borderId="3" xfId="218" applyNumberFormat="1" applyFont="1" applyFill="1" applyBorder="1" applyAlignment="1">
      <alignment horizontal="right" vertical="center"/>
    </xf>
    <xf numFmtId="2" fontId="3" fillId="0" borderId="1" xfId="218" applyNumberFormat="1" applyFont="1" applyFill="1" applyBorder="1" applyAlignment="1">
      <alignment horizontal="right" vertical="center"/>
    </xf>
    <xf numFmtId="177" fontId="3" fillId="0" borderId="3" xfId="218" quotePrefix="1" applyNumberFormat="1" applyFont="1" applyFill="1" applyBorder="1" applyAlignment="1">
      <alignment horizontal="right" vertical="center"/>
    </xf>
    <xf numFmtId="177" fontId="3" fillId="0" borderId="1" xfId="218" quotePrefix="1" applyNumberFormat="1" applyFont="1" applyFill="1" applyBorder="1" applyAlignment="1">
      <alignment horizontal="right" vertical="center"/>
    </xf>
    <xf numFmtId="2" fontId="3" fillId="0" borderId="3" xfId="218" applyNumberFormat="1" applyFont="1" applyFill="1" applyBorder="1" applyAlignment="1">
      <alignment horizontal="right" vertical="center"/>
    </xf>
    <xf numFmtId="178" fontId="3" fillId="0" borderId="3" xfId="218" quotePrefix="1" applyNumberFormat="1" applyFont="1" applyFill="1" applyBorder="1" applyAlignment="1">
      <alignment horizontal="right" vertical="center"/>
    </xf>
    <xf numFmtId="177" fontId="3" fillId="0" borderId="1" xfId="199" applyNumberFormat="1" applyFont="1" applyFill="1" applyBorder="1" applyAlignment="1">
      <alignment horizontal="right" vertical="center"/>
    </xf>
    <xf numFmtId="177" fontId="3" fillId="0" borderId="13" xfId="218" quotePrefix="1" applyNumberFormat="1" applyFont="1" applyFill="1" applyBorder="1" applyAlignment="1">
      <alignment horizontal="right" vertical="center"/>
    </xf>
    <xf numFmtId="177" fontId="3" fillId="0" borderId="13" xfId="199" applyNumberFormat="1" applyFont="1" applyFill="1" applyBorder="1" applyAlignment="1">
      <alignment horizontal="right" vertical="center"/>
    </xf>
    <xf numFmtId="177" fontId="3" fillId="0" borderId="1" xfId="218" applyNumberFormat="1" applyFont="1" applyFill="1" applyBorder="1" applyAlignment="1">
      <alignment horizontal="right" vertical="center"/>
    </xf>
    <xf numFmtId="178" fontId="3" fillId="0" borderId="0" xfId="218" applyNumberFormat="1" applyFont="1" applyFill="1" applyBorder="1" applyAlignment="1">
      <alignment horizontal="right" vertical="center"/>
    </xf>
    <xf numFmtId="178" fontId="3" fillId="0" borderId="1" xfId="199" applyNumberFormat="1" applyFont="1" applyFill="1" applyBorder="1" applyAlignment="1">
      <alignment horizontal="right" vertical="center"/>
    </xf>
    <xf numFmtId="178" fontId="3" fillId="0" borderId="13" xfId="218" quotePrefix="1" applyNumberFormat="1" applyFont="1" applyFill="1" applyBorder="1" applyAlignment="1">
      <alignment horizontal="right" vertical="center"/>
    </xf>
    <xf numFmtId="177" fontId="9" fillId="0" borderId="13" xfId="199" applyNumberFormat="1" applyFont="1" applyFill="1" applyBorder="1" applyAlignment="1">
      <alignment horizontal="right" vertical="center"/>
    </xf>
    <xf numFmtId="177" fontId="3" fillId="0" borderId="4" xfId="218" applyNumberFormat="1" applyFont="1" applyFill="1" applyBorder="1" applyAlignment="1">
      <alignment horizontal="right" vertical="center"/>
    </xf>
    <xf numFmtId="2" fontId="3" fillId="0" borderId="40" xfId="218" applyNumberFormat="1" applyFont="1" applyFill="1" applyBorder="1" applyAlignment="1">
      <alignment horizontal="right" vertical="center"/>
    </xf>
    <xf numFmtId="2" fontId="3" fillId="0" borderId="4" xfId="218" applyNumberFormat="1" applyFont="1" applyFill="1" applyBorder="1" applyAlignment="1">
      <alignment horizontal="right" vertical="center"/>
    </xf>
    <xf numFmtId="178" fontId="3" fillId="0" borderId="4" xfId="218" quotePrefix="1" applyNumberFormat="1" applyFont="1" applyFill="1" applyBorder="1" applyAlignment="1">
      <alignment horizontal="right" vertical="center"/>
    </xf>
    <xf numFmtId="177" fontId="3" fillId="0" borderId="40" xfId="199" applyNumberFormat="1" applyFont="1" applyFill="1" applyBorder="1" applyAlignment="1">
      <alignment horizontal="right" vertical="center"/>
    </xf>
    <xf numFmtId="177" fontId="3" fillId="0" borderId="20" xfId="199" applyNumberFormat="1" applyFont="1" applyFill="1" applyBorder="1" applyAlignment="1">
      <alignment horizontal="right" vertical="center"/>
    </xf>
    <xf numFmtId="177" fontId="5" fillId="0" borderId="43" xfId="218" applyNumberFormat="1" applyFont="1" applyFill="1" applyBorder="1" applyAlignment="1">
      <alignment vertical="center"/>
    </xf>
    <xf numFmtId="166" fontId="5" fillId="0" borderId="45" xfId="218" applyNumberFormat="1" applyFont="1" applyFill="1" applyBorder="1" applyAlignment="1">
      <alignment horizontal="right" vertical="center"/>
    </xf>
    <xf numFmtId="2" fontId="5" fillId="0" borderId="45" xfId="218" applyNumberFormat="1" applyFont="1" applyFill="1" applyBorder="1" applyAlignment="1">
      <alignment horizontal="right" vertical="center"/>
    </xf>
    <xf numFmtId="166" fontId="5" fillId="0" borderId="44" xfId="218" applyNumberFormat="1" applyFont="1" applyFill="1" applyBorder="1" applyAlignment="1">
      <alignment horizontal="right" vertical="center"/>
    </xf>
    <xf numFmtId="178" fontId="5" fillId="0" borderId="44" xfId="218" applyNumberFormat="1" applyFont="1" applyFill="1" applyBorder="1" applyAlignment="1">
      <alignment horizontal="right" vertical="center"/>
    </xf>
    <xf numFmtId="177" fontId="5" fillId="0" borderId="41" xfId="199" applyNumberFormat="1" applyFont="1" applyFill="1" applyBorder="1" applyAlignment="1">
      <alignment horizontal="right" vertical="center"/>
    </xf>
    <xf numFmtId="177" fontId="5" fillId="0" borderId="46" xfId="199" applyNumberFormat="1" applyFont="1" applyFill="1" applyBorder="1" applyAlignment="1">
      <alignment horizontal="right" vertical="center"/>
    </xf>
    <xf numFmtId="0" fontId="3" fillId="0" borderId="0" xfId="0" applyFont="1" applyFill="1" applyBorder="1"/>
    <xf numFmtId="0" fontId="3" fillId="0" borderId="0" xfId="0" applyFont="1" applyFill="1" applyAlignment="1"/>
    <xf numFmtId="178" fontId="5" fillId="0" borderId="0" xfId="218" quotePrefix="1" applyNumberFormat="1" applyFont="1" applyFill="1" applyBorder="1" applyAlignment="1"/>
    <xf numFmtId="177" fontId="3" fillId="0" borderId="0" xfId="0" applyNumberFormat="1" applyFont="1" applyFill="1"/>
    <xf numFmtId="2" fontId="3" fillId="0" borderId="0" xfId="0" applyNumberFormat="1" applyFont="1" applyFill="1"/>
    <xf numFmtId="178" fontId="3" fillId="0" borderId="0" xfId="0" applyNumberFormat="1" applyFont="1" applyFill="1"/>
    <xf numFmtId="39" fontId="5" fillId="0" borderId="0" xfId="0" applyNumberFormat="1" applyFont="1" applyFill="1" applyAlignment="1" applyProtection="1">
      <alignment horizontal="center"/>
    </xf>
    <xf numFmtId="0" fontId="27" fillId="0" borderId="0" xfId="0" applyFont="1" applyFill="1" applyAlignment="1">
      <alignment horizontal="right"/>
    </xf>
    <xf numFmtId="39" fontId="5" fillId="4" borderId="5" xfId="0" applyNumberFormat="1" applyFont="1" applyFill="1" applyBorder="1" applyAlignment="1" applyProtection="1">
      <alignment horizontal="center" vertical="center"/>
    </xf>
    <xf numFmtId="39" fontId="5" fillId="4" borderId="5" xfId="0" applyNumberFormat="1" applyFont="1" applyFill="1" applyBorder="1" applyAlignment="1" applyProtection="1">
      <alignment horizontal="center" vertical="center" wrapText="1"/>
    </xf>
    <xf numFmtId="39" fontId="5" fillId="4" borderId="6" xfId="0" applyNumberFormat="1" applyFont="1" applyFill="1" applyBorder="1" applyAlignment="1" applyProtection="1">
      <alignment horizontal="center" vertical="center"/>
    </xf>
    <xf numFmtId="0" fontId="5" fillId="4" borderId="6" xfId="0" applyFont="1" applyFill="1" applyBorder="1" applyAlignment="1">
      <alignment horizontal="right"/>
    </xf>
    <xf numFmtId="0" fontId="5" fillId="4" borderId="50" xfId="0" applyFont="1" applyFill="1" applyBorder="1" applyAlignment="1">
      <alignment horizontal="right"/>
    </xf>
    <xf numFmtId="177" fontId="3" fillId="0" borderId="8" xfId="216" applyNumberFormat="1" applyFont="1" applyFill="1" applyBorder="1"/>
    <xf numFmtId="177" fontId="3" fillId="0" borderId="2" xfId="216" applyNumberFormat="1" applyFont="1" applyFill="1" applyBorder="1"/>
    <xf numFmtId="177" fontId="3" fillId="0" borderId="3" xfId="216" applyNumberFormat="1" applyFont="1" applyFill="1" applyBorder="1"/>
    <xf numFmtId="177" fontId="3" fillId="0" borderId="1" xfId="216" applyNumberFormat="1" applyFont="1" applyFill="1" applyBorder="1"/>
    <xf numFmtId="177" fontId="3" fillId="0" borderId="0" xfId="216" applyNumberFormat="1" applyFont="1" applyFill="1" applyBorder="1"/>
    <xf numFmtId="180" fontId="3" fillId="0" borderId="1" xfId="116" applyNumberFormat="1" applyFont="1" applyFill="1" applyBorder="1" applyAlignment="1">
      <alignment horizontal="right" vertical="center"/>
    </xf>
    <xf numFmtId="180" fontId="3" fillId="0" borderId="33" xfId="116" applyNumberFormat="1" applyFont="1" applyFill="1" applyBorder="1" applyAlignment="1">
      <alignment horizontal="right" vertical="center"/>
    </xf>
    <xf numFmtId="43" fontId="3" fillId="0" borderId="0" xfId="0" applyNumberFormat="1" applyFont="1" applyFill="1"/>
    <xf numFmtId="180" fontId="3" fillId="0" borderId="0" xfId="0" applyNumberFormat="1" applyFont="1" applyFill="1"/>
    <xf numFmtId="177" fontId="3" fillId="0" borderId="3" xfId="4" applyNumberFormat="1" applyFont="1" applyFill="1" applyBorder="1"/>
    <xf numFmtId="177" fontId="3" fillId="0" borderId="1" xfId="4" applyNumberFormat="1" applyFont="1" applyFill="1" applyBorder="1"/>
    <xf numFmtId="177" fontId="3" fillId="0" borderId="3" xfId="100" applyNumberFormat="1" applyFont="1" applyFill="1" applyBorder="1"/>
    <xf numFmtId="177" fontId="3" fillId="0" borderId="4" xfId="216" applyNumberFormat="1" applyFont="1" applyFill="1" applyBorder="1"/>
    <xf numFmtId="177" fontId="3" fillId="0" borderId="1" xfId="100" applyNumberFormat="1" applyFont="1" applyFill="1" applyBorder="1"/>
    <xf numFmtId="177" fontId="38" fillId="0" borderId="3" xfId="216" applyNumberFormat="1" applyFont="1" applyFill="1" applyBorder="1"/>
    <xf numFmtId="177" fontId="38" fillId="0" borderId="1" xfId="216" applyNumberFormat="1" applyFont="1" applyFill="1" applyBorder="1"/>
    <xf numFmtId="180" fontId="3" fillId="0" borderId="40" xfId="116" applyNumberFormat="1" applyFont="1" applyFill="1" applyBorder="1" applyAlignment="1">
      <alignment horizontal="right" vertical="center"/>
    </xf>
    <xf numFmtId="180" fontId="3" fillId="0" borderId="30" xfId="116" applyNumberFormat="1" applyFont="1" applyFill="1" applyBorder="1" applyAlignment="1">
      <alignment horizontal="right" vertical="center"/>
    </xf>
    <xf numFmtId="165" fontId="3" fillId="0" borderId="0" xfId="0" applyNumberFormat="1" applyFont="1" applyFill="1"/>
    <xf numFmtId="0" fontId="5" fillId="0" borderId="31" xfId="0" applyFont="1" applyFill="1" applyBorder="1" applyAlignment="1">
      <alignment horizontal="center" vertical="center"/>
    </xf>
    <xf numFmtId="177" fontId="5" fillId="0" borderId="45" xfId="216" applyNumberFormat="1" applyFont="1" applyFill="1" applyBorder="1" applyAlignment="1">
      <alignment vertical="center"/>
    </xf>
    <xf numFmtId="177" fontId="5" fillId="0" borderId="44" xfId="216" applyNumberFormat="1" applyFont="1" applyFill="1" applyBorder="1" applyAlignment="1">
      <alignment vertical="center"/>
    </xf>
    <xf numFmtId="180" fontId="5" fillId="0" borderId="44" xfId="116" applyNumberFormat="1" applyFont="1" applyFill="1" applyBorder="1" applyAlignment="1">
      <alignment horizontal="right" vertical="center"/>
    </xf>
    <xf numFmtId="180" fontId="5" fillId="0" borderId="52" xfId="116" applyNumberFormat="1" applyFont="1" applyFill="1" applyBorder="1" applyAlignment="1">
      <alignment horizontal="right" vertical="center"/>
    </xf>
    <xf numFmtId="177" fontId="3" fillId="0" borderId="0" xfId="0" applyNumberFormat="1" applyFont="1" applyFill="1" applyBorder="1"/>
    <xf numFmtId="43" fontId="3" fillId="0" borderId="0" xfId="0" applyNumberFormat="1" applyFont="1" applyFill="1" applyBorder="1"/>
    <xf numFmtId="180" fontId="3" fillId="0" borderId="0" xfId="116" applyNumberFormat="1" applyFont="1" applyFill="1" applyBorder="1" applyAlignment="1">
      <alignment horizontal="right" vertical="center"/>
    </xf>
    <xf numFmtId="0" fontId="27" fillId="0" borderId="21" xfId="2" applyFont="1" applyFill="1" applyBorder="1" applyAlignment="1">
      <alignment horizontal="right"/>
    </xf>
    <xf numFmtId="0" fontId="5" fillId="4" borderId="5" xfId="2" applyFont="1" applyFill="1" applyBorder="1" applyAlignment="1">
      <alignment horizontal="right"/>
    </xf>
    <xf numFmtId="0" fontId="5" fillId="4" borderId="40" xfId="2" applyFont="1" applyFill="1" applyBorder="1" applyAlignment="1">
      <alignment horizontal="right"/>
    </xf>
    <xf numFmtId="0" fontId="5" fillId="4" borderId="4" xfId="2" applyFont="1" applyFill="1" applyBorder="1" applyAlignment="1">
      <alignment horizontal="right"/>
    </xf>
    <xf numFmtId="0" fontId="5" fillId="4" borderId="6" xfId="2" applyFont="1" applyFill="1" applyBorder="1" applyAlignment="1">
      <alignment horizontal="right"/>
    </xf>
    <xf numFmtId="0" fontId="5" fillId="4" borderId="34" xfId="2" applyFont="1" applyFill="1" applyBorder="1" applyAlignment="1">
      <alignment horizontal="right"/>
    </xf>
    <xf numFmtId="0" fontId="5" fillId="4" borderId="30" xfId="2" applyFont="1" applyFill="1" applyBorder="1" applyAlignment="1">
      <alignment horizontal="right"/>
    </xf>
    <xf numFmtId="0" fontId="3" fillId="0" borderId="11" xfId="2" applyFont="1" applyFill="1" applyBorder="1"/>
    <xf numFmtId="177" fontId="3" fillId="0" borderId="3" xfId="203" applyNumberFormat="1" applyFont="1" applyFill="1" applyBorder="1"/>
    <xf numFmtId="178" fontId="3" fillId="0" borderId="3" xfId="203" applyNumberFormat="1" applyFont="1" applyFill="1" applyBorder="1"/>
    <xf numFmtId="177" fontId="3" fillId="0" borderId="1" xfId="203" applyNumberFormat="1" applyFont="1" applyFill="1" applyBorder="1"/>
    <xf numFmtId="177" fontId="3" fillId="0" borderId="1" xfId="203" applyNumberFormat="1" applyFont="1" applyFill="1" applyBorder="1" applyAlignment="1"/>
    <xf numFmtId="178" fontId="3" fillId="0" borderId="8" xfId="203" applyNumberFormat="1" applyFont="1" applyFill="1" applyBorder="1"/>
    <xf numFmtId="178" fontId="3" fillId="0" borderId="3" xfId="2" applyNumberFormat="1" applyFont="1" applyFill="1" applyBorder="1"/>
    <xf numFmtId="178" fontId="3" fillId="0" borderId="13" xfId="2" applyNumberFormat="1" applyFont="1" applyFill="1" applyBorder="1"/>
    <xf numFmtId="177" fontId="3" fillId="0" borderId="3" xfId="98" applyNumberFormat="1" applyFont="1" applyFill="1" applyBorder="1"/>
    <xf numFmtId="177" fontId="3" fillId="0" borderId="1" xfId="98" applyNumberFormat="1" applyFont="1" applyFill="1" applyBorder="1" applyAlignment="1"/>
    <xf numFmtId="177" fontId="3" fillId="0" borderId="1" xfId="98" applyNumberFormat="1" applyFont="1" applyFill="1" applyBorder="1"/>
    <xf numFmtId="177" fontId="3" fillId="0" borderId="3" xfId="2" applyNumberFormat="1" applyFont="1" applyFill="1" applyBorder="1"/>
    <xf numFmtId="177" fontId="3" fillId="0" borderId="1" xfId="2" applyNumberFormat="1" applyFont="1" applyFill="1" applyBorder="1"/>
    <xf numFmtId="178" fontId="3" fillId="0" borderId="0" xfId="203" applyNumberFormat="1" applyFont="1" applyFill="1" applyBorder="1"/>
    <xf numFmtId="0" fontId="3" fillId="0" borderId="19" xfId="2" applyFont="1" applyFill="1" applyBorder="1"/>
    <xf numFmtId="177" fontId="3" fillId="0" borderId="4" xfId="203" applyNumberFormat="1" applyFont="1" applyFill="1" applyBorder="1"/>
    <xf numFmtId="178" fontId="3" fillId="0" borderId="4" xfId="203" applyNumberFormat="1" applyFont="1" applyFill="1" applyBorder="1"/>
    <xf numFmtId="177" fontId="3" fillId="0" borderId="40" xfId="203" applyNumberFormat="1" applyFont="1" applyFill="1" applyBorder="1"/>
    <xf numFmtId="178" fontId="3" fillId="0" borderId="34" xfId="203" applyNumberFormat="1" applyFont="1" applyFill="1" applyBorder="1"/>
    <xf numFmtId="0" fontId="5" fillId="0" borderId="31" xfId="2" applyFont="1" applyFill="1" applyBorder="1" applyAlignment="1" applyProtection="1">
      <alignment horizontal="left" vertical="center"/>
    </xf>
    <xf numFmtId="177" fontId="5" fillId="0" borderId="27" xfId="203" applyNumberFormat="1" applyFont="1" applyFill="1" applyBorder="1"/>
    <xf numFmtId="178" fontId="5" fillId="0" borderId="41" xfId="203" applyNumberFormat="1" applyFont="1" applyFill="1" applyBorder="1"/>
    <xf numFmtId="180" fontId="5" fillId="0" borderId="27" xfId="4" applyNumberFormat="1" applyFont="1" applyFill="1" applyBorder="1"/>
    <xf numFmtId="43" fontId="5" fillId="0" borderId="45" xfId="4" quotePrefix="1" applyFont="1" applyFill="1" applyBorder="1" applyAlignment="1">
      <alignment horizontal="center"/>
    </xf>
    <xf numFmtId="180" fontId="5" fillId="0" borderId="41" xfId="4" applyNumberFormat="1" applyFont="1" applyFill="1" applyBorder="1"/>
    <xf numFmtId="177" fontId="5" fillId="0" borderId="44" xfId="203" applyNumberFormat="1" applyFont="1" applyFill="1" applyBorder="1"/>
    <xf numFmtId="2" fontId="5" fillId="0" borderId="21" xfId="203" applyNumberFormat="1" applyFont="1" applyFill="1" applyBorder="1"/>
    <xf numFmtId="180" fontId="5" fillId="0" borderId="45" xfId="4" applyNumberFormat="1" applyFont="1" applyFill="1" applyBorder="1"/>
    <xf numFmtId="180" fontId="5" fillId="0" borderId="44" xfId="4" applyNumberFormat="1" applyFont="1" applyFill="1" applyBorder="1"/>
    <xf numFmtId="43" fontId="5" fillId="0" borderId="46" xfId="4" quotePrefix="1" applyFont="1" applyFill="1" applyBorder="1" applyAlignment="1">
      <alignment horizontal="center"/>
    </xf>
    <xf numFmtId="43" fontId="3" fillId="0" borderId="0" xfId="2" applyNumberFormat="1" applyFont="1" applyFill="1"/>
    <xf numFmtId="177" fontId="3" fillId="0" borderId="0" xfId="2" applyNumberFormat="1" applyFont="1" applyFill="1"/>
    <xf numFmtId="0" fontId="5" fillId="0" borderId="0" xfId="286" applyFont="1" applyFill="1" applyAlignment="1">
      <alignment horizontal="center" vertical="center"/>
    </xf>
    <xf numFmtId="0" fontId="3" fillId="0" borderId="0" xfId="286" applyFont="1" applyFill="1"/>
    <xf numFmtId="0" fontId="5" fillId="0" borderId="0" xfId="286" applyFont="1" applyFill="1" applyAlignment="1">
      <alignment horizontal="center"/>
    </xf>
    <xf numFmtId="0" fontId="3" fillId="0" borderId="0" xfId="286" applyFont="1" applyFill="1" applyBorder="1"/>
    <xf numFmtId="0" fontId="5" fillId="4" borderId="36" xfId="286" applyFont="1" applyFill="1" applyBorder="1" applyAlignment="1">
      <alignment horizontal="center"/>
    </xf>
    <xf numFmtId="0" fontId="5" fillId="4" borderId="10" xfId="286" applyFont="1" applyFill="1" applyBorder="1" applyAlignment="1">
      <alignment horizontal="center" wrapText="1"/>
    </xf>
    <xf numFmtId="0" fontId="5" fillId="4" borderId="17" xfId="286" applyFont="1" applyFill="1" applyBorder="1" applyAlignment="1">
      <alignment horizontal="center" wrapText="1"/>
    </xf>
    <xf numFmtId="0" fontId="5" fillId="4" borderId="32" xfId="286" applyFont="1" applyFill="1" applyBorder="1" applyAlignment="1">
      <alignment horizontal="center" wrapText="1"/>
    </xf>
    <xf numFmtId="0" fontId="5" fillId="4" borderId="75" xfId="286" applyFont="1" applyFill="1" applyBorder="1" applyAlignment="1">
      <alignment horizontal="left"/>
    </xf>
    <xf numFmtId="0" fontId="5" fillId="4" borderId="70" xfId="286" applyFont="1" applyFill="1" applyBorder="1" applyAlignment="1">
      <alignment horizontal="left"/>
    </xf>
    <xf numFmtId="0" fontId="3" fillId="4" borderId="70" xfId="286" applyFont="1" applyFill="1" applyBorder="1"/>
    <xf numFmtId="0" fontId="3" fillId="4" borderId="76" xfId="286" applyFont="1" applyFill="1" applyBorder="1"/>
    <xf numFmtId="0" fontId="3" fillId="4" borderId="77" xfId="286" applyFont="1" applyFill="1" applyBorder="1"/>
    <xf numFmtId="0" fontId="3" fillId="0" borderId="78" xfId="286" applyFont="1" applyFill="1" applyBorder="1" applyAlignment="1">
      <alignment horizontal="left" indent="1"/>
    </xf>
    <xf numFmtId="165" fontId="3" fillId="0" borderId="79" xfId="286" applyNumberFormat="1" applyFont="1" applyFill="1" applyBorder="1" applyAlignment="1">
      <alignment horizontal="center"/>
    </xf>
    <xf numFmtId="0" fontId="3" fillId="0" borderId="79" xfId="286" applyFont="1" applyFill="1" applyBorder="1"/>
    <xf numFmtId="165" fontId="3" fillId="0" borderId="80" xfId="286" applyNumberFormat="1" applyFont="1" applyFill="1" applyBorder="1" applyAlignment="1">
      <alignment horizontal="center"/>
    </xf>
    <xf numFmtId="165" fontId="3" fillId="0" borderId="81" xfId="286" applyNumberFormat="1" applyFont="1" applyFill="1" applyBorder="1" applyAlignment="1">
      <alignment horizontal="center"/>
    </xf>
    <xf numFmtId="0" fontId="3" fillId="0" borderId="15" xfId="286" applyFont="1" applyFill="1" applyBorder="1" applyAlignment="1">
      <alignment horizontal="left" indent="1"/>
    </xf>
    <xf numFmtId="165" fontId="3" fillId="0" borderId="5" xfId="286" applyNumberFormat="1" applyFont="1" applyFill="1" applyBorder="1" applyAlignment="1">
      <alignment horizontal="center"/>
    </xf>
    <xf numFmtId="0" fontId="3" fillId="0" borderId="5" xfId="286" applyFont="1" applyFill="1" applyBorder="1"/>
    <xf numFmtId="165" fontId="3" fillId="0" borderId="7" xfId="286" applyNumberFormat="1" applyFont="1" applyFill="1" applyBorder="1" applyAlignment="1">
      <alignment horizontal="center"/>
    </xf>
    <xf numFmtId="165" fontId="3" fillId="0" borderId="50" xfId="286" applyNumberFormat="1" applyFont="1" applyFill="1" applyBorder="1" applyAlignment="1">
      <alignment horizontal="center"/>
    </xf>
    <xf numFmtId="0" fontId="5" fillId="4" borderId="15" xfId="286" applyFont="1" applyFill="1" applyBorder="1" applyAlignment="1">
      <alignment horizontal="left"/>
    </xf>
    <xf numFmtId="0" fontId="5" fillId="4" borderId="5" xfId="286" applyFont="1" applyFill="1" applyBorder="1" applyAlignment="1">
      <alignment horizontal="left"/>
    </xf>
    <xf numFmtId="0" fontId="3" fillId="4" borderId="5" xfId="286" applyFont="1" applyFill="1" applyBorder="1"/>
    <xf numFmtId="0" fontId="3" fillId="4" borderId="7" xfId="286" applyFont="1" applyFill="1" applyBorder="1"/>
    <xf numFmtId="0" fontId="3" fillId="4" borderId="50" xfId="286" applyFont="1" applyFill="1" applyBorder="1"/>
    <xf numFmtId="0" fontId="4" fillId="0" borderId="5" xfId="2" applyFont="1" applyFill="1" applyBorder="1" applyAlignment="1">
      <alignment horizontal="center"/>
    </xf>
    <xf numFmtId="2" fontId="4" fillId="0" borderId="5" xfId="2" applyNumberFormat="1" applyFont="1" applyFill="1" applyBorder="1" applyAlignment="1">
      <alignment horizontal="center"/>
    </xf>
    <xf numFmtId="165" fontId="4" fillId="0" borderId="5" xfId="286" applyNumberFormat="1" applyFont="1" applyFill="1" applyBorder="1" applyAlignment="1">
      <alignment horizontal="center"/>
    </xf>
    <xf numFmtId="165" fontId="4" fillId="0" borderId="7" xfId="286" applyNumberFormat="1" applyFont="1" applyFill="1" applyBorder="1" applyAlignment="1">
      <alignment horizontal="center"/>
    </xf>
    <xf numFmtId="165" fontId="4" fillId="0" borderId="50" xfId="286" applyNumberFormat="1" applyFont="1" applyFill="1" applyBorder="1" applyAlignment="1">
      <alignment horizontal="center"/>
    </xf>
    <xf numFmtId="165" fontId="3" fillId="4" borderId="5" xfId="286" applyNumberFormat="1" applyFont="1" applyFill="1" applyBorder="1" applyAlignment="1">
      <alignment horizontal="center"/>
    </xf>
    <xf numFmtId="165" fontId="3" fillId="4" borderId="7" xfId="286" applyNumberFormat="1" applyFont="1" applyFill="1" applyBorder="1" applyAlignment="1">
      <alignment horizontal="center"/>
    </xf>
    <xf numFmtId="165" fontId="3" fillId="4" borderId="50" xfId="286" applyNumberFormat="1" applyFont="1" applyFill="1" applyBorder="1" applyAlignment="1">
      <alignment horizontal="center"/>
    </xf>
    <xf numFmtId="0" fontId="3" fillId="0" borderId="15" xfId="286" quotePrefix="1" applyFont="1" applyFill="1" applyBorder="1" applyAlignment="1">
      <alignment horizontal="left" indent="1"/>
    </xf>
    <xf numFmtId="2" fontId="3" fillId="0" borderId="5" xfId="2" applyNumberFormat="1" applyFont="1" applyFill="1" applyBorder="1" applyAlignment="1">
      <alignment horizontal="center"/>
    </xf>
    <xf numFmtId="2" fontId="3" fillId="0" borderId="7" xfId="2" applyNumberFormat="1" applyFont="1" applyFill="1" applyBorder="1" applyAlignment="1">
      <alignment horizontal="center"/>
    </xf>
    <xf numFmtId="2" fontId="3" fillId="0" borderId="50" xfId="2" applyNumberFormat="1" applyFont="1" applyFill="1" applyBorder="1" applyAlignment="1">
      <alignment horizontal="center"/>
    </xf>
    <xf numFmtId="0" fontId="5" fillId="0" borderId="15" xfId="286" applyFont="1" applyFill="1" applyBorder="1" applyAlignment="1">
      <alignment horizontal="left" vertical="center"/>
    </xf>
    <xf numFmtId="0" fontId="3" fillId="0" borderId="0" xfId="286" applyFont="1" applyFill="1" applyAlignment="1">
      <alignment vertical="center"/>
    </xf>
    <xf numFmtId="0" fontId="5" fillId="0" borderId="15" xfId="286" applyFont="1" applyFill="1" applyBorder="1" applyAlignment="1">
      <alignment horizontal="left"/>
    </xf>
    <xf numFmtId="0" fontId="5" fillId="0" borderId="43" xfId="286" applyFont="1" applyFill="1" applyBorder="1" applyAlignment="1">
      <alignment horizontal="left"/>
    </xf>
    <xf numFmtId="2" fontId="3" fillId="0" borderId="45" xfId="2" applyNumberFormat="1" applyFont="1" applyFill="1" applyBorder="1" applyAlignment="1">
      <alignment horizontal="center"/>
    </xf>
    <xf numFmtId="2" fontId="3" fillId="0" borderId="56" xfId="2" applyNumberFormat="1" applyFont="1" applyFill="1" applyBorder="1" applyAlignment="1">
      <alignment horizontal="center"/>
    </xf>
    <xf numFmtId="2" fontId="3" fillId="0" borderId="52" xfId="2" applyNumberFormat="1" applyFont="1" applyFill="1" applyBorder="1" applyAlignment="1">
      <alignment horizontal="center"/>
    </xf>
    <xf numFmtId="0" fontId="3" fillId="0" borderId="16" xfId="286" applyFont="1" applyFill="1" applyBorder="1" applyAlignment="1"/>
    <xf numFmtId="0" fontId="39" fillId="0" borderId="0" xfId="2" applyFont="1" applyAlignment="1">
      <alignment horizontal="center" vertical="center"/>
    </xf>
    <xf numFmtId="0" fontId="3" fillId="0" borderId="0" xfId="2" applyFont="1" applyAlignment="1">
      <alignment horizontal="center" vertical="center"/>
    </xf>
    <xf numFmtId="0" fontId="3" fillId="0" borderId="0" xfId="2" applyFont="1" applyAlignment="1" applyProtection="1">
      <alignment horizontal="center" vertical="center"/>
    </xf>
    <xf numFmtId="0" fontId="27" fillId="0" borderId="21" xfId="2" applyFont="1" applyBorder="1" applyAlignment="1">
      <alignment horizontal="right" vertical="center"/>
    </xf>
    <xf numFmtId="0" fontId="5" fillId="2" borderId="5" xfId="289" applyFont="1" applyFill="1" applyBorder="1" applyAlignment="1" applyProtection="1">
      <alignment horizontal="center" vertical="center"/>
    </xf>
    <xf numFmtId="0" fontId="5" fillId="2" borderId="7" xfId="289" applyFont="1" applyFill="1" applyBorder="1" applyAlignment="1" applyProtection="1">
      <alignment horizontal="center" vertical="center"/>
    </xf>
    <xf numFmtId="0" fontId="5" fillId="2" borderId="6" xfId="289" applyFont="1" applyFill="1" applyBorder="1" applyAlignment="1" applyProtection="1">
      <alignment horizontal="center" vertical="center"/>
    </xf>
    <xf numFmtId="0" fontId="5" fillId="2" borderId="50" xfId="289" quotePrefix="1" applyFont="1" applyFill="1" applyBorder="1" applyAlignment="1">
      <alignment horizontal="center" vertical="center"/>
    </xf>
    <xf numFmtId="0" fontId="3" fillId="0" borderId="23" xfId="2" applyFont="1" applyBorder="1" applyAlignment="1" applyProtection="1">
      <alignment horizontal="left" vertical="center"/>
    </xf>
    <xf numFmtId="2" fontId="3" fillId="0" borderId="2" xfId="201" applyNumberFormat="1" applyFont="1" applyFill="1" applyBorder="1" applyAlignment="1" applyProtection="1">
      <alignment horizontal="right" vertical="center"/>
    </xf>
    <xf numFmtId="2" fontId="3" fillId="0" borderId="2" xfId="201" quotePrefix="1" applyNumberFormat="1" applyFont="1" applyFill="1" applyBorder="1" applyAlignment="1" applyProtection="1">
      <alignment horizontal="right" vertical="center"/>
    </xf>
    <xf numFmtId="2" fontId="3" fillId="0" borderId="63" xfId="201" quotePrefix="1" applyNumberFormat="1" applyFont="1" applyFill="1" applyBorder="1" applyAlignment="1" applyProtection="1">
      <alignment horizontal="right" vertical="center"/>
    </xf>
    <xf numFmtId="2" fontId="3" fillId="0" borderId="3" xfId="2" applyNumberFormat="1" applyFont="1" applyFill="1" applyBorder="1" applyAlignment="1">
      <alignment horizontal="right" vertical="center"/>
    </xf>
    <xf numFmtId="0" fontId="3" fillId="0" borderId="39" xfId="201" quotePrefix="1" applyFont="1" applyFill="1" applyBorder="1" applyAlignment="1" applyProtection="1">
      <alignment horizontal="right" vertical="center"/>
    </xf>
    <xf numFmtId="0" fontId="3" fillId="0" borderId="2" xfId="201" quotePrefix="1" applyFont="1" applyFill="1" applyBorder="1" applyAlignment="1" applyProtection="1">
      <alignment horizontal="right" vertical="center"/>
    </xf>
    <xf numFmtId="0" fontId="3" fillId="0" borderId="3" xfId="201" quotePrefix="1" applyFont="1" applyFill="1" applyBorder="1" applyAlignment="1" applyProtection="1">
      <alignment horizontal="right" vertical="center"/>
    </xf>
    <xf numFmtId="0" fontId="3" fillId="0" borderId="1" xfId="201" quotePrefix="1" applyFont="1" applyFill="1" applyBorder="1" applyAlignment="1" applyProtection="1">
      <alignment horizontal="right" vertical="center"/>
    </xf>
    <xf numFmtId="2" fontId="3" fillId="0" borderId="33" xfId="2" applyNumberFormat="1" applyFont="1" applyFill="1" applyBorder="1" applyAlignment="1">
      <alignment horizontal="right" vertical="center"/>
    </xf>
    <xf numFmtId="0" fontId="3" fillId="0" borderId="11" xfId="2" applyFont="1" applyBorder="1" applyAlignment="1" applyProtection="1">
      <alignment horizontal="left" vertical="center"/>
    </xf>
    <xf numFmtId="2" fontId="3" fillId="0" borderId="3" xfId="201" applyNumberFormat="1" applyFont="1" applyFill="1" applyBorder="1" applyAlignment="1" applyProtection="1">
      <alignment horizontal="right" vertical="center"/>
    </xf>
    <xf numFmtId="2" fontId="3" fillId="0" borderId="0" xfId="201" applyNumberFormat="1" applyFont="1" applyFill="1" applyBorder="1" applyAlignment="1" applyProtection="1">
      <alignment horizontal="right" vertical="center"/>
    </xf>
    <xf numFmtId="2" fontId="3" fillId="0" borderId="1" xfId="201" applyNumberFormat="1" applyFont="1" applyFill="1" applyBorder="1" applyAlignment="1" applyProtection="1">
      <alignment horizontal="right" vertical="center"/>
    </xf>
    <xf numFmtId="2" fontId="3" fillId="0" borderId="8" xfId="201" applyNumberFormat="1" applyFont="1" applyFill="1" applyBorder="1" applyAlignment="1" applyProtection="1">
      <alignment horizontal="right" vertical="center"/>
    </xf>
    <xf numFmtId="0" fontId="3" fillId="0" borderId="1" xfId="201" applyFont="1" applyFill="1" applyBorder="1" applyAlignment="1" applyProtection="1">
      <alignment horizontal="right" vertical="center"/>
    </xf>
    <xf numFmtId="0" fontId="3" fillId="0" borderId="8" xfId="201" applyFont="1" applyFill="1" applyBorder="1" applyAlignment="1" applyProtection="1">
      <alignment horizontal="right" vertical="center"/>
    </xf>
    <xf numFmtId="0" fontId="3" fillId="0" borderId="3" xfId="201" applyFont="1" applyFill="1" applyBorder="1" applyAlignment="1" applyProtection="1">
      <alignment horizontal="right" vertical="center"/>
    </xf>
    <xf numFmtId="0" fontId="3" fillId="0" borderId="11" xfId="2" applyFont="1" applyFill="1" applyBorder="1" applyAlignment="1" applyProtection="1">
      <alignment horizontal="left" vertical="center"/>
    </xf>
    <xf numFmtId="2" fontId="3" fillId="0" borderId="3" xfId="201" quotePrefix="1" applyNumberFormat="1" applyFont="1" applyFill="1" applyBorder="1" applyAlignment="1" applyProtection="1">
      <alignment horizontal="right" vertical="center"/>
    </xf>
    <xf numFmtId="2" fontId="3" fillId="0" borderId="0" xfId="201" quotePrefix="1" applyNumberFormat="1" applyFont="1" applyFill="1" applyBorder="1" applyAlignment="1" applyProtection="1">
      <alignment horizontal="right" vertical="center"/>
    </xf>
    <xf numFmtId="2" fontId="3" fillId="0" borderId="8" xfId="201" quotePrefix="1" applyNumberFormat="1" applyFont="1" applyFill="1" applyBorder="1" applyAlignment="1" applyProtection="1">
      <alignment horizontal="right" vertical="center"/>
    </xf>
    <xf numFmtId="2" fontId="3" fillId="0" borderId="1" xfId="201" quotePrefix="1" applyNumberFormat="1" applyFont="1" applyFill="1" applyBorder="1" applyAlignment="1" applyProtection="1">
      <alignment horizontal="right" vertical="center"/>
    </xf>
    <xf numFmtId="0" fontId="3" fillId="0" borderId="0" xfId="2" applyFont="1" applyFill="1" applyAlignment="1">
      <alignment horizontal="center" vertical="center"/>
    </xf>
    <xf numFmtId="0" fontId="3" fillId="0" borderId="19" xfId="2" applyFont="1" applyBorder="1" applyAlignment="1" applyProtection="1">
      <alignment horizontal="left" vertical="center"/>
    </xf>
    <xf numFmtId="2" fontId="3" fillId="0" borderId="4" xfId="201" applyNumberFormat="1" applyFont="1" applyFill="1" applyBorder="1" applyAlignment="1" applyProtection="1">
      <alignment horizontal="right" vertical="center"/>
    </xf>
    <xf numFmtId="2" fontId="3" fillId="0" borderId="38" xfId="201" applyNumberFormat="1" applyFont="1" applyFill="1" applyBorder="1" applyAlignment="1" applyProtection="1">
      <alignment horizontal="right" vertical="center"/>
    </xf>
    <xf numFmtId="2" fontId="3" fillId="0" borderId="34" xfId="201" applyNumberFormat="1" applyFont="1" applyFill="1" applyBorder="1" applyAlignment="1" applyProtection="1">
      <alignment horizontal="right" vertical="center"/>
    </xf>
    <xf numFmtId="0" fontId="3" fillId="0" borderId="40" xfId="201" applyFont="1" applyFill="1" applyBorder="1" applyAlignment="1" applyProtection="1">
      <alignment horizontal="right" vertical="center"/>
    </xf>
    <xf numFmtId="0" fontId="5" fillId="0" borderId="31" xfId="2" applyFont="1" applyFill="1" applyBorder="1" applyAlignment="1">
      <alignment horizontal="center" vertical="center"/>
    </xf>
    <xf numFmtId="2" fontId="5" fillId="0" borderId="45" xfId="201" applyNumberFormat="1" applyFont="1" applyFill="1" applyBorder="1" applyAlignment="1">
      <alignment horizontal="right" vertical="center"/>
    </xf>
    <xf numFmtId="2" fontId="5" fillId="0" borderId="56" xfId="201" applyNumberFormat="1" applyFont="1" applyFill="1" applyBorder="1" applyAlignment="1">
      <alignment horizontal="right" vertical="center"/>
    </xf>
    <xf numFmtId="2" fontId="5" fillId="0" borderId="59" xfId="289" applyNumberFormat="1" applyFont="1" applyFill="1" applyBorder="1" applyAlignment="1" applyProtection="1">
      <alignment horizontal="right" vertical="center"/>
    </xf>
    <xf numFmtId="2" fontId="5" fillId="0" borderId="45" xfId="289" quotePrefix="1" applyNumberFormat="1" applyFont="1" applyFill="1" applyBorder="1" applyAlignment="1">
      <alignment horizontal="right" vertical="center"/>
    </xf>
    <xf numFmtId="2" fontId="5" fillId="0" borderId="44" xfId="201" applyNumberFormat="1" applyFont="1" applyFill="1" applyBorder="1" applyAlignment="1">
      <alignment horizontal="right" vertical="center"/>
    </xf>
    <xf numFmtId="2" fontId="5" fillId="0" borderId="52" xfId="201" applyNumberFormat="1" applyFont="1" applyFill="1" applyBorder="1" applyAlignment="1">
      <alignment horizontal="right" vertical="center"/>
    </xf>
    <xf numFmtId="0" fontId="3" fillId="0" borderId="0" xfId="2" quotePrefix="1" applyFont="1" applyBorder="1" applyAlignment="1" applyProtection="1">
      <alignment horizontal="center" vertical="center"/>
    </xf>
    <xf numFmtId="2" fontId="5" fillId="0" borderId="0" xfId="2" applyNumberFormat="1" applyFont="1" applyFill="1" applyBorder="1"/>
    <xf numFmtId="0" fontId="3" fillId="0" borderId="0" xfId="2" applyFont="1" applyBorder="1" applyAlignment="1" applyProtection="1">
      <alignment horizontal="center" vertical="center"/>
    </xf>
    <xf numFmtId="2" fontId="3" fillId="0" borderId="0" xfId="2" applyNumberFormat="1" applyFont="1" applyBorder="1" applyAlignment="1">
      <alignment horizontal="right" vertical="center"/>
    </xf>
    <xf numFmtId="0" fontId="40" fillId="0" borderId="0" xfId="0" applyFont="1" applyAlignment="1">
      <alignment wrapText="1"/>
    </xf>
    <xf numFmtId="2" fontId="3" fillId="0" borderId="0" xfId="2" applyNumberFormat="1" applyFont="1" applyAlignment="1">
      <alignment horizontal="center" vertical="center"/>
    </xf>
    <xf numFmtId="0" fontId="3" fillId="0" borderId="0" xfId="359" applyFont="1"/>
    <xf numFmtId="0" fontId="3" fillId="0" borderId="0" xfId="359" applyFont="1" applyFill="1" applyBorder="1"/>
    <xf numFmtId="0" fontId="5" fillId="0" borderId="0" xfId="359" applyFont="1" applyFill="1" applyBorder="1" applyAlignment="1">
      <alignment horizontal="center"/>
    </xf>
    <xf numFmtId="0" fontId="27" fillId="0" borderId="0" xfId="359" applyFont="1" applyFill="1" applyBorder="1" applyAlignment="1">
      <alignment horizontal="right"/>
    </xf>
    <xf numFmtId="173" fontId="3" fillId="0" borderId="15" xfId="359" applyNumberFormat="1" applyFont="1" applyFill="1" applyBorder="1" applyAlignment="1" applyProtection="1">
      <alignment horizontal="left"/>
    </xf>
    <xf numFmtId="164" fontId="3" fillId="0" borderId="35" xfId="359" applyNumberFormat="1" applyFont="1" applyFill="1" applyBorder="1" applyProtection="1"/>
    <xf numFmtId="164" fontId="3" fillId="0" borderId="6" xfId="359" applyNumberFormat="1" applyFont="1" applyFill="1" applyBorder="1" applyProtection="1"/>
    <xf numFmtId="164" fontId="3" fillId="0" borderId="7" xfId="359" applyNumberFormat="1" applyFont="1" applyFill="1" applyBorder="1" applyProtection="1"/>
    <xf numFmtId="174" fontId="28" fillId="0" borderId="6" xfId="359" applyNumberFormat="1" applyFont="1" applyFill="1" applyBorder="1" applyAlignment="1" applyProtection="1">
      <alignment horizontal="left"/>
    </xf>
    <xf numFmtId="174" fontId="28" fillId="0" borderId="6" xfId="359" quotePrefix="1" applyNumberFormat="1" applyFont="1" applyFill="1" applyBorder="1" applyAlignment="1" applyProtection="1"/>
    <xf numFmtId="164" fontId="3" fillId="0" borderId="50" xfId="359" applyNumberFormat="1" applyFont="1" applyFill="1" applyBorder="1" applyProtection="1"/>
    <xf numFmtId="165" fontId="3" fillId="0" borderId="0" xfId="359" applyNumberFormat="1" applyFont="1"/>
    <xf numFmtId="173" fontId="3" fillId="0" borderId="11" xfId="359" quotePrefix="1" applyNumberFormat="1" applyFont="1" applyFill="1" applyBorder="1" applyAlignment="1" applyProtection="1">
      <alignment horizontal="left"/>
    </xf>
    <xf numFmtId="164" fontId="3" fillId="0" borderId="0" xfId="359" applyNumberFormat="1" applyFont="1" applyFill="1" applyBorder="1" applyProtection="1"/>
    <xf numFmtId="164" fontId="3" fillId="0" borderId="1" xfId="359" applyNumberFormat="1" applyFont="1" applyFill="1" applyBorder="1" applyProtection="1"/>
    <xf numFmtId="164" fontId="3" fillId="0" borderId="8" xfId="359" applyNumberFormat="1" applyFont="1" applyFill="1" applyBorder="1" applyProtection="1"/>
    <xf numFmtId="174" fontId="3" fillId="0" borderId="1" xfId="359" applyNumberFormat="1" applyFont="1" applyFill="1" applyBorder="1" applyProtection="1"/>
    <xf numFmtId="164" fontId="3" fillId="0" borderId="33" xfId="359" applyNumberFormat="1" applyFont="1" applyFill="1" applyBorder="1" applyProtection="1"/>
    <xf numFmtId="173" fontId="3" fillId="0" borderId="11" xfId="359" applyNumberFormat="1" applyFont="1" applyFill="1" applyBorder="1" applyAlignment="1" applyProtection="1">
      <alignment horizontal="left"/>
    </xf>
    <xf numFmtId="0" fontId="3" fillId="0" borderId="0" xfId="359" applyFont="1" applyBorder="1"/>
    <xf numFmtId="174" fontId="28" fillId="0" borderId="6" xfId="359" quotePrefix="1" applyNumberFormat="1" applyFont="1" applyFill="1" applyBorder="1" applyAlignment="1" applyProtection="1">
      <alignment horizontal="left"/>
    </xf>
    <xf numFmtId="164" fontId="41" fillId="0" borderId="0" xfId="359" applyNumberFormat="1" applyFont="1" applyFill="1" applyBorder="1" applyProtection="1"/>
    <xf numFmtId="164" fontId="41" fillId="0" borderId="1" xfId="359" applyNumberFormat="1" applyFont="1" applyFill="1" applyBorder="1" applyProtection="1"/>
    <xf numFmtId="164" fontId="41" fillId="0" borderId="33" xfId="359" applyNumberFormat="1" applyFont="1" applyFill="1" applyBorder="1" applyProtection="1"/>
    <xf numFmtId="0" fontId="3" fillId="0" borderId="1" xfId="359" applyFont="1" applyFill="1" applyBorder="1"/>
    <xf numFmtId="174" fontId="33" fillId="0" borderId="1" xfId="359" quotePrefix="1" applyNumberFormat="1" applyFont="1" applyFill="1" applyBorder="1" applyAlignment="1" applyProtection="1">
      <alignment horizontal="left"/>
    </xf>
    <xf numFmtId="174" fontId="28" fillId="0" borderId="1" xfId="359" applyNumberFormat="1" applyFont="1" applyFill="1" applyBorder="1" applyAlignment="1" applyProtection="1">
      <alignment horizontal="left"/>
    </xf>
    <xf numFmtId="174" fontId="28" fillId="0" borderId="1" xfId="359" quotePrefix="1" applyNumberFormat="1" applyFont="1" applyFill="1" applyBorder="1" applyAlignment="1" applyProtection="1">
      <alignment horizontal="left"/>
    </xf>
    <xf numFmtId="174" fontId="3" fillId="0" borderId="6" xfId="359" applyNumberFormat="1" applyFont="1" applyFill="1" applyBorder="1" applyProtection="1"/>
    <xf numFmtId="164" fontId="3" fillId="0" borderId="12" xfId="359" applyNumberFormat="1" applyFont="1" applyFill="1" applyBorder="1" applyProtection="1"/>
    <xf numFmtId="165" fontId="3" fillId="0" borderId="33" xfId="359" applyNumberFormat="1" applyFont="1" applyFill="1" applyBorder="1" applyProtection="1"/>
    <xf numFmtId="173" fontId="3" fillId="0" borderId="19" xfId="359" quotePrefix="1" applyNumberFormat="1" applyFont="1" applyFill="1" applyBorder="1" applyAlignment="1" applyProtection="1">
      <alignment horizontal="left"/>
    </xf>
    <xf numFmtId="164" fontId="3" fillId="0" borderId="34" xfId="359" applyNumberFormat="1" applyFont="1" applyFill="1" applyBorder="1" applyProtection="1"/>
    <xf numFmtId="164" fontId="3" fillId="0" borderId="40" xfId="359" applyNumberFormat="1" applyFont="1" applyFill="1" applyBorder="1" applyProtection="1"/>
    <xf numFmtId="164" fontId="3" fillId="0" borderId="38" xfId="359" applyNumberFormat="1" applyFont="1" applyFill="1" applyBorder="1" applyProtection="1"/>
    <xf numFmtId="164" fontId="3" fillId="0" borderId="30" xfId="359" applyNumberFormat="1" applyFont="1" applyFill="1" applyBorder="1" applyProtection="1"/>
    <xf numFmtId="173" fontId="3" fillId="0" borderId="31" xfId="359" applyNumberFormat="1" applyFont="1" applyFill="1" applyBorder="1" applyAlignment="1" applyProtection="1">
      <alignment horizontal="left"/>
    </xf>
    <xf numFmtId="164" fontId="3" fillId="0" borderId="21" xfId="359" applyNumberFormat="1" applyFont="1" applyFill="1" applyBorder="1" applyProtection="1"/>
    <xf numFmtId="164" fontId="3" fillId="0" borderId="41" xfId="359" applyNumberFormat="1" applyFont="1" applyFill="1" applyBorder="1" applyProtection="1"/>
    <xf numFmtId="164" fontId="3" fillId="0" borderId="42" xfId="359" applyNumberFormat="1" applyFont="1" applyFill="1" applyBorder="1" applyProtection="1"/>
    <xf numFmtId="164" fontId="3" fillId="0" borderId="62" xfId="359" applyNumberFormat="1" applyFont="1" applyFill="1" applyBorder="1" applyProtection="1"/>
    <xf numFmtId="0" fontId="3" fillId="0" borderId="0" xfId="359" quotePrefix="1" applyFont="1" applyFill="1" applyBorder="1" applyAlignment="1">
      <alignment horizontal="left"/>
    </xf>
    <xf numFmtId="164" fontId="3" fillId="0" borderId="0" xfId="359" applyNumberFormat="1" applyFont="1" applyFill="1" applyBorder="1" applyAlignment="1">
      <alignment horizontal="right"/>
    </xf>
    <xf numFmtId="164" fontId="42" fillId="0" borderId="0" xfId="359" applyNumberFormat="1" applyFont="1" applyFill="1" applyBorder="1" applyProtection="1"/>
    <xf numFmtId="174" fontId="42" fillId="0" borderId="0" xfId="359" applyNumberFormat="1" applyFont="1" applyFill="1" applyBorder="1" applyAlignment="1" applyProtection="1">
      <alignment horizontal="left"/>
    </xf>
    <xf numFmtId="0" fontId="42" fillId="0" borderId="0" xfId="359" applyFont="1" applyFill="1" applyBorder="1" applyAlignment="1" applyProtection="1">
      <alignment horizontal="left"/>
    </xf>
    <xf numFmtId="0" fontId="39" fillId="0" borderId="0" xfId="359" applyFont="1" applyFill="1" applyBorder="1" applyAlignment="1" applyProtection="1">
      <alignment horizontal="left"/>
    </xf>
    <xf numFmtId="173" fontId="3" fillId="0" borderId="0" xfId="359" applyNumberFormat="1" applyFont="1" applyFill="1" applyBorder="1" applyAlignment="1" applyProtection="1">
      <alignment horizontal="left"/>
    </xf>
    <xf numFmtId="173" fontId="24" fillId="0" borderId="0" xfId="359" quotePrefix="1" applyNumberFormat="1" applyFont="1" applyFill="1" applyBorder="1" applyAlignment="1" applyProtection="1">
      <alignment horizontal="left"/>
    </xf>
    <xf numFmtId="0" fontId="27" fillId="0" borderId="0" xfId="359" applyFont="1" applyFill="1" applyBorder="1"/>
    <xf numFmtId="176" fontId="27" fillId="0" borderId="0" xfId="359" applyNumberFormat="1" applyFont="1" applyFill="1" applyBorder="1" applyAlignment="1" applyProtection="1">
      <alignment horizontal="right"/>
    </xf>
    <xf numFmtId="176" fontId="27" fillId="0" borderId="0" xfId="359" applyNumberFormat="1" applyFont="1" applyFill="1" applyBorder="1" applyProtection="1"/>
    <xf numFmtId="164" fontId="27" fillId="0" borderId="0" xfId="359" applyNumberFormat="1" applyFont="1" applyFill="1" applyBorder="1" applyProtection="1"/>
    <xf numFmtId="174" fontId="27" fillId="0" borderId="0" xfId="359" applyNumberFormat="1" applyFont="1" applyFill="1" applyBorder="1" applyProtection="1"/>
    <xf numFmtId="176" fontId="27" fillId="0" borderId="0" xfId="359" applyNumberFormat="1" applyFont="1" applyFill="1" applyBorder="1" applyAlignment="1">
      <alignment horizontal="right"/>
    </xf>
    <xf numFmtId="176" fontId="27" fillId="0" borderId="0" xfId="359" applyNumberFormat="1" applyFont="1" applyFill="1" applyBorder="1"/>
    <xf numFmtId="173" fontId="27" fillId="0" borderId="0" xfId="359" applyNumberFormat="1" applyFont="1" applyFill="1" applyBorder="1" applyAlignment="1" applyProtection="1">
      <alignment horizontal="left"/>
    </xf>
    <xf numFmtId="164" fontId="3" fillId="0" borderId="5" xfId="359" applyNumberFormat="1" applyFont="1" applyFill="1" applyBorder="1" applyProtection="1"/>
    <xf numFmtId="164" fontId="3" fillId="0" borderId="3" xfId="359" applyNumberFormat="1" applyFont="1" applyFill="1" applyBorder="1" applyProtection="1"/>
    <xf numFmtId="164" fontId="3" fillId="0" borderId="4" xfId="359" applyNumberFormat="1" applyFont="1" applyFill="1" applyBorder="1" applyProtection="1"/>
    <xf numFmtId="164" fontId="3" fillId="0" borderId="27" xfId="359" applyNumberFormat="1" applyFont="1" applyFill="1" applyBorder="1" applyProtection="1"/>
    <xf numFmtId="0" fontId="5" fillId="2" borderId="29" xfId="359" applyFont="1" applyFill="1" applyBorder="1" applyAlignment="1" applyProtection="1">
      <alignment horizontal="center"/>
    </xf>
    <xf numFmtId="174" fontId="5" fillId="2" borderId="29" xfId="359" applyNumberFormat="1" applyFont="1" applyFill="1" applyBorder="1" applyAlignment="1">
      <alignment horizontal="center"/>
    </xf>
    <xf numFmtId="174" fontId="5" fillId="2" borderId="3" xfId="359" applyNumberFormat="1" applyFont="1" applyFill="1" applyBorder="1" applyAlignment="1">
      <alignment horizontal="center"/>
    </xf>
    <xf numFmtId="0" fontId="5" fillId="2" borderId="4" xfId="359" applyFont="1" applyFill="1" applyBorder="1" applyAlignment="1" applyProtection="1">
      <alignment horizontal="center"/>
    </xf>
    <xf numFmtId="0" fontId="5" fillId="2" borderId="4" xfId="359" quotePrefix="1" applyFont="1" applyFill="1" applyBorder="1" applyAlignment="1" applyProtection="1">
      <alignment horizontal="center"/>
    </xf>
    <xf numFmtId="0" fontId="5" fillId="2" borderId="34" xfId="359" applyFont="1" applyFill="1" applyBorder="1" applyAlignment="1" applyProtection="1">
      <alignment horizontal="center"/>
    </xf>
    <xf numFmtId="174" fontId="5" fillId="2" borderId="6" xfId="359" applyNumberFormat="1" applyFont="1" applyFill="1" applyBorder="1" applyAlignment="1" applyProtection="1">
      <alignment horizontal="right"/>
    </xf>
    <xf numFmtId="174" fontId="5" fillId="2" borderId="40" xfId="359" applyNumberFormat="1" applyFont="1" applyFill="1" applyBorder="1" applyAlignment="1" applyProtection="1">
      <alignment horizontal="center"/>
    </xf>
    <xf numFmtId="174" fontId="5" fillId="2" borderId="30" xfId="359" applyNumberFormat="1" applyFont="1" applyFill="1" applyBorder="1" applyAlignment="1" applyProtection="1">
      <alignment horizontal="center"/>
    </xf>
    <xf numFmtId="174" fontId="13" fillId="2" borderId="1" xfId="359" applyNumberFormat="1" applyFont="1" applyFill="1" applyBorder="1" applyAlignment="1">
      <alignment horizontal="center"/>
    </xf>
    <xf numFmtId="165" fontId="3" fillId="0" borderId="0" xfId="359" applyNumberFormat="1" applyFont="1" applyFill="1"/>
    <xf numFmtId="174" fontId="5" fillId="2" borderId="1" xfId="359" applyNumberFormat="1" applyFont="1" applyFill="1" applyBorder="1" applyAlignment="1">
      <alignment horizontal="center"/>
    </xf>
    <xf numFmtId="0" fontId="5" fillId="2" borderId="0" xfId="359" applyFont="1" applyFill="1" applyBorder="1" applyAlignment="1" applyProtection="1">
      <alignment horizontal="center"/>
    </xf>
    <xf numFmtId="0" fontId="5" fillId="2" borderId="8" xfId="359" applyFont="1" applyFill="1" applyBorder="1" applyAlignment="1" applyProtection="1">
      <alignment horizontal="center"/>
    </xf>
    <xf numFmtId="174" fontId="5" fillId="2" borderId="39" xfId="359" applyNumberFormat="1" applyFont="1" applyFill="1" applyBorder="1" applyAlignment="1" applyProtection="1">
      <alignment horizontal="right"/>
    </xf>
    <xf numFmtId="174" fontId="5" fillId="2" borderId="1" xfId="359" applyNumberFormat="1" applyFont="1" applyFill="1" applyBorder="1" applyAlignment="1" applyProtection="1">
      <alignment horizontal="center"/>
    </xf>
    <xf numFmtId="174" fontId="5" fillId="2" borderId="33" xfId="359" applyNumberFormat="1" applyFont="1" applyFill="1" applyBorder="1" applyAlignment="1" applyProtection="1">
      <alignment horizontal="center"/>
    </xf>
    <xf numFmtId="174" fontId="33" fillId="0" borderId="6" xfId="359" applyNumberFormat="1" applyFont="1" applyFill="1" applyBorder="1" applyProtection="1"/>
    <xf numFmtId="174" fontId="33" fillId="0" borderId="6" xfId="359" quotePrefix="1" applyNumberFormat="1" applyFont="1" applyFill="1" applyBorder="1" applyAlignment="1" applyProtection="1">
      <alignment horizontal="left"/>
    </xf>
    <xf numFmtId="174" fontId="33" fillId="0" borderId="1" xfId="359" applyNumberFormat="1" applyFont="1" applyFill="1" applyBorder="1" applyProtection="1"/>
    <xf numFmtId="173" fontId="3" fillId="0" borderId="15" xfId="359" quotePrefix="1" applyNumberFormat="1" applyFont="1" applyFill="1" applyBorder="1" applyAlignment="1" applyProtection="1">
      <alignment horizontal="left"/>
    </xf>
    <xf numFmtId="173" fontId="5" fillId="0" borderId="11" xfId="359" applyNumberFormat="1" applyFont="1" applyFill="1" applyBorder="1" applyAlignment="1" applyProtection="1">
      <alignment horizontal="left"/>
    </xf>
    <xf numFmtId="164" fontId="5" fillId="0" borderId="0" xfId="359" applyNumberFormat="1" applyFont="1" applyFill="1" applyBorder="1" applyProtection="1"/>
    <xf numFmtId="164" fontId="5" fillId="0" borderId="1" xfId="359" applyNumberFormat="1" applyFont="1" applyFill="1" applyBorder="1" applyProtection="1"/>
    <xf numFmtId="164" fontId="5" fillId="0" borderId="8" xfId="359" applyNumberFormat="1" applyFont="1" applyFill="1" applyBorder="1" applyProtection="1"/>
    <xf numFmtId="174" fontId="28" fillId="0" borderId="1" xfId="359" applyNumberFormat="1" applyFont="1" applyFill="1" applyBorder="1" applyProtection="1"/>
    <xf numFmtId="164" fontId="5" fillId="0" borderId="33" xfId="359" applyNumberFormat="1" applyFont="1" applyFill="1" applyBorder="1" applyProtection="1"/>
    <xf numFmtId="0" fontId="3" fillId="0" borderId="6" xfId="359" applyFont="1" applyFill="1" applyBorder="1"/>
    <xf numFmtId="174" fontId="33" fillId="0" borderId="41" xfId="359" applyNumberFormat="1" applyFont="1" applyFill="1" applyBorder="1" applyProtection="1"/>
    <xf numFmtId="0" fontId="3" fillId="0" borderId="41" xfId="359" applyFont="1" applyFill="1" applyBorder="1"/>
    <xf numFmtId="173" fontId="24" fillId="0" borderId="0" xfId="359" applyNumberFormat="1" applyFont="1" applyFill="1" applyBorder="1" applyAlignment="1" applyProtection="1">
      <alignment horizontal="left"/>
    </xf>
    <xf numFmtId="164" fontId="43" fillId="0" borderId="0" xfId="359" applyNumberFormat="1" applyFont="1" applyFill="1" applyBorder="1" applyProtection="1"/>
    <xf numFmtId="164" fontId="27" fillId="0" borderId="0" xfId="359" applyNumberFormat="1" applyFont="1" applyFill="1" applyBorder="1" applyAlignment="1">
      <alignment horizontal="right"/>
    </xf>
    <xf numFmtId="164" fontId="27" fillId="0" borderId="0" xfId="359" applyNumberFormat="1" applyFont="1" applyFill="1" applyBorder="1"/>
    <xf numFmtId="0" fontId="27" fillId="0" borderId="0" xfId="359" quotePrefix="1" applyFont="1" applyFill="1" applyBorder="1" applyAlignment="1">
      <alignment horizontal="left"/>
    </xf>
    <xf numFmtId="174" fontId="5" fillId="2" borderId="29" xfId="359" applyNumberFormat="1" applyFont="1" applyFill="1" applyBorder="1" applyAlignment="1" applyProtection="1">
      <alignment horizontal="center"/>
    </xf>
    <xf numFmtId="174" fontId="5" fillId="2" borderId="3" xfId="359" quotePrefix="1" applyNumberFormat="1" applyFont="1" applyFill="1" applyBorder="1" applyAlignment="1" applyProtection="1">
      <alignment horizontal="center"/>
    </xf>
    <xf numFmtId="0" fontId="5" fillId="2" borderId="3" xfId="359" applyFont="1" applyFill="1" applyBorder="1" applyAlignment="1" applyProtection="1">
      <alignment horizontal="center"/>
    </xf>
    <xf numFmtId="0" fontId="5" fillId="2" borderId="3" xfId="359" quotePrefix="1" applyFont="1" applyFill="1" applyBorder="1" applyAlignment="1" applyProtection="1">
      <alignment horizontal="center"/>
    </xf>
    <xf numFmtId="164" fontId="5" fillId="0" borderId="3" xfId="359" applyNumberFormat="1" applyFont="1" applyFill="1" applyBorder="1" applyProtection="1"/>
    <xf numFmtId="174" fontId="5" fillId="2" borderId="35" xfId="359" quotePrefix="1" applyNumberFormat="1" applyFont="1" applyFill="1" applyBorder="1" applyAlignment="1" applyProtection="1">
      <alignment horizontal="centerContinuous"/>
    </xf>
    <xf numFmtId="174" fontId="5" fillId="2" borderId="35" xfId="359" quotePrefix="1" applyNumberFormat="1" applyFont="1" applyFill="1" applyBorder="1" applyAlignment="1" applyProtection="1">
      <alignment horizontal="center"/>
    </xf>
    <xf numFmtId="0" fontId="5" fillId="2" borderId="50" xfId="359" quotePrefix="1" applyFont="1" applyFill="1" applyBorder="1" applyAlignment="1" applyProtection="1">
      <alignment horizontal="centerContinuous"/>
    </xf>
    <xf numFmtId="164" fontId="3" fillId="0" borderId="15" xfId="359" quotePrefix="1" applyNumberFormat="1" applyFont="1" applyFill="1" applyBorder="1" applyAlignment="1" applyProtection="1">
      <alignment horizontal="left"/>
    </xf>
    <xf numFmtId="164" fontId="3" fillId="0" borderId="11" xfId="359" applyNumberFormat="1" applyFont="1" applyFill="1" applyBorder="1" applyAlignment="1" applyProtection="1">
      <alignment horizontal="left"/>
    </xf>
    <xf numFmtId="164" fontId="5" fillId="0" borderId="15" xfId="359" quotePrefix="1" applyNumberFormat="1" applyFont="1" applyFill="1" applyBorder="1" applyAlignment="1" applyProtection="1">
      <alignment horizontal="left"/>
    </xf>
    <xf numFmtId="164" fontId="5" fillId="0" borderId="35" xfId="359" applyNumberFormat="1" applyFont="1" applyFill="1" applyBorder="1" applyProtection="1"/>
    <xf numFmtId="164" fontId="5" fillId="0" borderId="6" xfId="359" applyNumberFormat="1" applyFont="1" applyFill="1" applyBorder="1" applyProtection="1"/>
    <xf numFmtId="164" fontId="5" fillId="0" borderId="7" xfId="359" applyNumberFormat="1" applyFont="1" applyFill="1" applyBorder="1" applyProtection="1"/>
    <xf numFmtId="174" fontId="28" fillId="0" borderId="6" xfId="359" applyNumberFormat="1" applyFont="1" applyFill="1" applyBorder="1" applyProtection="1"/>
    <xf numFmtId="164" fontId="5" fillId="0" borderId="50" xfId="359" applyNumberFormat="1" applyFont="1" applyFill="1" applyBorder="1" applyProtection="1"/>
    <xf numFmtId="173" fontId="3" fillId="0" borderId="11" xfId="359" applyNumberFormat="1" applyFont="1" applyFill="1" applyBorder="1" applyAlignment="1" applyProtection="1">
      <alignment horizontal="left" indent="3"/>
    </xf>
    <xf numFmtId="164" fontId="3" fillId="0" borderId="15" xfId="359" applyNumberFormat="1" applyFont="1" applyFill="1" applyBorder="1" applyAlignment="1" applyProtection="1">
      <alignment horizontal="left"/>
    </xf>
    <xf numFmtId="164" fontId="3" fillId="0" borderId="31" xfId="359" applyNumberFormat="1" applyFont="1" applyFill="1" applyBorder="1" applyAlignment="1" applyProtection="1">
      <alignment horizontal="left"/>
    </xf>
    <xf numFmtId="164" fontId="3" fillId="0" borderId="0" xfId="359" applyNumberFormat="1" applyFont="1"/>
    <xf numFmtId="164" fontId="3" fillId="0" borderId="0" xfId="359" applyNumberFormat="1" applyFont="1" applyFill="1" applyBorder="1" applyAlignment="1">
      <alignment horizontal="center"/>
    </xf>
    <xf numFmtId="174" fontId="5" fillId="2" borderId="3" xfId="359" applyNumberFormat="1" applyFont="1" applyFill="1" applyBorder="1" applyAlignment="1">
      <alignment horizontal="centerContinuous"/>
    </xf>
    <xf numFmtId="164" fontId="5" fillId="0" borderId="5" xfId="359" applyNumberFormat="1" applyFont="1" applyFill="1" applyBorder="1" applyProtection="1"/>
    <xf numFmtId="174" fontId="33" fillId="0" borderId="40" xfId="359" applyNumberFormat="1" applyFont="1" applyFill="1" applyBorder="1" applyProtection="1"/>
    <xf numFmtId="174" fontId="5" fillId="2" borderId="29" xfId="359" applyNumberFormat="1" applyFont="1" applyFill="1" applyBorder="1" applyAlignment="1">
      <alignment horizontal="centerContinuous"/>
    </xf>
    <xf numFmtId="0" fontId="13" fillId="2" borderId="29" xfId="359" applyFont="1" applyFill="1" applyBorder="1" applyAlignment="1" applyProtection="1">
      <alignment horizontal="center"/>
    </xf>
    <xf numFmtId="174" fontId="13" fillId="2" borderId="29" xfId="359" applyNumberFormat="1" applyFont="1" applyFill="1" applyBorder="1" applyAlignment="1">
      <alignment horizontal="center"/>
    </xf>
    <xf numFmtId="174" fontId="13" fillId="2" borderId="58" xfId="359" applyNumberFormat="1" applyFont="1" applyFill="1" applyBorder="1" applyAlignment="1">
      <alignment horizontal="center"/>
    </xf>
    <xf numFmtId="174" fontId="13" fillId="2" borderId="3" xfId="359" applyNumberFormat="1" applyFont="1" applyFill="1" applyBorder="1" applyAlignment="1">
      <alignment horizontal="center"/>
    </xf>
    <xf numFmtId="165" fontId="13" fillId="2" borderId="4" xfId="4" applyNumberFormat="1" applyFont="1" applyFill="1" applyBorder="1" applyAlignment="1">
      <alignment horizontal="right"/>
    </xf>
    <xf numFmtId="2" fontId="13" fillId="2" borderId="4" xfId="4" applyNumberFormat="1" applyFont="1" applyFill="1" applyBorder="1" applyAlignment="1">
      <alignment horizontal="right"/>
    </xf>
    <xf numFmtId="2" fontId="13" fillId="2" borderId="20" xfId="4" applyNumberFormat="1" applyFont="1" applyFill="1" applyBorder="1" applyAlignment="1">
      <alignment horizontal="right"/>
    </xf>
    <xf numFmtId="2" fontId="3" fillId="0" borderId="0" xfId="359" applyNumberFormat="1" applyFont="1" applyFill="1"/>
    <xf numFmtId="174" fontId="5" fillId="2" borderId="58" xfId="359" applyNumberFormat="1" applyFont="1" applyFill="1" applyBorder="1" applyAlignment="1">
      <alignment horizontal="center"/>
    </xf>
    <xf numFmtId="165" fontId="5" fillId="2" borderId="4" xfId="4" quotePrefix="1" applyNumberFormat="1" applyFont="1" applyFill="1" applyBorder="1" applyAlignment="1">
      <alignment horizontal="center"/>
    </xf>
    <xf numFmtId="165" fontId="5" fillId="2" borderId="40" xfId="4" quotePrefix="1" applyNumberFormat="1" applyFont="1" applyFill="1" applyBorder="1" applyAlignment="1">
      <alignment horizontal="center"/>
    </xf>
    <xf numFmtId="165" fontId="3" fillId="0" borderId="15" xfId="359" applyNumberFormat="1" applyFont="1" applyFill="1" applyBorder="1" applyAlignment="1" applyProtection="1">
      <alignment horizontal="left"/>
    </xf>
    <xf numFmtId="165" fontId="3" fillId="0" borderId="4" xfId="4" applyNumberFormat="1" applyFont="1" applyFill="1" applyBorder="1"/>
    <xf numFmtId="165" fontId="3" fillId="0" borderId="20" xfId="4" applyNumberFormat="1" applyFont="1" applyFill="1" applyBorder="1"/>
    <xf numFmtId="165" fontId="3" fillId="0" borderId="0" xfId="359" applyNumberFormat="1" applyFont="1" applyFill="1" applyBorder="1" applyAlignment="1" applyProtection="1">
      <alignment horizontal="left" vertical="center"/>
    </xf>
    <xf numFmtId="165" fontId="3" fillId="0" borderId="0" xfId="359" applyNumberFormat="1" applyFont="1" applyFill="1" applyBorder="1"/>
    <xf numFmtId="165" fontId="3" fillId="0" borderId="19" xfId="359" applyNumberFormat="1" applyFont="1" applyFill="1" applyBorder="1" applyAlignment="1" applyProtection="1">
      <alignment horizontal="left"/>
    </xf>
    <xf numFmtId="165" fontId="3" fillId="0" borderId="5" xfId="4" applyNumberFormat="1" applyFont="1" applyFill="1" applyBorder="1"/>
    <xf numFmtId="165" fontId="3" fillId="0" borderId="12" xfId="4" applyNumberFormat="1" applyFont="1" applyFill="1" applyBorder="1"/>
    <xf numFmtId="165" fontId="3" fillId="0" borderId="11" xfId="359" applyNumberFormat="1" applyFont="1" applyFill="1" applyBorder="1" applyAlignment="1" applyProtection="1">
      <alignment horizontal="left"/>
    </xf>
    <xf numFmtId="165" fontId="3" fillId="0" borderId="3" xfId="4" applyNumberFormat="1" applyFont="1" applyFill="1" applyBorder="1"/>
    <xf numFmtId="165" fontId="3" fillId="0" borderId="13" xfId="4" applyNumberFormat="1" applyFont="1" applyFill="1" applyBorder="1"/>
    <xf numFmtId="165" fontId="5" fillId="0" borderId="43" xfId="359" applyNumberFormat="1" applyFont="1" applyFill="1" applyBorder="1" applyAlignment="1" applyProtection="1">
      <alignment horizontal="left"/>
    </xf>
    <xf numFmtId="165" fontId="5" fillId="0" borderId="45" xfId="4" applyNumberFormat="1" applyFont="1" applyFill="1" applyBorder="1"/>
    <xf numFmtId="165" fontId="5" fillId="0" borderId="46" xfId="4" applyNumberFormat="1" applyFont="1" applyFill="1" applyBorder="1"/>
    <xf numFmtId="165" fontId="5" fillId="0" borderId="0" xfId="359" applyNumberFormat="1" applyFont="1" applyFill="1" applyBorder="1" applyAlignment="1" applyProtection="1">
      <alignment horizontal="left" vertical="center"/>
    </xf>
    <xf numFmtId="165" fontId="3" fillId="0" borderId="0" xfId="359" applyNumberFormat="1" applyFont="1" applyFill="1" applyBorder="1" applyAlignment="1" applyProtection="1">
      <alignment horizontal="left"/>
    </xf>
    <xf numFmtId="165" fontId="5" fillId="0" borderId="0" xfId="4" applyNumberFormat="1" applyFont="1" applyFill="1" applyBorder="1"/>
    <xf numFmtId="2" fontId="5" fillId="0" borderId="0" xfId="4" applyNumberFormat="1" applyFont="1" applyFill="1" applyBorder="1"/>
    <xf numFmtId="2" fontId="3" fillId="0" borderId="0" xfId="4" applyNumberFormat="1" applyFont="1" applyFill="1" applyBorder="1"/>
    <xf numFmtId="165" fontId="5" fillId="0" borderId="0" xfId="359" applyNumberFormat="1" applyFont="1" applyFill="1" applyBorder="1" applyAlignment="1" applyProtection="1">
      <alignment horizontal="left"/>
    </xf>
    <xf numFmtId="165" fontId="5" fillId="0" borderId="0" xfId="359" applyNumberFormat="1" applyFont="1" applyFill="1"/>
    <xf numFmtId="165" fontId="27" fillId="0" borderId="0" xfId="359" applyNumberFormat="1" applyFont="1" applyFill="1"/>
    <xf numFmtId="2" fontId="27" fillId="0" borderId="0" xfId="359" applyNumberFormat="1" applyFont="1" applyFill="1"/>
    <xf numFmtId="2" fontId="27" fillId="0" borderId="0" xfId="4" applyNumberFormat="1" applyFont="1" applyFill="1" applyBorder="1"/>
    <xf numFmtId="165" fontId="27" fillId="0" borderId="0" xfId="359" applyNumberFormat="1" applyFont="1" applyFill="1" applyBorder="1"/>
    <xf numFmtId="2" fontId="3" fillId="0" borderId="0" xfId="359" applyNumberFormat="1" applyFont="1" applyFill="1" applyBorder="1"/>
    <xf numFmtId="165" fontId="5" fillId="2" borderId="4" xfId="4" applyNumberFormat="1" applyFont="1" applyFill="1" applyBorder="1" applyAlignment="1">
      <alignment horizontal="center"/>
    </xf>
    <xf numFmtId="2" fontId="5" fillId="2" borderId="4" xfId="4" applyNumberFormat="1" applyFont="1" applyFill="1" applyBorder="1" applyAlignment="1">
      <alignment horizontal="center"/>
    </xf>
    <xf numFmtId="2" fontId="5" fillId="2" borderId="20" xfId="4" applyNumberFormat="1" applyFont="1" applyFill="1" applyBorder="1" applyAlignment="1">
      <alignment horizontal="center"/>
    </xf>
    <xf numFmtId="0" fontId="13" fillId="2" borderId="1" xfId="359" applyFont="1" applyFill="1" applyBorder="1" applyAlignment="1">
      <alignment horizontal="center"/>
    </xf>
    <xf numFmtId="0" fontId="13" fillId="2" borderId="3" xfId="359" applyFont="1" applyFill="1" applyBorder="1" applyAlignment="1">
      <alignment horizontal="center"/>
    </xf>
    <xf numFmtId="0" fontId="5" fillId="0" borderId="0" xfId="359" applyFont="1" applyFill="1"/>
    <xf numFmtId="0" fontId="5" fillId="2" borderId="3" xfId="359" applyFont="1" applyFill="1" applyBorder="1" applyAlignment="1">
      <alignment horizontal="center"/>
    </xf>
    <xf numFmtId="0" fontId="5" fillId="2" borderId="13" xfId="359" applyFont="1" applyFill="1" applyBorder="1" applyAlignment="1">
      <alignment horizontal="center"/>
    </xf>
    <xf numFmtId="0" fontId="5" fillId="0" borderId="15" xfId="359" applyFont="1" applyFill="1" applyBorder="1"/>
    <xf numFmtId="165" fontId="5" fillId="0" borderId="5" xfId="192" applyNumberFormat="1" applyFont="1" applyFill="1" applyBorder="1"/>
    <xf numFmtId="165" fontId="5" fillId="0" borderId="12" xfId="192" applyNumberFormat="1" applyFont="1" applyFill="1" applyBorder="1"/>
    <xf numFmtId="0" fontId="3" fillId="0" borderId="11" xfId="359" applyFont="1" applyFill="1" applyBorder="1"/>
    <xf numFmtId="165" fontId="3" fillId="0" borderId="3" xfId="192" applyNumberFormat="1" applyFont="1" applyFill="1" applyBorder="1"/>
    <xf numFmtId="165" fontId="3" fillId="0" borderId="13" xfId="192" applyNumberFormat="1" applyFont="1" applyFill="1" applyBorder="1"/>
    <xf numFmtId="165" fontId="5" fillId="0" borderId="5" xfId="192" applyNumberFormat="1" applyFont="1" applyFill="1" applyBorder="1" applyAlignment="1">
      <alignment vertical="center"/>
    </xf>
    <xf numFmtId="165" fontId="5" fillId="0" borderId="12" xfId="192" applyNumberFormat="1" applyFont="1" applyFill="1" applyBorder="1" applyAlignment="1">
      <alignment vertical="center"/>
    </xf>
    <xf numFmtId="0" fontId="5" fillId="0" borderId="31" xfId="359" applyFont="1" applyFill="1" applyBorder="1" applyAlignment="1">
      <alignment horizontal="left"/>
    </xf>
    <xf numFmtId="165" fontId="5" fillId="0" borderId="27" xfId="192" applyNumberFormat="1" applyFont="1" applyFill="1" applyBorder="1"/>
    <xf numFmtId="165" fontId="5" fillId="0" borderId="28" xfId="192" applyNumberFormat="1" applyFont="1" applyFill="1" applyBorder="1"/>
    <xf numFmtId="0" fontId="27" fillId="0" borderId="21" xfId="359" applyFont="1" applyFill="1" applyBorder="1" applyAlignment="1"/>
    <xf numFmtId="0" fontId="27" fillId="0" borderId="0" xfId="359" applyFont="1" applyFill="1" applyBorder="1" applyAlignment="1"/>
    <xf numFmtId="1" fontId="5" fillId="2" borderId="29" xfId="359" applyNumberFormat="1" applyFont="1" applyFill="1" applyBorder="1" applyAlignment="1">
      <alignment horizontal="center"/>
    </xf>
    <xf numFmtId="1" fontId="5" fillId="2" borderId="16" xfId="359" applyNumberFormat="1" applyFont="1" applyFill="1" applyBorder="1" applyAlignment="1">
      <alignment horizontal="center"/>
    </xf>
    <xf numFmtId="1" fontId="5" fillId="2" borderId="3" xfId="359" applyNumberFormat="1" applyFont="1" applyFill="1" applyBorder="1" applyAlignment="1">
      <alignment horizontal="center"/>
    </xf>
    <xf numFmtId="1" fontId="5" fillId="2" borderId="0" xfId="359" applyNumberFormat="1" applyFont="1" applyFill="1" applyBorder="1" applyAlignment="1">
      <alignment horizontal="center"/>
    </xf>
    <xf numFmtId="0" fontId="5" fillId="2" borderId="1" xfId="359" applyFont="1" applyFill="1" applyBorder="1" applyAlignment="1">
      <alignment horizontal="center"/>
    </xf>
    <xf numFmtId="0" fontId="5" fillId="2" borderId="2" xfId="359" applyFont="1" applyFill="1" applyBorder="1" applyAlignment="1">
      <alignment horizontal="center"/>
    </xf>
    <xf numFmtId="0" fontId="5" fillId="2" borderId="39" xfId="359" applyFont="1" applyFill="1" applyBorder="1" applyAlignment="1">
      <alignment horizontal="center"/>
    </xf>
    <xf numFmtId="0" fontId="5" fillId="2" borderId="61" xfId="359" applyFont="1" applyFill="1" applyBorder="1" applyAlignment="1">
      <alignment horizontal="center"/>
    </xf>
    <xf numFmtId="0" fontId="44" fillId="0" borderId="54" xfId="206" applyNumberFormat="1" applyFont="1" applyFill="1" applyBorder="1" applyAlignment="1" applyProtection="1">
      <alignment vertical="center"/>
      <protection hidden="1"/>
    </xf>
    <xf numFmtId="165" fontId="5" fillId="0" borderId="5" xfId="359" applyNumberFormat="1" applyFont="1" applyFill="1" applyBorder="1"/>
    <xf numFmtId="165" fontId="5" fillId="0" borderId="5" xfId="359" applyNumberFormat="1" applyFont="1" applyFill="1" applyBorder="1" applyAlignment="1">
      <alignment vertical="center"/>
    </xf>
    <xf numFmtId="165" fontId="5" fillId="0" borderId="12" xfId="359" applyNumberFormat="1" applyFont="1" applyFill="1" applyBorder="1" applyAlignment="1">
      <alignment vertical="center"/>
    </xf>
    <xf numFmtId="0" fontId="3" fillId="0" borderId="25" xfId="206" applyNumberFormat="1" applyFont="1" applyFill="1" applyBorder="1" applyAlignment="1" applyProtection="1">
      <alignment horizontal="left" vertical="center" indent="2"/>
      <protection hidden="1"/>
    </xf>
    <xf numFmtId="165" fontId="3" fillId="0" borderId="3" xfId="359" applyNumberFormat="1" applyFont="1" applyFill="1" applyBorder="1"/>
    <xf numFmtId="165" fontId="3" fillId="0" borderId="3" xfId="359" applyNumberFormat="1" applyFont="1" applyFill="1" applyBorder="1" applyAlignment="1">
      <alignment vertical="center"/>
    </xf>
    <xf numFmtId="165" fontId="3" fillId="0" borderId="13" xfId="359" applyNumberFormat="1" applyFont="1" applyFill="1" applyBorder="1" applyAlignment="1">
      <alignment vertical="center"/>
    </xf>
    <xf numFmtId="0" fontId="44" fillId="0" borderId="60" xfId="206" applyNumberFormat="1" applyFont="1" applyFill="1" applyBorder="1" applyAlignment="1" applyProtection="1">
      <alignment vertical="center"/>
      <protection hidden="1"/>
    </xf>
    <xf numFmtId="0" fontId="5" fillId="0" borderId="0" xfId="359" applyFont="1" applyFill="1" applyBorder="1"/>
    <xf numFmtId="0" fontId="5" fillId="0" borderId="0" xfId="359" applyFont="1"/>
    <xf numFmtId="0" fontId="3" fillId="0" borderId="60" xfId="206" applyNumberFormat="1" applyFont="1" applyFill="1" applyBorder="1" applyAlignment="1" applyProtection="1">
      <alignment horizontal="left" vertical="center" indent="2"/>
      <protection hidden="1"/>
    </xf>
    <xf numFmtId="0" fontId="5" fillId="0" borderId="60" xfId="206" applyFont="1" applyFill="1" applyBorder="1" applyAlignment="1" applyProtection="1">
      <alignment vertical="center"/>
      <protection hidden="1"/>
    </xf>
    <xf numFmtId="0" fontId="3" fillId="0" borderId="60" xfId="206" applyFont="1" applyFill="1" applyBorder="1" applyAlignment="1" applyProtection="1">
      <alignment horizontal="left" vertical="center" indent="2"/>
      <protection hidden="1"/>
    </xf>
    <xf numFmtId="0" fontId="3" fillId="0" borderId="25" xfId="206" applyFont="1" applyFill="1" applyBorder="1" applyAlignment="1" applyProtection="1">
      <alignment horizontal="left" vertical="center" indent="2"/>
      <protection hidden="1"/>
    </xf>
    <xf numFmtId="0" fontId="3" fillId="0" borderId="60" xfId="206" applyNumberFormat="1" applyFont="1" applyFill="1" applyBorder="1" applyAlignment="1" applyProtection="1">
      <alignment horizontal="left" vertical="center" wrapText="1" indent="2"/>
      <protection hidden="1"/>
    </xf>
    <xf numFmtId="165" fontId="3" fillId="0" borderId="3" xfId="359" applyNumberFormat="1" applyFont="1" applyFill="1" applyBorder="1" applyAlignment="1"/>
    <xf numFmtId="165" fontId="3" fillId="0" borderId="13" xfId="359" applyNumberFormat="1" applyFont="1" applyFill="1" applyBorder="1" applyAlignment="1"/>
    <xf numFmtId="0" fontId="3" fillId="0" borderId="25" xfId="206" applyNumberFormat="1" applyFont="1" applyFill="1" applyBorder="1" applyAlignment="1" applyProtection="1">
      <alignment horizontal="left" vertical="center" wrapText="1" indent="2"/>
      <protection hidden="1"/>
    </xf>
    <xf numFmtId="0" fontId="3" fillId="0" borderId="25" xfId="206" applyNumberFormat="1" applyFont="1" applyFill="1" applyBorder="1" applyAlignment="1" applyProtection="1">
      <alignment horizontal="left" vertical="center" indent="3"/>
      <protection hidden="1"/>
    </xf>
    <xf numFmtId="0" fontId="3" fillId="0" borderId="25" xfId="206" applyNumberFormat="1" applyFont="1" applyFill="1" applyBorder="1" applyAlignment="1" applyProtection="1">
      <alignment horizontal="left" vertical="center" wrapText="1" indent="3"/>
      <protection hidden="1"/>
    </xf>
    <xf numFmtId="0" fontId="5" fillId="0" borderId="60" xfId="206" applyNumberFormat="1" applyFont="1" applyFill="1" applyBorder="1" applyAlignment="1" applyProtection="1">
      <alignment vertical="center"/>
      <protection hidden="1"/>
    </xf>
    <xf numFmtId="0" fontId="41" fillId="0" borderId="60" xfId="206" applyNumberFormat="1" applyFont="1" applyFill="1" applyBorder="1" applyAlignment="1" applyProtection="1">
      <alignment horizontal="left" vertical="center" indent="2"/>
      <protection hidden="1"/>
    </xf>
    <xf numFmtId="0" fontId="3" fillId="0" borderId="25" xfId="206" applyFont="1" applyFill="1" applyBorder="1" applyAlignment="1" applyProtection="1">
      <alignment horizontal="left" vertical="center" indent="2"/>
      <protection locked="0"/>
    </xf>
    <xf numFmtId="0" fontId="5" fillId="0" borderId="55" xfId="359" applyFont="1" applyFill="1" applyBorder="1"/>
    <xf numFmtId="165" fontId="5" fillId="0" borderId="45" xfId="359" applyNumberFormat="1" applyFont="1" applyFill="1" applyBorder="1"/>
    <xf numFmtId="165" fontId="5" fillId="0" borderId="45" xfId="359" applyNumberFormat="1" applyFont="1" applyFill="1" applyBorder="1" applyAlignment="1">
      <alignment vertical="center"/>
    </xf>
    <xf numFmtId="165" fontId="5" fillId="0" borderId="46" xfId="359" applyNumberFormat="1" applyFont="1" applyFill="1" applyBorder="1" applyAlignment="1">
      <alignment vertical="center"/>
    </xf>
    <xf numFmtId="165" fontId="42" fillId="0" borderId="0" xfId="359" applyNumberFormat="1" applyFont="1" applyFill="1"/>
    <xf numFmtId="0" fontId="45" fillId="0" borderId="0" xfId="359" applyFont="1"/>
    <xf numFmtId="165" fontId="3" fillId="0" borderId="0" xfId="4" applyNumberFormat="1" applyFont="1" applyFill="1" applyBorder="1"/>
    <xf numFmtId="165" fontId="5" fillId="0" borderId="0" xfId="359" applyNumberFormat="1" applyFont="1" applyFill="1" applyBorder="1"/>
    <xf numFmtId="165" fontId="5" fillId="0" borderId="15" xfId="359" applyNumberFormat="1" applyFont="1" applyFill="1" applyBorder="1"/>
    <xf numFmtId="165" fontId="5" fillId="0" borderId="5" xfId="194" applyNumberFormat="1" applyFont="1" applyFill="1" applyBorder="1"/>
    <xf numFmtId="165" fontId="5" fillId="0" borderId="12" xfId="194" applyNumberFormat="1" applyFont="1" applyFill="1" applyBorder="1"/>
    <xf numFmtId="165" fontId="3" fillId="0" borderId="11" xfId="359" applyNumberFormat="1" applyFont="1" applyFill="1" applyBorder="1"/>
    <xf numFmtId="165" fontId="3" fillId="0" borderId="3" xfId="194" applyNumberFormat="1" applyFont="1" applyFill="1" applyBorder="1"/>
    <xf numFmtId="165" fontId="3" fillId="0" borderId="13" xfId="194" applyNumberFormat="1" applyFont="1" applyFill="1" applyBorder="1"/>
    <xf numFmtId="165" fontId="3" fillId="0" borderId="31" xfId="359" applyNumberFormat="1" applyFont="1" applyFill="1" applyBorder="1"/>
    <xf numFmtId="165" fontId="3" fillId="0" borderId="27" xfId="194" applyNumberFormat="1" applyFont="1" applyFill="1" applyBorder="1"/>
    <xf numFmtId="165" fontId="3" fillId="0" borderId="28" xfId="194" applyNumberFormat="1" applyFont="1" applyFill="1" applyBorder="1"/>
    <xf numFmtId="1" fontId="5" fillId="2" borderId="4" xfId="359" applyNumberFormat="1" applyFont="1" applyFill="1" applyBorder="1" applyAlignment="1">
      <alignment horizontal="center" vertical="center"/>
    </xf>
    <xf numFmtId="1" fontId="5" fillId="2" borderId="1" xfId="359" applyNumberFormat="1" applyFont="1" applyFill="1" applyBorder="1" applyAlignment="1">
      <alignment horizontal="center" vertical="center"/>
    </xf>
    <xf numFmtId="165" fontId="5" fillId="2" borderId="3" xfId="359" applyNumberFormat="1" applyFont="1" applyFill="1" applyBorder="1" applyAlignment="1">
      <alignment horizontal="center"/>
    </xf>
    <xf numFmtId="165" fontId="5" fillId="2" borderId="13" xfId="359" applyNumberFormat="1" applyFont="1" applyFill="1" applyBorder="1" applyAlignment="1">
      <alignment horizontal="center"/>
    </xf>
    <xf numFmtId="0" fontId="5" fillId="2" borderId="5" xfId="2" applyFont="1" applyFill="1" applyBorder="1" applyAlignment="1">
      <alignment horizontal="center" vertical="center" wrapText="1"/>
    </xf>
    <xf numFmtId="0" fontId="23" fillId="0" borderId="0" xfId="207" applyFont="1" applyBorder="1" applyAlignment="1">
      <alignment horizontal="center"/>
    </xf>
    <xf numFmtId="0" fontId="24" fillId="0" borderId="0" xfId="207" applyFont="1" applyBorder="1" applyAlignment="1">
      <alignment horizontal="center"/>
    </xf>
    <xf numFmtId="0" fontId="5" fillId="6" borderId="0" xfId="2" applyFont="1" applyFill="1" applyBorder="1" applyAlignment="1">
      <alignment horizontal="center" vertical="center"/>
    </xf>
    <xf numFmtId="0" fontId="5" fillId="6" borderId="0" xfId="163" applyFont="1" applyFill="1" applyBorder="1" applyAlignment="1">
      <alignment horizontal="center"/>
    </xf>
    <xf numFmtId="0" fontId="5" fillId="6" borderId="0" xfId="353" applyFont="1" applyFill="1" applyBorder="1" applyAlignment="1">
      <alignment horizontal="center"/>
    </xf>
    <xf numFmtId="0" fontId="5" fillId="2" borderId="36" xfId="163" applyFont="1" applyFill="1" applyBorder="1" applyAlignment="1">
      <alignment horizontal="center" vertical="center" wrapText="1"/>
    </xf>
    <xf numFmtId="0" fontId="5" fillId="2" borderId="15" xfId="163" applyFont="1" applyFill="1" applyBorder="1" applyAlignment="1">
      <alignment horizontal="center" vertical="center" wrapText="1"/>
    </xf>
    <xf numFmtId="0" fontId="5" fillId="2" borderId="10" xfId="163" applyFont="1" applyFill="1" applyBorder="1" applyAlignment="1">
      <alignment horizontal="center" vertical="center" wrapText="1"/>
    </xf>
    <xf numFmtId="0" fontId="5" fillId="2" borderId="5" xfId="163"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0" xfId="163" applyFont="1" applyFill="1" applyBorder="1" applyAlignment="1">
      <alignment horizontal="center" vertical="center"/>
    </xf>
    <xf numFmtId="0" fontId="5" fillId="2" borderId="14" xfId="163" applyFont="1" applyFill="1" applyBorder="1" applyAlignment="1">
      <alignment horizontal="center" vertical="center"/>
    </xf>
    <xf numFmtId="172" fontId="5" fillId="6" borderId="0" xfId="354" applyNumberFormat="1" applyFont="1" applyFill="1" applyAlignment="1">
      <alignment horizontal="center"/>
    </xf>
    <xf numFmtId="172" fontId="5" fillId="6" borderId="0" xfId="354" applyNumberFormat="1" applyFont="1" applyFill="1" applyAlignment="1" applyProtection="1">
      <alignment horizontal="center"/>
    </xf>
    <xf numFmtId="172" fontId="5" fillId="6" borderId="0" xfId="354" quotePrefix="1" applyNumberFormat="1" applyFont="1" applyFill="1" applyBorder="1" applyAlignment="1">
      <alignment horizontal="center"/>
    </xf>
    <xf numFmtId="172" fontId="5" fillId="2" borderId="9" xfId="354" applyNumberFormat="1" applyFont="1" applyFill="1" applyBorder="1" applyAlignment="1" applyProtection="1">
      <alignment horizontal="center" vertical="center"/>
    </xf>
    <xf numFmtId="172" fontId="5" fillId="2" borderId="19" xfId="354" applyNumberFormat="1" applyFont="1" applyFill="1" applyBorder="1" applyAlignment="1">
      <alignment horizontal="center" vertical="center"/>
    </xf>
    <xf numFmtId="172" fontId="5" fillId="2" borderId="10" xfId="354" applyNumberFormat="1" applyFont="1" applyFill="1" applyBorder="1" applyAlignment="1" applyProtection="1">
      <alignment horizontal="center" vertical="center"/>
    </xf>
    <xf numFmtId="172" fontId="5" fillId="2" borderId="17" xfId="354" applyNumberFormat="1" applyFont="1" applyFill="1" applyBorder="1" applyAlignment="1" applyProtection="1">
      <alignment horizontal="center" vertical="center"/>
    </xf>
    <xf numFmtId="172" fontId="5" fillId="2" borderId="18" xfId="354" applyNumberFormat="1" applyFont="1" applyFill="1" applyBorder="1" applyAlignment="1" applyProtection="1">
      <alignment horizontal="center" vertical="center"/>
    </xf>
    <xf numFmtId="172" fontId="5" fillId="2" borderId="14" xfId="354" applyNumberFormat="1" applyFont="1" applyFill="1" applyBorder="1" applyAlignment="1" applyProtection="1">
      <alignment horizontal="center" vertical="center"/>
    </xf>
    <xf numFmtId="172" fontId="5" fillId="6" borderId="0" xfId="327" applyNumberFormat="1" applyFont="1" applyFill="1" applyAlignment="1">
      <alignment horizontal="center"/>
    </xf>
    <xf numFmtId="172" fontId="5" fillId="6" borderId="0" xfId="327" applyNumberFormat="1" applyFont="1" applyFill="1" applyAlignment="1" applyProtection="1">
      <alignment horizontal="center"/>
    </xf>
    <xf numFmtId="172" fontId="5" fillId="6" borderId="0" xfId="327" quotePrefix="1" applyNumberFormat="1" applyFont="1" applyFill="1" applyBorder="1" applyAlignment="1">
      <alignment horizontal="center"/>
    </xf>
    <xf numFmtId="172" fontId="5" fillId="2" borderId="36" xfId="327" applyNumberFormat="1" applyFont="1" applyFill="1" applyBorder="1" applyAlignment="1" applyProtection="1">
      <alignment horizontal="center" vertical="center"/>
    </xf>
    <xf numFmtId="172" fontId="5" fillId="2" borderId="15" xfId="327" applyNumberFormat="1" applyFont="1" applyFill="1" applyBorder="1" applyAlignment="1" applyProtection="1">
      <alignment horizontal="center" vertical="center"/>
    </xf>
    <xf numFmtId="172" fontId="5" fillId="2" borderId="22" xfId="327" quotePrefix="1" applyNumberFormat="1" applyFont="1" applyFill="1" applyBorder="1" applyAlignment="1" applyProtection="1">
      <alignment horizontal="center" vertical="center"/>
    </xf>
    <xf numFmtId="172" fontId="5" fillId="2" borderId="18" xfId="327" quotePrefix="1" applyNumberFormat="1" applyFont="1" applyFill="1" applyBorder="1" applyAlignment="1" applyProtection="1">
      <alignment horizontal="center" vertical="center"/>
    </xf>
    <xf numFmtId="172" fontId="5" fillId="2" borderId="32" xfId="327" quotePrefix="1" applyNumberFormat="1" applyFont="1" applyFill="1" applyBorder="1" applyAlignment="1" applyProtection="1">
      <alignment horizontal="center" vertical="center"/>
    </xf>
    <xf numFmtId="0" fontId="5" fillId="6" borderId="0" xfId="207" applyFont="1" applyFill="1" applyBorder="1" applyAlignment="1">
      <alignment horizontal="center" vertical="center"/>
    </xf>
    <xf numFmtId="0" fontId="5" fillId="6" borderId="0" xfId="353" applyFont="1" applyFill="1" applyAlignment="1">
      <alignment horizontal="center"/>
    </xf>
    <xf numFmtId="0" fontId="5" fillId="2" borderId="9" xfId="353" applyNumberFormat="1" applyFont="1" applyFill="1" applyBorder="1" applyAlignment="1">
      <alignment horizontal="center" vertical="center"/>
    </xf>
    <xf numFmtId="0" fontId="5" fillId="2" borderId="19" xfId="353" applyNumberFormat="1" applyFont="1" applyFill="1" applyBorder="1" applyAlignment="1">
      <alignment horizontal="center" vertical="center"/>
    </xf>
    <xf numFmtId="0" fontId="5" fillId="2" borderId="29" xfId="353" applyFont="1" applyFill="1" applyBorder="1" applyAlignment="1">
      <alignment horizontal="center" vertical="center"/>
    </xf>
    <xf numFmtId="0" fontId="5" fillId="2" borderId="4" xfId="353" applyFont="1" applyFill="1" applyBorder="1" applyAlignment="1">
      <alignment horizontal="center" vertical="center"/>
    </xf>
    <xf numFmtId="0" fontId="5" fillId="2" borderId="17" xfId="207" quotePrefix="1" applyFont="1" applyFill="1" applyBorder="1" applyAlignment="1" applyProtection="1">
      <alignment horizontal="center" vertical="center"/>
    </xf>
    <xf numFmtId="0" fontId="5" fillId="2" borderId="18" xfId="207" quotePrefix="1" applyFont="1" applyFill="1" applyBorder="1" applyAlignment="1" applyProtection="1">
      <alignment horizontal="center" vertical="center"/>
    </xf>
    <xf numFmtId="0" fontId="5" fillId="2" borderId="22" xfId="207" quotePrefix="1" applyFont="1" applyFill="1" applyBorder="1" applyAlignment="1" applyProtection="1">
      <alignment horizontal="center" vertical="center"/>
    </xf>
    <xf numFmtId="0" fontId="5" fillId="2" borderId="17" xfId="353" applyFont="1" applyFill="1" applyBorder="1" applyAlignment="1">
      <alignment horizontal="center" vertical="center"/>
    </xf>
    <xf numFmtId="0" fontId="5" fillId="2" borderId="22" xfId="353" applyFont="1" applyFill="1" applyBorder="1" applyAlignment="1">
      <alignment horizontal="center" vertical="center"/>
    </xf>
    <xf numFmtId="0" fontId="5" fillId="2" borderId="32" xfId="353" applyFont="1" applyFill="1" applyBorder="1" applyAlignment="1">
      <alignment horizontal="center" vertical="center"/>
    </xf>
    <xf numFmtId="172" fontId="5" fillId="6" borderId="0" xfId="355" applyNumberFormat="1" applyFont="1" applyFill="1" applyAlignment="1">
      <alignment horizontal="center"/>
    </xf>
    <xf numFmtId="172" fontId="5" fillId="6" borderId="0" xfId="355" applyNumberFormat="1" applyFont="1" applyFill="1" applyAlignment="1" applyProtection="1">
      <alignment horizontal="center"/>
    </xf>
    <xf numFmtId="172" fontId="5" fillId="6" borderId="0" xfId="355" applyNumberFormat="1" applyFont="1" applyFill="1" applyBorder="1" applyAlignment="1">
      <alignment horizontal="center"/>
    </xf>
    <xf numFmtId="172" fontId="5" fillId="2" borderId="9" xfId="356" applyNumberFormat="1" applyFont="1" applyFill="1" applyBorder="1" applyAlignment="1" applyProtection="1">
      <alignment horizontal="center" vertical="center"/>
    </xf>
    <xf numFmtId="172" fontId="5" fillId="2" borderId="19" xfId="356" applyNumberFormat="1" applyFont="1" applyFill="1" applyBorder="1" applyAlignment="1">
      <alignment horizontal="center" vertical="center"/>
    </xf>
    <xf numFmtId="172" fontId="5" fillId="2" borderId="10" xfId="356" applyNumberFormat="1" applyFont="1" applyFill="1" applyBorder="1" applyAlignment="1" applyProtection="1">
      <alignment horizontal="center" vertical="center"/>
    </xf>
    <xf numFmtId="172" fontId="5" fillId="2" borderId="10" xfId="356" quotePrefix="1" applyNumberFormat="1" applyFont="1" applyFill="1" applyBorder="1" applyAlignment="1" applyProtection="1">
      <alignment horizontal="center" vertical="center"/>
    </xf>
    <xf numFmtId="172" fontId="5" fillId="2" borderId="14" xfId="356" applyNumberFormat="1" applyFont="1" applyFill="1" applyBorder="1" applyAlignment="1" applyProtection="1">
      <alignment horizontal="center" vertical="center"/>
    </xf>
    <xf numFmtId="0" fontId="3" fillId="6" borderId="16" xfId="353" applyFont="1" applyFill="1" applyBorder="1" applyAlignment="1">
      <alignment horizontal="left"/>
    </xf>
    <xf numFmtId="0" fontId="3" fillId="6" borderId="0" xfId="353" applyFont="1" applyFill="1" applyAlignment="1">
      <alignment horizontal="left"/>
    </xf>
    <xf numFmtId="0" fontId="5" fillId="2" borderId="9" xfId="353" applyFont="1" applyFill="1" applyBorder="1" applyAlignment="1">
      <alignment horizontal="center" vertical="center"/>
    </xf>
    <xf numFmtId="0" fontId="5" fillId="2" borderId="11" xfId="353" applyFont="1" applyFill="1" applyBorder="1" applyAlignment="1">
      <alignment horizontal="center" vertical="center"/>
    </xf>
    <xf numFmtId="0" fontId="5" fillId="2" borderId="17" xfId="0" quotePrefix="1" applyFont="1" applyFill="1" applyBorder="1" applyAlignment="1" applyProtection="1">
      <alignment horizontal="center" vertical="center"/>
    </xf>
    <xf numFmtId="0" fontId="5" fillId="2" borderId="18" xfId="0" quotePrefix="1"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22"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165" fontId="5" fillId="2" borderId="2" xfId="353" applyNumberFormat="1" applyFont="1" applyFill="1" applyBorder="1" applyAlignment="1">
      <alignment horizontal="center" vertical="center"/>
    </xf>
    <xf numFmtId="165" fontId="5" fillId="2" borderId="3" xfId="353" applyNumberFormat="1" applyFont="1" applyFill="1" applyBorder="1" applyAlignment="1">
      <alignment horizontal="center" vertical="center"/>
    </xf>
    <xf numFmtId="165" fontId="5" fillId="2" borderId="39" xfId="353" applyNumberFormat="1" applyFont="1" applyFill="1" applyBorder="1" applyAlignment="1">
      <alignment horizontal="center" vertical="center"/>
    </xf>
    <xf numFmtId="165" fontId="5" fillId="2" borderId="1" xfId="353" applyNumberFormat="1" applyFont="1" applyFill="1" applyBorder="1" applyAlignment="1">
      <alignment horizontal="center" vertical="center"/>
    </xf>
    <xf numFmtId="165" fontId="5" fillId="2" borderId="61" xfId="353" applyNumberFormat="1" applyFont="1" applyFill="1" applyBorder="1" applyAlignment="1">
      <alignment horizontal="center" vertical="center"/>
    </xf>
    <xf numFmtId="165" fontId="5" fillId="2" borderId="33" xfId="353" applyNumberFormat="1" applyFont="1" applyFill="1" applyBorder="1" applyAlignment="1">
      <alignment horizontal="center" vertical="center"/>
    </xf>
    <xf numFmtId="164" fontId="5" fillId="0" borderId="7" xfId="333" quotePrefix="1" applyNumberFormat="1" applyFont="1" applyFill="1" applyBorder="1" applyAlignment="1" applyProtection="1">
      <alignment horizontal="left"/>
    </xf>
    <xf numFmtId="164" fontId="5" fillId="0" borderId="35" xfId="333" quotePrefix="1" applyNumberFormat="1" applyFont="1" applyFill="1" applyBorder="1" applyAlignment="1" applyProtection="1">
      <alignment horizontal="left"/>
    </xf>
    <xf numFmtId="164" fontId="5" fillId="0" borderId="6" xfId="333" quotePrefix="1" applyNumberFormat="1" applyFont="1" applyFill="1" applyBorder="1" applyAlignment="1" applyProtection="1">
      <alignment horizontal="left"/>
    </xf>
    <xf numFmtId="0" fontId="5" fillId="0" borderId="0" xfId="333" applyFont="1" applyFill="1" applyAlignment="1">
      <alignment horizontal="center"/>
    </xf>
    <xf numFmtId="4" fontId="5" fillId="0" borderId="0" xfId="333" applyNumberFormat="1" applyFont="1" applyFill="1" applyAlignment="1">
      <alignment horizontal="center"/>
    </xf>
    <xf numFmtId="0" fontId="5" fillId="3" borderId="36" xfId="333" applyFont="1" applyFill="1" applyBorder="1" applyAlignment="1">
      <alignment horizontal="center" vertical="center"/>
    </xf>
    <xf numFmtId="0" fontId="5" fillId="3" borderId="15" xfId="333" applyFont="1" applyFill="1" applyBorder="1" applyAlignment="1">
      <alignment horizontal="center" vertical="center"/>
    </xf>
    <xf numFmtId="49" fontId="5" fillId="3" borderId="10" xfId="334" applyNumberFormat="1" applyFont="1" applyFill="1" applyBorder="1" applyAlignment="1">
      <alignment horizontal="center"/>
    </xf>
    <xf numFmtId="0" fontId="5" fillId="3" borderId="10" xfId="333" applyFont="1" applyFill="1" applyBorder="1" applyAlignment="1" applyProtection="1">
      <alignment horizontal="center" vertical="center"/>
    </xf>
    <xf numFmtId="0" fontId="5" fillId="3" borderId="10" xfId="333" applyFont="1" applyFill="1" applyBorder="1" applyAlignment="1" applyProtection="1">
      <alignment horizontal="center"/>
    </xf>
    <xf numFmtId="0" fontId="5" fillId="3" borderId="14" xfId="333" applyFont="1" applyFill="1" applyBorder="1" applyAlignment="1" applyProtection="1">
      <alignment horizontal="center"/>
    </xf>
    <xf numFmtId="0" fontId="5" fillId="0" borderId="1" xfId="2" applyFont="1" applyBorder="1" applyAlignment="1">
      <alignment horizontal="center"/>
    </xf>
    <xf numFmtId="0" fontId="3" fillId="0" borderId="3" xfId="2" applyFont="1" applyBorder="1" applyAlignment="1">
      <alignment horizontal="center"/>
    </xf>
    <xf numFmtId="0" fontId="3" fillId="0" borderId="8" xfId="2" applyFont="1" applyBorder="1" applyAlignment="1">
      <alignment horizontal="center"/>
    </xf>
    <xf numFmtId="164" fontId="5" fillId="0" borderId="1" xfId="336" applyNumberFormat="1" applyFont="1" applyBorder="1" applyAlignment="1" applyProtection="1">
      <alignment horizontal="center"/>
    </xf>
    <xf numFmtId="164" fontId="5" fillId="0" borderId="3" xfId="336" applyNumberFormat="1" applyFont="1" applyBorder="1" applyAlignment="1" applyProtection="1">
      <alignment horizontal="center"/>
    </xf>
    <xf numFmtId="164" fontId="5" fillId="0" borderId="8" xfId="336" applyNumberFormat="1" applyFont="1" applyBorder="1" applyAlignment="1" applyProtection="1">
      <alignment horizontal="center"/>
    </xf>
    <xf numFmtId="164" fontId="27" fillId="0" borderId="41" xfId="336" applyNumberFormat="1" applyFont="1" applyBorder="1" applyAlignment="1" applyProtection="1">
      <alignment horizontal="right"/>
    </xf>
    <xf numFmtId="164" fontId="27" fillId="0" borderId="27" xfId="336" applyNumberFormat="1" applyFont="1" applyBorder="1" applyAlignment="1" applyProtection="1">
      <alignment horizontal="right"/>
    </xf>
    <xf numFmtId="164" fontId="27" fillId="0" borderId="42" xfId="336" applyNumberFormat="1" applyFont="1" applyBorder="1" applyAlignment="1" applyProtection="1">
      <alignment horizontal="right"/>
    </xf>
    <xf numFmtId="164" fontId="5" fillId="3" borderId="10" xfId="337" applyNumberFormat="1" applyFont="1" applyFill="1" applyBorder="1" applyAlignment="1" applyProtection="1">
      <alignment horizontal="center" wrapText="1"/>
      <protection hidden="1"/>
    </xf>
    <xf numFmtId="164" fontId="5" fillId="3" borderId="17" xfId="337" applyNumberFormat="1" applyFont="1" applyFill="1" applyBorder="1" applyAlignment="1">
      <alignment horizontal="center"/>
    </xf>
    <xf numFmtId="164" fontId="5" fillId="3" borderId="32" xfId="337" applyNumberFormat="1" applyFont="1" applyFill="1" applyBorder="1" applyAlignment="1">
      <alignment horizontal="center"/>
    </xf>
    <xf numFmtId="164" fontId="5" fillId="3" borderId="29" xfId="336" applyNumberFormat="1" applyFont="1" applyFill="1" applyBorder="1" applyAlignment="1">
      <alignment horizontal="center" vertical="center"/>
    </xf>
    <xf numFmtId="164" fontId="5" fillId="3" borderId="4" xfId="336" applyNumberFormat="1" applyFont="1" applyFill="1" applyBorder="1" applyAlignment="1">
      <alignment horizontal="center" vertical="center"/>
    </xf>
    <xf numFmtId="0" fontId="3" fillId="0" borderId="16" xfId="2" applyFont="1" applyBorder="1" applyAlignment="1">
      <alignment horizontal="left"/>
    </xf>
    <xf numFmtId="164" fontId="5" fillId="3" borderId="29" xfId="338" applyNumberFormat="1" applyFont="1" applyFill="1" applyBorder="1" applyAlignment="1">
      <alignment horizontal="center" vertical="center"/>
    </xf>
    <xf numFmtId="164" fontId="5" fillId="3" borderId="4" xfId="338" applyNumberFormat="1" applyFont="1" applyFill="1" applyBorder="1" applyAlignment="1">
      <alignment horizontal="center" vertical="center"/>
    </xf>
    <xf numFmtId="164" fontId="5" fillId="0" borderId="1" xfId="338" applyNumberFormat="1" applyFont="1" applyBorder="1" applyAlignment="1" applyProtection="1">
      <alignment horizontal="center"/>
    </xf>
    <xf numFmtId="164" fontId="5" fillId="0" borderId="3" xfId="338" applyNumberFormat="1" applyFont="1" applyBorder="1" applyAlignment="1" applyProtection="1">
      <alignment horizontal="center"/>
    </xf>
    <xf numFmtId="164" fontId="5" fillId="0" borderId="8" xfId="338" applyNumberFormat="1" applyFont="1" applyBorder="1" applyAlignment="1" applyProtection="1">
      <alignment horizontal="center"/>
    </xf>
    <xf numFmtId="164" fontId="27" fillId="0" borderId="41" xfId="338" applyNumberFormat="1" applyFont="1" applyBorder="1" applyAlignment="1" applyProtection="1">
      <alignment horizontal="right"/>
    </xf>
    <xf numFmtId="164" fontId="27" fillId="0" borderId="27" xfId="338" applyNumberFormat="1" applyFont="1" applyBorder="1" applyAlignment="1" applyProtection="1">
      <alignment horizontal="right"/>
    </xf>
    <xf numFmtId="164" fontId="27" fillId="0" borderId="42" xfId="338" applyNumberFormat="1" applyFont="1" applyBorder="1" applyAlignment="1" applyProtection="1">
      <alignment horizontal="right"/>
    </xf>
    <xf numFmtId="164" fontId="5" fillId="3" borderId="10" xfId="339" applyNumberFormat="1" applyFont="1" applyFill="1" applyBorder="1" applyAlignment="1" applyProtection="1">
      <alignment horizontal="center" wrapText="1"/>
      <protection hidden="1"/>
    </xf>
    <xf numFmtId="164" fontId="5" fillId="3" borderId="17" xfId="339" applyNumberFormat="1" applyFont="1" applyFill="1" applyBorder="1" applyAlignment="1">
      <alignment horizontal="center"/>
    </xf>
    <xf numFmtId="164" fontId="5" fillId="3" borderId="32" xfId="339" applyNumberFormat="1" applyFont="1" applyFill="1" applyBorder="1" applyAlignment="1">
      <alignment horizontal="center"/>
    </xf>
    <xf numFmtId="0" fontId="5" fillId="0" borderId="0" xfId="2" applyFont="1" applyAlignment="1">
      <alignment horizontal="center"/>
    </xf>
    <xf numFmtId="164" fontId="5" fillId="0" borderId="0" xfId="341" applyNumberFormat="1" applyFont="1" applyAlignment="1" applyProtection="1">
      <alignment horizontal="center"/>
    </xf>
    <xf numFmtId="164" fontId="27" fillId="0" borderId="0" xfId="341" applyNumberFormat="1" applyFont="1" applyAlignment="1" applyProtection="1">
      <alignment horizontal="right"/>
    </xf>
    <xf numFmtId="164" fontId="5" fillId="3" borderId="10" xfId="342" applyNumberFormat="1" applyFont="1" applyFill="1" applyBorder="1" applyAlignment="1" applyProtection="1">
      <alignment horizontal="center" wrapText="1"/>
      <protection hidden="1"/>
    </xf>
    <xf numFmtId="164" fontId="5" fillId="3" borderId="17" xfId="342" applyNumberFormat="1" applyFont="1" applyFill="1" applyBorder="1" applyAlignment="1">
      <alignment horizontal="center"/>
    </xf>
    <xf numFmtId="164" fontId="5" fillId="3" borderId="32" xfId="342" applyNumberFormat="1" applyFont="1" applyFill="1" applyBorder="1" applyAlignment="1">
      <alignment horizontal="center"/>
    </xf>
    <xf numFmtId="164" fontId="5" fillId="3" borderId="29" xfId="341" applyNumberFormat="1" applyFont="1" applyFill="1" applyBorder="1" applyAlignment="1">
      <alignment horizontal="center" vertical="center"/>
    </xf>
    <xf numFmtId="164" fontId="5" fillId="3" borderId="4" xfId="341" applyNumberFormat="1" applyFont="1" applyFill="1" applyBorder="1" applyAlignment="1">
      <alignment horizontal="center" vertical="center"/>
    </xf>
    <xf numFmtId="164" fontId="5" fillId="0" borderId="0" xfId="344" applyNumberFormat="1" applyFont="1" applyAlignment="1" applyProtection="1">
      <alignment horizontal="center"/>
    </xf>
    <xf numFmtId="164" fontId="27" fillId="0" borderId="0" xfId="344" applyNumberFormat="1" applyFont="1" applyAlignment="1" applyProtection="1">
      <alignment horizontal="right"/>
    </xf>
    <xf numFmtId="164" fontId="5" fillId="3" borderId="10" xfId="345" applyNumberFormat="1" applyFont="1" applyFill="1" applyBorder="1" applyAlignment="1" applyProtection="1">
      <alignment horizontal="center" wrapText="1"/>
      <protection hidden="1"/>
    </xf>
    <xf numFmtId="164" fontId="5" fillId="3" borderId="17" xfId="345" applyNumberFormat="1" applyFont="1" applyFill="1" applyBorder="1" applyAlignment="1">
      <alignment horizontal="center"/>
    </xf>
    <xf numFmtId="164" fontId="5" fillId="3" borderId="32" xfId="345" applyNumberFormat="1" applyFont="1" applyFill="1" applyBorder="1" applyAlignment="1">
      <alignment horizontal="center"/>
    </xf>
    <xf numFmtId="164" fontId="5" fillId="3" borderId="29" xfId="347" applyNumberFormat="1" applyFont="1" applyFill="1" applyBorder="1" applyAlignment="1">
      <alignment horizontal="center" vertical="center"/>
    </xf>
    <xf numFmtId="164" fontId="5" fillId="3" borderId="4" xfId="347" applyNumberFormat="1" applyFont="1" applyFill="1" applyBorder="1" applyAlignment="1">
      <alignment horizontal="center" vertical="center"/>
    </xf>
    <xf numFmtId="164" fontId="5" fillId="0" borderId="0" xfId="347" applyNumberFormat="1" applyFont="1" applyAlignment="1" applyProtection="1">
      <alignment horizontal="center"/>
    </xf>
    <xf numFmtId="164" fontId="27" fillId="0" borderId="0" xfId="347" applyNumberFormat="1" applyFont="1" applyAlignment="1" applyProtection="1">
      <alignment horizontal="right"/>
    </xf>
    <xf numFmtId="164" fontId="5" fillId="3" borderId="10" xfId="347" applyNumberFormat="1" applyFont="1" applyFill="1" applyBorder="1" applyAlignment="1" applyProtection="1">
      <alignment horizontal="center" wrapText="1"/>
      <protection hidden="1"/>
    </xf>
    <xf numFmtId="164" fontId="5" fillId="3" borderId="17" xfId="347" applyNumberFormat="1" applyFont="1" applyFill="1" applyBorder="1" applyAlignment="1">
      <alignment horizontal="center"/>
    </xf>
    <xf numFmtId="164" fontId="5" fillId="3" borderId="32" xfId="347" applyNumberFormat="1" applyFont="1" applyFill="1" applyBorder="1" applyAlignment="1">
      <alignment horizontal="center"/>
    </xf>
    <xf numFmtId="164" fontId="5" fillId="0" borderId="0" xfId="349" applyNumberFormat="1" applyFont="1" applyAlignment="1" applyProtection="1">
      <alignment horizontal="center"/>
    </xf>
    <xf numFmtId="164" fontId="27" fillId="0" borderId="0" xfId="349" applyNumberFormat="1" applyFont="1" applyAlignment="1" applyProtection="1">
      <alignment horizontal="right"/>
    </xf>
    <xf numFmtId="164" fontId="5" fillId="3" borderId="10" xfId="350" applyNumberFormat="1" applyFont="1" applyFill="1" applyBorder="1" applyAlignment="1" applyProtection="1">
      <alignment horizontal="center" wrapText="1"/>
      <protection hidden="1"/>
    </xf>
    <xf numFmtId="164" fontId="5" fillId="3" borderId="17" xfId="350" applyNumberFormat="1" applyFont="1" applyFill="1" applyBorder="1" applyAlignment="1">
      <alignment horizontal="center"/>
    </xf>
    <xf numFmtId="164" fontId="5" fillId="3" borderId="32" xfId="350" applyNumberFormat="1" applyFont="1" applyFill="1" applyBorder="1" applyAlignment="1">
      <alignment horizontal="center"/>
    </xf>
    <xf numFmtId="164" fontId="3" fillId="0" borderId="0" xfId="0" applyNumberFormat="1" applyFont="1" applyBorder="1" applyAlignment="1">
      <alignment horizontal="right"/>
    </xf>
    <xf numFmtId="0" fontId="5" fillId="0" borderId="0" xfId="0" applyFont="1" applyAlignment="1">
      <alignment horizontal="center"/>
    </xf>
    <xf numFmtId="0" fontId="5" fillId="3" borderId="48" xfId="0" applyFont="1" applyFill="1" applyBorder="1" applyAlignment="1">
      <alignment horizontal="center" vertical="center" wrapText="1"/>
    </xf>
    <xf numFmtId="0" fontId="5" fillId="3" borderId="49"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0" xfId="0" applyFont="1" applyFill="1" applyBorder="1" applyAlignment="1">
      <alignment horizontal="center" vertical="center"/>
    </xf>
    <xf numFmtId="0" fontId="5" fillId="3" borderId="14" xfId="0" applyFont="1" applyFill="1" applyBorder="1" applyAlignment="1">
      <alignment horizontal="center" vertical="center"/>
    </xf>
    <xf numFmtId="0" fontId="5" fillId="0" borderId="0" xfId="276" applyFont="1" applyAlignment="1">
      <alignment horizontal="center"/>
    </xf>
    <xf numFmtId="164" fontId="27" fillId="0" borderId="21" xfId="179" applyNumberFormat="1" applyFont="1" applyBorder="1" applyAlignment="1">
      <alignment horizontal="right"/>
    </xf>
    <xf numFmtId="164" fontId="3" fillId="0" borderId="16" xfId="179" applyNumberFormat="1" applyFont="1" applyBorder="1" applyAlignment="1">
      <alignment horizontal="left"/>
    </xf>
    <xf numFmtId="164" fontId="3" fillId="0" borderId="0" xfId="179" applyNumberFormat="1" applyFont="1" applyAlignment="1">
      <alignment horizontal="left"/>
    </xf>
    <xf numFmtId="0" fontId="5" fillId="0" borderId="0" xfId="2" applyFont="1" applyFill="1" applyAlignment="1">
      <alignment horizontal="center"/>
    </xf>
    <xf numFmtId="0" fontId="5" fillId="0" borderId="0" xfId="2" applyFont="1" applyFill="1" applyBorder="1" applyAlignment="1">
      <alignment horizontal="center"/>
    </xf>
    <xf numFmtId="0" fontId="5" fillId="0" borderId="48" xfId="2" applyFont="1" applyFill="1" applyBorder="1" applyAlignment="1">
      <alignment horizontal="center"/>
    </xf>
    <xf numFmtId="0" fontId="5" fillId="0" borderId="16" xfId="2" applyFont="1" applyFill="1" applyBorder="1" applyAlignment="1">
      <alignment horizontal="center"/>
    </xf>
    <xf numFmtId="0" fontId="5" fillId="0" borderId="57" xfId="2" applyFont="1" applyFill="1" applyBorder="1" applyAlignment="1">
      <alignment horizontal="center"/>
    </xf>
    <xf numFmtId="0" fontId="5" fillId="3" borderId="18" xfId="2" applyFont="1" applyFill="1" applyBorder="1" applyAlignment="1">
      <alignment horizontal="center"/>
    </xf>
    <xf numFmtId="0" fontId="5" fillId="3" borderId="14" xfId="2" applyFont="1" applyFill="1" applyBorder="1" applyAlignment="1">
      <alignment horizontal="center"/>
    </xf>
    <xf numFmtId="0" fontId="5" fillId="3" borderId="36" xfId="2" applyFont="1" applyFill="1" applyBorder="1" applyAlignment="1">
      <alignment horizontal="center"/>
    </xf>
    <xf numFmtId="0" fontId="5" fillId="3" borderId="10" xfId="2" applyFont="1" applyFill="1" applyBorder="1" applyAlignment="1">
      <alignment horizontal="center"/>
    </xf>
    <xf numFmtId="172" fontId="5" fillId="3" borderId="9" xfId="352" applyNumberFormat="1" applyFont="1" applyFill="1" applyBorder="1" applyAlignment="1" applyProtection="1">
      <alignment horizontal="center" vertical="center"/>
    </xf>
    <xf numFmtId="172" fontId="5" fillId="3" borderId="19" xfId="352" applyNumberFormat="1" applyFont="1" applyFill="1" applyBorder="1" applyAlignment="1" applyProtection="1">
      <alignment horizontal="center" vertical="center"/>
    </xf>
    <xf numFmtId="0" fontId="3" fillId="0" borderId="16" xfId="289" applyFont="1" applyFill="1" applyBorder="1" applyAlignment="1">
      <alignment horizontal="left"/>
    </xf>
    <xf numFmtId="0" fontId="3" fillId="0" borderId="0" xfId="207" applyFont="1" applyFill="1" applyAlignment="1">
      <alignment horizontal="left" wrapText="1"/>
    </xf>
    <xf numFmtId="0" fontId="5" fillId="0" borderId="0" xfId="289" applyFont="1" applyFill="1" applyAlignment="1">
      <alignment horizontal="center" vertical="center"/>
    </xf>
    <xf numFmtId="0" fontId="27" fillId="0" borderId="21" xfId="289" applyFont="1" applyFill="1" applyBorder="1" applyAlignment="1">
      <alignment horizontal="right"/>
    </xf>
    <xf numFmtId="0" fontId="5" fillId="3" borderId="48" xfId="289" applyFont="1" applyFill="1" applyBorder="1" applyAlignment="1">
      <alignment horizontal="center" vertical="center"/>
    </xf>
    <xf numFmtId="0" fontId="5" fillId="3" borderId="16" xfId="289" applyFont="1" applyFill="1" applyBorder="1" applyAlignment="1">
      <alignment horizontal="center" vertical="center"/>
    </xf>
    <xf numFmtId="0" fontId="5" fillId="3" borderId="58" xfId="289" applyFont="1" applyFill="1" applyBorder="1" applyAlignment="1">
      <alignment horizontal="center" vertical="center"/>
    </xf>
    <xf numFmtId="0" fontId="5" fillId="3" borderId="25" xfId="289" applyFont="1" applyFill="1" applyBorder="1" applyAlignment="1">
      <alignment horizontal="center" vertical="center"/>
    </xf>
    <xf numFmtId="0" fontId="5" fillId="3" borderId="0" xfId="289" applyFont="1" applyFill="1" applyBorder="1" applyAlignment="1">
      <alignment horizontal="center" vertical="center"/>
    </xf>
    <xf numFmtId="0" fontId="5" fillId="3" borderId="1" xfId="289" applyFont="1" applyFill="1" applyBorder="1" applyAlignment="1">
      <alignment horizontal="center" vertical="center"/>
    </xf>
    <xf numFmtId="0" fontId="5" fillId="3" borderId="49" xfId="289" applyFont="1" applyFill="1" applyBorder="1" applyAlignment="1">
      <alignment horizontal="center" vertical="center"/>
    </xf>
    <xf numFmtId="0" fontId="5" fillId="2" borderId="34" xfId="289" applyFont="1" applyFill="1" applyBorder="1" applyAlignment="1">
      <alignment horizontal="center" vertical="center"/>
    </xf>
    <xf numFmtId="0" fontId="5" fillId="2" borderId="40" xfId="289" applyFont="1" applyFill="1" applyBorder="1" applyAlignment="1">
      <alignment horizontal="center" vertical="center"/>
    </xf>
    <xf numFmtId="0" fontId="5" fillId="3" borderId="16" xfId="289" quotePrefix="1" applyFont="1" applyFill="1" applyBorder="1" applyAlignment="1">
      <alignment horizontal="center" vertical="center"/>
    </xf>
    <xf numFmtId="0" fontId="5" fillId="3" borderId="29" xfId="289" applyFont="1" applyFill="1" applyBorder="1" applyAlignment="1">
      <alignment horizontal="center" vertical="center"/>
    </xf>
    <xf numFmtId="0" fontId="5" fillId="3" borderId="4" xfId="289" applyFont="1" applyFill="1" applyBorder="1" applyAlignment="1">
      <alignment horizontal="center" vertical="center"/>
    </xf>
    <xf numFmtId="0" fontId="5" fillId="3" borderId="47" xfId="289" applyFont="1" applyFill="1" applyBorder="1" applyAlignment="1">
      <alignment horizontal="center" vertical="center"/>
    </xf>
    <xf numFmtId="0" fontId="5" fillId="3" borderId="57" xfId="289" applyFont="1" applyFill="1" applyBorder="1" applyAlignment="1">
      <alignment horizontal="center" vertical="center"/>
    </xf>
    <xf numFmtId="164" fontId="5" fillId="0" borderId="25" xfId="0" applyNumberFormat="1" applyFont="1" applyFill="1" applyBorder="1" applyAlignment="1">
      <alignment horizontal="left"/>
    </xf>
    <xf numFmtId="164" fontId="5" fillId="0" borderId="1" xfId="0" applyNumberFormat="1" applyFont="1" applyFill="1" applyBorder="1" applyAlignment="1">
      <alignment horizontal="left"/>
    </xf>
    <xf numFmtId="164" fontId="5" fillId="0" borderId="0" xfId="0" applyNumberFormat="1" applyFont="1" applyFill="1" applyAlignment="1">
      <alignment horizontal="center"/>
    </xf>
    <xf numFmtId="164" fontId="3" fillId="0" borderId="0" xfId="0" applyNumberFormat="1" applyFont="1" applyFill="1" applyAlignment="1">
      <alignment horizontal="center"/>
    </xf>
    <xf numFmtId="164" fontId="3" fillId="0" borderId="21" xfId="0" applyNumberFormat="1" applyFont="1" applyFill="1" applyBorder="1" applyAlignment="1">
      <alignment horizontal="right"/>
    </xf>
    <xf numFmtId="164" fontId="3" fillId="0" borderId="1" xfId="0" applyNumberFormat="1" applyFont="1" applyFill="1" applyBorder="1" applyAlignment="1">
      <alignment horizontal="left"/>
    </xf>
    <xf numFmtId="164" fontId="5" fillId="0" borderId="11" xfId="0" applyNumberFormat="1" applyFont="1" applyFill="1" applyBorder="1" applyAlignment="1">
      <alignment horizontal="left"/>
    </xf>
    <xf numFmtId="164" fontId="3" fillId="0" borderId="3" xfId="0" applyNumberFormat="1" applyFont="1" applyFill="1" applyBorder="1" applyAlignment="1">
      <alignment horizontal="left"/>
    </xf>
    <xf numFmtId="164" fontId="3" fillId="0" borderId="0" xfId="0" applyNumberFormat="1" applyFont="1" applyFill="1" applyAlignment="1">
      <alignment horizontal="left"/>
    </xf>
    <xf numFmtId="164" fontId="5" fillId="2" borderId="47" xfId="0" applyNumberFormat="1" applyFont="1" applyFill="1" applyBorder="1" applyAlignment="1">
      <alignment horizontal="center"/>
    </xf>
    <xf numFmtId="164" fontId="5" fillId="2" borderId="57" xfId="0" quotePrefix="1" applyNumberFormat="1" applyFont="1" applyFill="1" applyBorder="1" applyAlignment="1">
      <alignment horizontal="center"/>
    </xf>
    <xf numFmtId="164" fontId="3" fillId="0" borderId="3" xfId="0" applyNumberFormat="1" applyFont="1" applyBorder="1" applyAlignment="1">
      <alignment horizontal="left"/>
    </xf>
    <xf numFmtId="0" fontId="3" fillId="0" borderId="23" xfId="2" applyFont="1" applyBorder="1" applyAlignment="1">
      <alignment horizontal="center" vertical="center"/>
    </xf>
    <xf numFmtId="0" fontId="3" fillId="0" borderId="11" xfId="2" applyFont="1" applyBorder="1" applyAlignment="1">
      <alignment horizontal="center" vertical="center"/>
    </xf>
    <xf numFmtId="0" fontId="3" fillId="0" borderId="19" xfId="2" applyFont="1" applyBorder="1" applyAlignment="1">
      <alignment horizontal="center" vertical="center"/>
    </xf>
    <xf numFmtId="164" fontId="5" fillId="0" borderId="0" xfId="2" applyNumberFormat="1" applyFont="1" applyAlignment="1" applyProtection="1">
      <alignment horizontal="center" wrapText="1"/>
    </xf>
    <xf numFmtId="164" fontId="5" fillId="0" borderId="0" xfId="2" applyNumberFormat="1" applyFont="1" applyAlignment="1" applyProtection="1">
      <alignment horizontal="center"/>
    </xf>
    <xf numFmtId="0" fontId="5" fillId="2" borderId="48" xfId="2" applyFont="1" applyFill="1" applyBorder="1" applyAlignment="1">
      <alignment horizontal="center" vertical="center"/>
    </xf>
    <xf numFmtId="0" fontId="5" fillId="2" borderId="64" xfId="2" applyFont="1" applyFill="1" applyBorder="1" applyAlignment="1">
      <alignment horizontal="center" vertical="center"/>
    </xf>
    <xf numFmtId="0" fontId="5" fillId="2" borderId="29" xfId="2" applyFont="1" applyFill="1" applyBorder="1" applyAlignment="1">
      <alignment horizontal="center" vertical="center"/>
    </xf>
    <xf numFmtId="0" fontId="5" fillId="2" borderId="65" xfId="2" applyFont="1" applyFill="1" applyBorder="1" applyAlignment="1">
      <alignment horizontal="center" vertical="center"/>
    </xf>
    <xf numFmtId="0" fontId="5" fillId="2" borderId="10" xfId="2" applyFont="1" applyFill="1" applyBorder="1" applyAlignment="1">
      <alignment horizontal="center" vertical="center"/>
    </xf>
    <xf numFmtId="0" fontId="5" fillId="2" borderId="18" xfId="2" applyFont="1" applyFill="1" applyBorder="1" applyAlignment="1">
      <alignment horizontal="center" vertical="center"/>
    </xf>
    <xf numFmtId="0" fontId="5" fillId="2" borderId="14" xfId="2" applyFont="1" applyFill="1" applyBorder="1" applyAlignment="1">
      <alignment horizontal="center" vertical="center"/>
    </xf>
    <xf numFmtId="0" fontId="3" fillId="0" borderId="68" xfId="2" applyFont="1" applyBorder="1" applyAlignment="1">
      <alignment horizontal="center" vertical="center"/>
    </xf>
    <xf numFmtId="0" fontId="3" fillId="0" borderId="0" xfId="2" applyFont="1" applyAlignment="1">
      <alignment horizontal="left"/>
    </xf>
    <xf numFmtId="0" fontId="30" fillId="0" borderId="0" xfId="149" applyFont="1" applyAlignment="1" applyProtection="1">
      <alignment horizontal="left"/>
    </xf>
    <xf numFmtId="0" fontId="3" fillId="0" borderId="23" xfId="2" quotePrefix="1" applyFont="1" applyBorder="1" applyAlignment="1">
      <alignment horizontal="center" vertical="center"/>
    </xf>
    <xf numFmtId="0" fontId="3" fillId="0" borderId="11" xfId="2" quotePrefix="1" applyFont="1" applyBorder="1" applyAlignment="1">
      <alignment horizontal="center" vertical="center"/>
    </xf>
    <xf numFmtId="0" fontId="3" fillId="0" borderId="31" xfId="2" quotePrefix="1" applyFont="1" applyBorder="1" applyAlignment="1">
      <alignment horizontal="center" vertical="center"/>
    </xf>
    <xf numFmtId="0" fontId="3" fillId="3" borderId="9" xfId="2" applyFont="1" applyFill="1" applyBorder="1" applyAlignment="1">
      <alignment horizontal="center"/>
    </xf>
    <xf numFmtId="0" fontId="3" fillId="3" borderId="11" xfId="2" applyFont="1" applyFill="1" applyBorder="1" applyAlignment="1">
      <alignment horizontal="center"/>
    </xf>
    <xf numFmtId="0" fontId="3" fillId="3" borderId="19" xfId="2" applyFont="1" applyFill="1" applyBorder="1" applyAlignment="1">
      <alignment horizontal="center"/>
    </xf>
    <xf numFmtId="0" fontId="5" fillId="4" borderId="47" xfId="2" applyFont="1" applyFill="1" applyBorder="1" applyAlignment="1">
      <alignment horizontal="center" vertical="center"/>
    </xf>
    <xf numFmtId="0" fontId="5" fillId="4" borderId="16" xfId="2" applyFont="1" applyFill="1" applyBorder="1" applyAlignment="1">
      <alignment horizontal="center" vertical="center"/>
    </xf>
    <xf numFmtId="0" fontId="5" fillId="4" borderId="58" xfId="2" applyFont="1" applyFill="1" applyBorder="1" applyAlignment="1">
      <alignment horizontal="center" vertical="center"/>
    </xf>
    <xf numFmtId="0" fontId="5" fillId="4" borderId="38" xfId="2" applyFont="1" applyFill="1" applyBorder="1" applyAlignment="1">
      <alignment horizontal="center" vertical="center"/>
    </xf>
    <xf numFmtId="0" fontId="5" fillId="4" borderId="34" xfId="2" applyFont="1" applyFill="1" applyBorder="1" applyAlignment="1">
      <alignment horizontal="center" vertical="center"/>
    </xf>
    <xf numFmtId="0" fontId="5" fillId="4" borderId="40" xfId="2" applyFont="1" applyFill="1" applyBorder="1" applyAlignment="1">
      <alignment horizontal="center" vertical="center"/>
    </xf>
    <xf numFmtId="0" fontId="5" fillId="3" borderId="17" xfId="2" applyFont="1" applyFill="1" applyBorder="1" applyAlignment="1">
      <alignment horizontal="center"/>
    </xf>
    <xf numFmtId="0" fontId="5" fillId="3" borderId="22" xfId="2" applyFont="1" applyFill="1" applyBorder="1" applyAlignment="1">
      <alignment horizontal="center"/>
    </xf>
    <xf numFmtId="0" fontId="5" fillId="3" borderId="32" xfId="2" applyFont="1" applyFill="1" applyBorder="1" applyAlignment="1">
      <alignment horizontal="center"/>
    </xf>
    <xf numFmtId="0" fontId="5" fillId="4" borderId="7" xfId="2" applyFont="1" applyFill="1" applyBorder="1" applyAlignment="1">
      <alignment horizontal="center"/>
    </xf>
    <xf numFmtId="0" fontId="5" fillId="4" borderId="6" xfId="2" applyFont="1" applyFill="1" applyBorder="1" applyAlignment="1">
      <alignment horizontal="center"/>
    </xf>
    <xf numFmtId="0" fontId="5" fillId="4" borderId="7" xfId="2" quotePrefix="1" applyFont="1" applyFill="1" applyBorder="1" applyAlignment="1">
      <alignment horizontal="center"/>
    </xf>
    <xf numFmtId="0" fontId="5" fillId="4" borderId="50" xfId="2" applyFont="1" applyFill="1" applyBorder="1" applyAlignment="1">
      <alignment horizontal="center"/>
    </xf>
    <xf numFmtId="0" fontId="8" fillId="0" borderId="0" xfId="0" applyFont="1" applyAlignment="1">
      <alignment horizontal="center"/>
    </xf>
    <xf numFmtId="0" fontId="11" fillId="0" borderId="0" xfId="0" applyFont="1" applyAlignment="1">
      <alignment horizontal="center"/>
    </xf>
    <xf numFmtId="0" fontId="9" fillId="0" borderId="16" xfId="0" applyFont="1" applyBorder="1" applyAlignment="1">
      <alignment horizontal="left" wrapText="1"/>
    </xf>
    <xf numFmtId="0" fontId="8" fillId="2" borderId="9"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10" xfId="0" applyFont="1" applyFill="1" applyBorder="1" applyAlignment="1">
      <alignment horizontal="center"/>
    </xf>
    <xf numFmtId="0" fontId="8" fillId="2" borderId="14" xfId="0" applyFont="1" applyFill="1" applyBorder="1" applyAlignment="1">
      <alignment horizontal="center"/>
    </xf>
    <xf numFmtId="0" fontId="8" fillId="2" borderId="7"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0" fontId="8" fillId="2" borderId="12" xfId="0" applyFont="1" applyFill="1" applyBorder="1" applyAlignment="1">
      <alignment horizontal="center"/>
    </xf>
    <xf numFmtId="0" fontId="9" fillId="0" borderId="0" xfId="0" applyFont="1" applyAlignment="1">
      <alignment horizontal="left"/>
    </xf>
    <xf numFmtId="0" fontId="9" fillId="0" borderId="0" xfId="0" quotePrefix="1" applyFont="1" applyAlignment="1">
      <alignment horizontal="left" wrapText="1"/>
    </xf>
    <xf numFmtId="0" fontId="9" fillId="0" borderId="0" xfId="0" applyFont="1" applyAlignment="1">
      <alignment horizontal="left" wrapText="1"/>
    </xf>
    <xf numFmtId="0" fontId="22" fillId="0" borderId="0" xfId="0" applyFont="1" applyAlignment="1">
      <alignment horizontal="right"/>
    </xf>
    <xf numFmtId="0" fontId="3" fillId="0" borderId="0" xfId="2" applyFont="1" applyBorder="1" applyAlignment="1">
      <alignment horizontal="justify" wrapText="1"/>
    </xf>
    <xf numFmtId="0" fontId="5" fillId="2" borderId="9" xfId="2" applyFont="1" applyFill="1" applyBorder="1" applyAlignment="1">
      <alignment horizontal="center" vertical="center"/>
    </xf>
    <xf numFmtId="0" fontId="2" fillId="2" borderId="11" xfId="3" applyFont="1" applyFill="1" applyBorder="1" applyAlignment="1">
      <alignment horizontal="center" vertical="center"/>
    </xf>
    <xf numFmtId="0" fontId="2" fillId="2" borderId="19" xfId="3" applyFont="1" applyFill="1" applyBorder="1" applyAlignment="1">
      <alignment horizontal="center" vertical="center"/>
    </xf>
    <xf numFmtId="0" fontId="5" fillId="2" borderId="17" xfId="2" applyFont="1" applyFill="1" applyBorder="1" applyAlignment="1">
      <alignment horizontal="center" vertical="center"/>
    </xf>
    <xf numFmtId="0" fontId="5" fillId="2" borderId="22" xfId="2" applyFont="1" applyFill="1" applyBorder="1" applyAlignment="1">
      <alignment horizontal="center" vertical="center"/>
    </xf>
    <xf numFmtId="0" fontId="5" fillId="2" borderId="10" xfId="2" applyFont="1" applyFill="1" applyBorder="1" applyAlignment="1">
      <alignment horizontal="center" vertical="center" wrapText="1"/>
    </xf>
    <xf numFmtId="0" fontId="5" fillId="2" borderId="5" xfId="2" applyFont="1" applyFill="1" applyBorder="1" applyAlignment="1">
      <alignment horizontal="center" vertical="center" wrapText="1"/>
    </xf>
    <xf numFmtId="0" fontId="5" fillId="2" borderId="14" xfId="2" applyFont="1" applyFill="1" applyBorder="1" applyAlignment="1">
      <alignment horizontal="center" vertical="center" wrapText="1"/>
    </xf>
    <xf numFmtId="0" fontId="5" fillId="2" borderId="12" xfId="2" applyFont="1" applyFill="1" applyBorder="1" applyAlignment="1">
      <alignment horizontal="center" vertical="center" wrapText="1"/>
    </xf>
    <xf numFmtId="0" fontId="5" fillId="2" borderId="5" xfId="2" applyFont="1" applyFill="1" applyBorder="1" applyAlignment="1">
      <alignment horizontal="center" vertical="center"/>
    </xf>
    <xf numFmtId="0" fontId="2" fillId="2" borderId="5" xfId="3" applyFont="1" applyFill="1" applyBorder="1" applyAlignment="1">
      <alignment horizontal="center" vertical="center"/>
    </xf>
    <xf numFmtId="0" fontId="14" fillId="0" borderId="21" xfId="0" applyFont="1" applyBorder="1" applyAlignment="1">
      <alignment horizontal="right"/>
    </xf>
    <xf numFmtId="0" fontId="5" fillId="2" borderId="9"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9"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8" fillId="2" borderId="17"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5" fillId="0" borderId="0" xfId="359" applyFont="1" applyFill="1" applyAlignment="1">
      <alignment horizontal="center" vertical="center"/>
    </xf>
    <xf numFmtId="14" fontId="5" fillId="0" borderId="0" xfId="359" applyNumberFormat="1" applyFont="1" applyFill="1" applyBorder="1" applyAlignment="1">
      <alignment horizontal="center"/>
    </xf>
    <xf numFmtId="0" fontId="27" fillId="0" borderId="0" xfId="359" applyFont="1" applyFill="1" applyBorder="1" applyAlignment="1">
      <alignment horizontal="right"/>
    </xf>
    <xf numFmtId="0" fontId="5" fillId="2" borderId="16" xfId="359" applyFont="1" applyFill="1" applyBorder="1" applyAlignment="1" applyProtection="1">
      <alignment horizontal="center"/>
    </xf>
    <xf numFmtId="0" fontId="5" fillId="2" borderId="57" xfId="359" applyFont="1" applyFill="1" applyBorder="1" applyAlignment="1" applyProtection="1">
      <alignment horizontal="center"/>
    </xf>
    <xf numFmtId="174" fontId="5" fillId="2" borderId="7" xfId="359" quotePrefix="1" applyNumberFormat="1" applyFont="1" applyFill="1" applyBorder="1" applyAlignment="1" applyProtection="1">
      <alignment horizontal="center"/>
    </xf>
    <xf numFmtId="174" fontId="5" fillId="2" borderId="35" xfId="359" quotePrefix="1" applyNumberFormat="1" applyFont="1" applyFill="1" applyBorder="1" applyAlignment="1" applyProtection="1">
      <alignment horizontal="center"/>
    </xf>
    <xf numFmtId="174" fontId="5" fillId="2" borderId="6" xfId="359" quotePrefix="1" applyNumberFormat="1" applyFont="1" applyFill="1" applyBorder="1" applyAlignment="1" applyProtection="1">
      <alignment horizontal="center"/>
    </xf>
    <xf numFmtId="174" fontId="5" fillId="2" borderId="50" xfId="359" quotePrefix="1" applyNumberFormat="1" applyFont="1" applyFill="1" applyBorder="1" applyAlignment="1" applyProtection="1">
      <alignment horizontal="center"/>
    </xf>
    <xf numFmtId="0" fontId="5" fillId="2" borderId="9" xfId="359" quotePrefix="1" applyFont="1" applyFill="1" applyBorder="1" applyAlignment="1">
      <alignment horizontal="center" vertical="center"/>
    </xf>
    <xf numFmtId="0" fontId="5" fillId="2" borderId="11" xfId="359" quotePrefix="1" applyFont="1" applyFill="1" applyBorder="1" applyAlignment="1">
      <alignment horizontal="center" vertical="center"/>
    </xf>
    <xf numFmtId="0" fontId="5" fillId="2" borderId="19" xfId="359" quotePrefix="1" applyFont="1" applyFill="1" applyBorder="1" applyAlignment="1">
      <alignment horizontal="center" vertical="center"/>
    </xf>
    <xf numFmtId="173" fontId="5" fillId="0" borderId="0" xfId="359" applyNumberFormat="1" applyFont="1" applyFill="1" applyBorder="1" applyAlignment="1" applyProtection="1">
      <alignment horizontal="center"/>
    </xf>
    <xf numFmtId="0" fontId="5" fillId="2" borderId="17" xfId="359" applyFont="1" applyFill="1" applyBorder="1" applyAlignment="1" applyProtection="1">
      <alignment horizontal="center"/>
    </xf>
    <xf numFmtId="0" fontId="5" fillId="2" borderId="22" xfId="359" applyFont="1" applyFill="1" applyBorder="1" applyAlignment="1" applyProtection="1">
      <alignment horizontal="center"/>
    </xf>
    <xf numFmtId="0" fontId="5" fillId="2" borderId="32" xfId="359" applyFont="1" applyFill="1" applyBorder="1" applyAlignment="1" applyProtection="1">
      <alignment horizontal="center"/>
    </xf>
    <xf numFmtId="0" fontId="5" fillId="2" borderId="9" xfId="359" applyFont="1" applyFill="1" applyBorder="1" applyAlignment="1">
      <alignment horizontal="center" vertical="center"/>
    </xf>
    <xf numFmtId="0" fontId="5" fillId="2" borderId="11" xfId="359" applyFont="1" applyFill="1" applyBorder="1" applyAlignment="1">
      <alignment horizontal="center" vertical="center"/>
    </xf>
    <xf numFmtId="0" fontId="5" fillId="2" borderId="19" xfId="359" applyFont="1" applyFill="1" applyBorder="1" applyAlignment="1">
      <alignment horizontal="center" vertical="center"/>
    </xf>
    <xf numFmtId="0" fontId="5" fillId="2" borderId="17" xfId="359" applyFont="1" applyFill="1" applyBorder="1" applyAlignment="1" applyProtection="1">
      <alignment horizontal="center" vertical="center"/>
    </xf>
    <xf numFmtId="0" fontId="5" fillId="2" borderId="22" xfId="359" applyFont="1" applyFill="1" applyBorder="1" applyAlignment="1" applyProtection="1">
      <alignment horizontal="center" vertical="center"/>
    </xf>
    <xf numFmtId="0" fontId="5" fillId="2" borderId="32" xfId="359" applyFont="1" applyFill="1" applyBorder="1" applyAlignment="1" applyProtection="1">
      <alignment horizontal="center" vertical="center"/>
    </xf>
    <xf numFmtId="174" fontId="5" fillId="2" borderId="35" xfId="359" applyNumberFormat="1" applyFont="1" applyFill="1" applyBorder="1" applyAlignment="1" applyProtection="1">
      <alignment horizontal="center"/>
    </xf>
    <xf numFmtId="174" fontId="5" fillId="2" borderId="50" xfId="359" applyNumberFormat="1" applyFont="1" applyFill="1" applyBorder="1" applyAlignment="1" applyProtection="1">
      <alignment horizontal="center"/>
    </xf>
    <xf numFmtId="174" fontId="5" fillId="2" borderId="17" xfId="359" quotePrefix="1" applyNumberFormat="1" applyFont="1" applyFill="1" applyBorder="1" applyAlignment="1" applyProtection="1">
      <alignment horizontal="center"/>
    </xf>
    <xf numFmtId="174" fontId="5" fillId="2" borderId="22" xfId="359" quotePrefix="1" applyNumberFormat="1" applyFont="1" applyFill="1" applyBorder="1" applyAlignment="1" applyProtection="1">
      <alignment horizontal="center"/>
    </xf>
    <xf numFmtId="174" fontId="5" fillId="2" borderId="32" xfId="359" quotePrefix="1" applyNumberFormat="1" applyFont="1" applyFill="1" applyBorder="1" applyAlignment="1" applyProtection="1">
      <alignment horizontal="center"/>
    </xf>
    <xf numFmtId="165" fontId="3" fillId="0" borderId="0" xfId="359" applyNumberFormat="1" applyFont="1" applyFill="1" applyAlignment="1">
      <alignment horizontal="left"/>
    </xf>
    <xf numFmtId="173" fontId="3" fillId="0" borderId="0" xfId="359" applyNumberFormat="1" applyFont="1" applyFill="1" applyBorder="1" applyAlignment="1" applyProtection="1">
      <alignment horizontal="left"/>
    </xf>
    <xf numFmtId="165" fontId="5" fillId="0" borderId="0" xfId="359" applyNumberFormat="1" applyFont="1" applyFill="1" applyAlignment="1">
      <alignment horizontal="center"/>
    </xf>
    <xf numFmtId="165" fontId="27" fillId="0" borderId="0" xfId="359" applyNumberFormat="1" applyFont="1" applyFill="1" applyBorder="1" applyAlignment="1">
      <alignment horizontal="right"/>
    </xf>
    <xf numFmtId="165" fontId="3" fillId="0" borderId="0" xfId="359" applyNumberFormat="1" applyFont="1" applyFill="1" applyBorder="1" applyAlignment="1">
      <alignment horizontal="right"/>
    </xf>
    <xf numFmtId="165" fontId="5" fillId="2" borderId="17" xfId="4" applyNumberFormat="1" applyFont="1" applyFill="1" applyBorder="1" applyAlignment="1">
      <alignment horizontal="center" wrapText="1"/>
    </xf>
    <xf numFmtId="165" fontId="5" fillId="2" borderId="22" xfId="4" applyNumberFormat="1" applyFont="1" applyFill="1" applyBorder="1" applyAlignment="1">
      <alignment horizontal="center" wrapText="1"/>
    </xf>
    <xf numFmtId="165" fontId="5" fillId="2" borderId="32" xfId="4" applyNumberFormat="1" applyFont="1" applyFill="1" applyBorder="1" applyAlignment="1">
      <alignment horizontal="center" wrapText="1"/>
    </xf>
    <xf numFmtId="165" fontId="5" fillId="2" borderId="7" xfId="4" quotePrefix="1" applyNumberFormat="1" applyFont="1" applyFill="1" applyBorder="1" applyAlignment="1">
      <alignment horizontal="center"/>
    </xf>
    <xf numFmtId="165" fontId="5" fillId="2" borderId="6" xfId="4" quotePrefix="1" applyNumberFormat="1" applyFont="1" applyFill="1" applyBorder="1" applyAlignment="1">
      <alignment horizontal="center"/>
    </xf>
    <xf numFmtId="165" fontId="5" fillId="2" borderId="50" xfId="4" quotePrefix="1" applyNumberFormat="1" applyFont="1" applyFill="1" applyBorder="1" applyAlignment="1">
      <alignment horizontal="center"/>
    </xf>
    <xf numFmtId="165" fontId="5" fillId="2" borderId="9" xfId="359" applyNumberFormat="1" applyFont="1" applyFill="1" applyBorder="1" applyAlignment="1" applyProtection="1">
      <alignment horizontal="center" vertical="center"/>
    </xf>
    <xf numFmtId="165" fontId="5" fillId="2" borderId="11" xfId="359" applyNumberFormat="1" applyFont="1" applyFill="1" applyBorder="1" applyAlignment="1" applyProtection="1">
      <alignment horizontal="center" vertical="center"/>
    </xf>
    <xf numFmtId="165" fontId="5" fillId="2" borderId="19" xfId="359" applyNumberFormat="1" applyFont="1" applyFill="1" applyBorder="1" applyAlignment="1" applyProtection="1">
      <alignment horizontal="center" vertical="center"/>
    </xf>
    <xf numFmtId="173" fontId="4" fillId="0" borderId="0" xfId="359" applyNumberFormat="1" applyFont="1" applyFill="1" applyBorder="1" applyAlignment="1" applyProtection="1">
      <alignment horizontal="left" wrapText="1"/>
    </xf>
    <xf numFmtId="0" fontId="5" fillId="0" borderId="0" xfId="359" applyFont="1" applyFill="1" applyAlignment="1">
      <alignment horizontal="center"/>
    </xf>
    <xf numFmtId="0" fontId="35" fillId="0" borderId="21" xfId="359" applyFont="1" applyFill="1" applyBorder="1" applyAlignment="1">
      <alignment horizontal="center"/>
    </xf>
    <xf numFmtId="165" fontId="13" fillId="2" borderId="17" xfId="4" applyNumberFormat="1" applyFont="1" applyFill="1" applyBorder="1" applyAlignment="1">
      <alignment horizontal="center" wrapText="1"/>
    </xf>
    <xf numFmtId="165" fontId="13" fillId="2" borderId="22" xfId="4" applyNumberFormat="1" applyFont="1" applyFill="1" applyBorder="1" applyAlignment="1">
      <alignment horizontal="center" wrapText="1"/>
    </xf>
    <xf numFmtId="165" fontId="13" fillId="2" borderId="32" xfId="4" applyNumberFormat="1" applyFont="1" applyFill="1" applyBorder="1" applyAlignment="1">
      <alignment horizontal="center" wrapText="1"/>
    </xf>
    <xf numFmtId="0" fontId="13" fillId="2" borderId="9" xfId="359" applyFont="1" applyFill="1" applyBorder="1" applyAlignment="1">
      <alignment horizontal="center" vertical="center"/>
    </xf>
    <xf numFmtId="0" fontId="13" fillId="2" borderId="11" xfId="359" applyFont="1" applyFill="1" applyBorder="1" applyAlignment="1">
      <alignment horizontal="center" vertical="center"/>
    </xf>
    <xf numFmtId="0" fontId="13" fillId="2" borderId="19" xfId="359" applyFont="1" applyFill="1" applyBorder="1" applyAlignment="1">
      <alignment horizontal="center" vertical="center"/>
    </xf>
    <xf numFmtId="165" fontId="13" fillId="2" borderId="7" xfId="4" quotePrefix="1" applyNumberFormat="1" applyFont="1" applyFill="1" applyBorder="1" applyAlignment="1">
      <alignment horizontal="center"/>
    </xf>
    <xf numFmtId="165" fontId="13" fillId="2" borderId="6" xfId="4" quotePrefix="1" applyNumberFormat="1" applyFont="1" applyFill="1" applyBorder="1" applyAlignment="1">
      <alignment horizontal="center"/>
    </xf>
    <xf numFmtId="165" fontId="13" fillId="2" borderId="50" xfId="4" quotePrefix="1" applyNumberFormat="1" applyFont="1" applyFill="1" applyBorder="1" applyAlignment="1">
      <alignment horizontal="center"/>
    </xf>
    <xf numFmtId="0" fontId="27" fillId="0" borderId="21" xfId="359" applyFont="1" applyFill="1" applyBorder="1" applyAlignment="1">
      <alignment horizontal="center"/>
    </xf>
    <xf numFmtId="0" fontId="3" fillId="0" borderId="0" xfId="359" applyFont="1" applyFill="1" applyAlignment="1">
      <alignment horizontal="left"/>
    </xf>
    <xf numFmtId="173" fontId="3" fillId="0" borderId="16" xfId="359" quotePrefix="1" applyNumberFormat="1" applyFont="1" applyFill="1" applyBorder="1" applyAlignment="1" applyProtection="1">
      <alignment horizontal="left" vertical="center"/>
    </xf>
    <xf numFmtId="165" fontId="5" fillId="2" borderId="17" xfId="6" quotePrefix="1" applyNumberFormat="1" applyFont="1" applyFill="1" applyBorder="1" applyAlignment="1">
      <alignment horizontal="center" wrapText="1"/>
    </xf>
    <xf numFmtId="165" fontId="5" fillId="2" borderId="22" xfId="6" quotePrefix="1" applyNumberFormat="1" applyFont="1" applyFill="1" applyBorder="1" applyAlignment="1">
      <alignment horizontal="center" wrapText="1"/>
    </xf>
    <xf numFmtId="165" fontId="5" fillId="2" borderId="32" xfId="6" quotePrefix="1" applyNumberFormat="1" applyFont="1" applyFill="1" applyBorder="1" applyAlignment="1">
      <alignment horizontal="center" wrapText="1"/>
    </xf>
    <xf numFmtId="1" fontId="5" fillId="2" borderId="7" xfId="359" applyNumberFormat="1" applyFont="1" applyFill="1" applyBorder="1" applyAlignment="1">
      <alignment horizontal="center"/>
    </xf>
    <xf numFmtId="0" fontId="5" fillId="2" borderId="6" xfId="359" applyFont="1" applyFill="1" applyBorder="1" applyAlignment="1">
      <alignment horizontal="center"/>
    </xf>
    <xf numFmtId="1" fontId="5" fillId="2" borderId="35" xfId="359" quotePrefix="1" applyNumberFormat="1" applyFont="1" applyFill="1" applyBorder="1" applyAlignment="1">
      <alignment horizontal="center"/>
    </xf>
    <xf numFmtId="0" fontId="5" fillId="2" borderId="50" xfId="359" applyFont="1" applyFill="1" applyBorder="1" applyAlignment="1">
      <alignment horizontal="center"/>
    </xf>
    <xf numFmtId="173" fontId="3" fillId="0" borderId="16" xfId="359" applyNumberFormat="1" applyFont="1" applyFill="1" applyBorder="1" applyAlignment="1" applyProtection="1">
      <alignment horizontal="left"/>
    </xf>
    <xf numFmtId="165" fontId="5" fillId="2" borderId="9" xfId="359" applyNumberFormat="1" applyFont="1" applyFill="1" applyBorder="1" applyAlignment="1">
      <alignment horizontal="center" vertical="center"/>
    </xf>
    <xf numFmtId="165" fontId="5" fillId="2" borderId="11" xfId="359" applyNumberFormat="1" applyFont="1" applyFill="1" applyBorder="1" applyAlignment="1">
      <alignment horizontal="center" vertical="center"/>
    </xf>
    <xf numFmtId="165" fontId="5" fillId="2" borderId="19" xfId="359" applyNumberFormat="1" applyFont="1" applyFill="1" applyBorder="1" applyAlignment="1">
      <alignment horizontal="center" vertical="center"/>
    </xf>
    <xf numFmtId="165" fontId="5" fillId="0" borderId="0" xfId="359" applyNumberFormat="1" applyFont="1" applyFill="1" applyBorder="1" applyAlignment="1">
      <alignment horizontal="center"/>
    </xf>
    <xf numFmtId="165" fontId="5" fillId="0" borderId="0" xfId="359" applyNumberFormat="1" applyFont="1" applyFill="1" applyBorder="1" applyAlignment="1" applyProtection="1">
      <alignment horizontal="center"/>
    </xf>
    <xf numFmtId="39" fontId="5" fillId="4" borderId="11" xfId="290" applyNumberFormat="1" applyFont="1" applyFill="1" applyBorder="1" applyAlignment="1">
      <alignment horizontal="center" vertical="center"/>
    </xf>
    <xf numFmtId="39" fontId="5" fillId="4" borderId="19" xfId="290" applyNumberFormat="1" applyFont="1" applyFill="1" applyBorder="1" applyAlignment="1">
      <alignment horizontal="center" vertical="center"/>
    </xf>
    <xf numFmtId="177" fontId="5" fillId="4" borderId="38" xfId="199" applyNumberFormat="1" applyFont="1" applyFill="1" applyBorder="1" applyAlignment="1">
      <alignment horizontal="center" vertical="center"/>
    </xf>
    <xf numFmtId="177" fontId="5" fillId="4" borderId="34" xfId="199" applyNumberFormat="1" applyFont="1" applyFill="1" applyBorder="1" applyAlignment="1">
      <alignment horizontal="center" vertical="center"/>
    </xf>
    <xf numFmtId="177" fontId="5" fillId="4" borderId="40" xfId="199" applyNumberFormat="1" applyFont="1" applyFill="1" applyBorder="1" applyAlignment="1">
      <alignment horizontal="center" vertical="center"/>
    </xf>
    <xf numFmtId="0" fontId="5" fillId="4" borderId="37" xfId="289" quotePrefix="1" applyFont="1" applyFill="1" applyBorder="1" applyAlignment="1">
      <alignment horizontal="center" vertical="center"/>
    </xf>
    <xf numFmtId="0" fontId="5" fillId="4" borderId="61" xfId="289" quotePrefix="1" applyFont="1" applyFill="1" applyBorder="1" applyAlignment="1">
      <alignment horizontal="center" vertical="center"/>
    </xf>
    <xf numFmtId="0" fontId="5" fillId="4" borderId="38" xfId="289" quotePrefix="1" applyFont="1" applyFill="1" applyBorder="1" applyAlignment="1">
      <alignment horizontal="center" vertical="center"/>
    </xf>
    <xf numFmtId="0" fontId="5" fillId="4" borderId="30" xfId="289" quotePrefix="1" applyFont="1" applyFill="1" applyBorder="1" applyAlignment="1">
      <alignment horizontal="center" vertical="center"/>
    </xf>
    <xf numFmtId="0" fontId="5" fillId="4" borderId="7" xfId="290" applyNumberFormat="1" applyFont="1" applyFill="1" applyBorder="1" applyAlignment="1">
      <alignment horizontal="center"/>
    </xf>
    <xf numFmtId="0" fontId="5" fillId="4" borderId="35" xfId="290" applyNumberFormat="1" applyFont="1" applyFill="1" applyBorder="1" applyAlignment="1">
      <alignment horizontal="center"/>
    </xf>
    <xf numFmtId="0" fontId="5" fillId="4" borderId="6" xfId="290" applyNumberFormat="1" applyFont="1" applyFill="1" applyBorder="1" applyAlignment="1">
      <alignment horizontal="center"/>
    </xf>
    <xf numFmtId="0" fontId="5" fillId="4" borderId="7" xfId="290" applyFont="1" applyFill="1" applyBorder="1" applyAlignment="1">
      <alignment horizontal="center" vertical="center" wrapText="1"/>
    </xf>
    <xf numFmtId="0" fontId="5" fillId="4" borderId="6" xfId="290" applyFont="1" applyFill="1" applyBorder="1" applyAlignment="1">
      <alignment horizontal="center" vertical="center" wrapText="1"/>
    </xf>
    <xf numFmtId="39" fontId="5" fillId="4" borderId="11" xfId="290" quotePrefix="1" applyNumberFormat="1" applyFont="1" applyFill="1" applyBorder="1" applyAlignment="1">
      <alignment horizontal="center" vertical="center"/>
    </xf>
    <xf numFmtId="39" fontId="5" fillId="4" borderId="19" xfId="290" quotePrefix="1" applyNumberFormat="1" applyFont="1" applyFill="1" applyBorder="1" applyAlignment="1">
      <alignment horizontal="center" vertical="center"/>
    </xf>
    <xf numFmtId="0" fontId="5" fillId="4" borderId="38" xfId="289" applyNumberFormat="1" applyFont="1" applyFill="1" applyBorder="1" applyAlignment="1">
      <alignment horizontal="center"/>
    </xf>
    <xf numFmtId="0" fontId="5" fillId="4" borderId="40" xfId="289" applyNumberFormat="1" applyFont="1" applyFill="1" applyBorder="1" applyAlignment="1">
      <alignment horizontal="center"/>
    </xf>
    <xf numFmtId="0" fontId="5" fillId="4" borderId="34" xfId="289" applyNumberFormat="1" applyFont="1" applyFill="1" applyBorder="1" applyAlignment="1">
      <alignment horizontal="center"/>
    </xf>
    <xf numFmtId="0" fontId="5" fillId="4" borderId="30" xfId="289" applyNumberFormat="1" applyFont="1" applyFill="1" applyBorder="1" applyAlignment="1">
      <alignment horizontal="center"/>
    </xf>
    <xf numFmtId="39" fontId="5" fillId="4" borderId="7" xfId="290" quotePrefix="1" applyNumberFormat="1" applyFont="1" applyFill="1" applyBorder="1" applyAlignment="1">
      <alignment horizontal="center"/>
    </xf>
    <xf numFmtId="39" fontId="5" fillId="4" borderId="35" xfId="290" quotePrefix="1" applyNumberFormat="1" applyFont="1" applyFill="1" applyBorder="1" applyAlignment="1">
      <alignment horizontal="center"/>
    </xf>
    <xf numFmtId="39" fontId="5" fillId="4" borderId="6" xfId="290" quotePrefix="1" applyNumberFormat="1" applyFont="1" applyFill="1" applyBorder="1" applyAlignment="1">
      <alignment horizontal="center"/>
    </xf>
    <xf numFmtId="0" fontId="5" fillId="4" borderId="5" xfId="289" quotePrefix="1" applyFont="1" applyFill="1" applyBorder="1" applyAlignment="1">
      <alignment horizontal="center"/>
    </xf>
    <xf numFmtId="0" fontId="5" fillId="4" borderId="5" xfId="289" applyFont="1" applyFill="1" applyBorder="1" applyAlignment="1">
      <alignment horizontal="center"/>
    </xf>
    <xf numFmtId="0" fontId="5" fillId="4" borderId="12" xfId="289" applyFont="1" applyFill="1" applyBorder="1" applyAlignment="1">
      <alignment horizontal="center"/>
    </xf>
    <xf numFmtId="177" fontId="5" fillId="4" borderId="38" xfId="195" applyNumberFormat="1" applyFont="1" applyFill="1" applyBorder="1" applyAlignment="1">
      <alignment horizontal="center" vertical="center"/>
    </xf>
    <xf numFmtId="177" fontId="5" fillId="4" borderId="34" xfId="195" applyNumberFormat="1" applyFont="1" applyFill="1" applyBorder="1" applyAlignment="1">
      <alignment horizontal="center" vertical="center"/>
    </xf>
    <xf numFmtId="177" fontId="5" fillId="4" borderId="40" xfId="195" applyNumberFormat="1" applyFont="1" applyFill="1" applyBorder="1" applyAlignment="1">
      <alignment horizontal="center" vertical="center"/>
    </xf>
    <xf numFmtId="177" fontId="5" fillId="4" borderId="30" xfId="195" applyNumberFormat="1" applyFont="1" applyFill="1" applyBorder="1" applyAlignment="1">
      <alignment horizontal="center" vertical="center"/>
    </xf>
    <xf numFmtId="0" fontId="5" fillId="4" borderId="11" xfId="289" applyFont="1" applyFill="1" applyBorder="1" applyAlignment="1">
      <alignment horizontal="center" vertical="center"/>
    </xf>
    <xf numFmtId="0" fontId="5" fillId="4" borderId="19" xfId="289" applyFont="1" applyFill="1" applyBorder="1" applyAlignment="1">
      <alignment horizontal="center" vertical="center"/>
    </xf>
    <xf numFmtId="0" fontId="5" fillId="4" borderId="6" xfId="289" quotePrefix="1" applyFont="1" applyFill="1" applyBorder="1" applyAlignment="1">
      <alignment horizontal="center"/>
    </xf>
    <xf numFmtId="0" fontId="5" fillId="0" borderId="0" xfId="0" applyFont="1" applyFill="1" applyAlignment="1">
      <alignment horizontal="center" vertical="center"/>
    </xf>
    <xf numFmtId="14" fontId="5" fillId="0" borderId="0" xfId="0" applyNumberFormat="1" applyFont="1" applyFill="1" applyBorder="1" applyAlignment="1">
      <alignment horizontal="center"/>
    </xf>
    <xf numFmtId="0" fontId="5" fillId="4" borderId="17" xfId="289" applyFont="1" applyFill="1" applyBorder="1" applyAlignment="1">
      <alignment horizontal="center" vertical="center"/>
    </xf>
    <xf numFmtId="0" fontId="5" fillId="4" borderId="22" xfId="289" applyFont="1" applyFill="1" applyBorder="1" applyAlignment="1">
      <alignment horizontal="center" vertical="center"/>
    </xf>
    <xf numFmtId="0" fontId="5" fillId="4" borderId="18" xfId="289" applyFont="1" applyFill="1" applyBorder="1" applyAlignment="1">
      <alignment horizontal="center" vertical="center"/>
    </xf>
    <xf numFmtId="0" fontId="5" fillId="4" borderId="32" xfId="289" applyFont="1" applyFill="1" applyBorder="1" applyAlignment="1">
      <alignment horizontal="center" vertical="center"/>
    </xf>
    <xf numFmtId="0" fontId="5" fillId="4" borderId="38" xfId="289" applyFont="1" applyFill="1" applyBorder="1" applyAlignment="1">
      <alignment horizontal="center"/>
    </xf>
    <xf numFmtId="0" fontId="5" fillId="4" borderId="34" xfId="289" applyFont="1" applyFill="1" applyBorder="1" applyAlignment="1">
      <alignment horizontal="center"/>
    </xf>
    <xf numFmtId="0" fontId="5" fillId="4" borderId="35" xfId="289" applyNumberFormat="1" applyFont="1" applyFill="1" applyBorder="1" applyAlignment="1">
      <alignment horizontal="center"/>
    </xf>
    <xf numFmtId="0" fontId="5" fillId="4" borderId="6" xfId="289" applyNumberFormat="1" applyFont="1" applyFill="1" applyBorder="1" applyAlignment="1">
      <alignment horizontal="center"/>
    </xf>
    <xf numFmtId="178" fontId="5" fillId="4" borderId="36" xfId="0" applyNumberFormat="1" applyFont="1" applyFill="1" applyBorder="1" applyAlignment="1">
      <alignment horizontal="center" vertical="center"/>
    </xf>
    <xf numFmtId="178" fontId="5" fillId="4" borderId="15" xfId="0" applyNumberFormat="1" applyFont="1" applyFill="1" applyBorder="1" applyAlignment="1">
      <alignment horizontal="center" vertical="center"/>
    </xf>
    <xf numFmtId="0" fontId="5" fillId="4" borderId="17" xfId="0" applyFont="1" applyFill="1" applyBorder="1" applyAlignment="1">
      <alignment horizontal="center"/>
    </xf>
    <xf numFmtId="0" fontId="5" fillId="4" borderId="22" xfId="0" applyFont="1" applyFill="1" applyBorder="1" applyAlignment="1">
      <alignment horizontal="center"/>
    </xf>
    <xf numFmtId="0" fontId="5" fillId="4" borderId="18" xfId="0" applyFont="1" applyFill="1" applyBorder="1" applyAlignment="1">
      <alignment horizontal="center"/>
    </xf>
    <xf numFmtId="0" fontId="5" fillId="4" borderId="32" xfId="0" applyFont="1" applyFill="1" applyBorder="1" applyAlignment="1">
      <alignment horizontal="center"/>
    </xf>
    <xf numFmtId="39" fontId="5" fillId="4" borderId="7" xfId="0" quotePrefix="1" applyNumberFormat="1" applyFont="1" applyFill="1" applyBorder="1" applyAlignment="1" applyProtection="1">
      <alignment horizontal="center"/>
    </xf>
    <xf numFmtId="39" fontId="5" fillId="4" borderId="35" xfId="0" quotePrefix="1" applyNumberFormat="1" applyFont="1" applyFill="1" applyBorder="1" applyAlignment="1" applyProtection="1">
      <alignment horizontal="center"/>
    </xf>
    <xf numFmtId="39" fontId="5" fillId="4" borderId="6" xfId="0" quotePrefix="1" applyNumberFormat="1" applyFont="1" applyFill="1" applyBorder="1" applyAlignment="1" applyProtection="1">
      <alignment horizontal="center"/>
    </xf>
    <xf numFmtId="39" fontId="5" fillId="4" borderId="63" xfId="0" quotePrefix="1" applyNumberFormat="1" applyFont="1" applyFill="1" applyBorder="1" applyAlignment="1" applyProtection="1">
      <alignment horizontal="center" vertical="center"/>
    </xf>
    <xf numFmtId="39" fontId="5" fillId="4" borderId="39" xfId="0" quotePrefix="1" applyNumberFormat="1" applyFont="1" applyFill="1" applyBorder="1" applyAlignment="1" applyProtection="1">
      <alignment horizontal="center" vertical="center"/>
    </xf>
    <xf numFmtId="39" fontId="5" fillId="4" borderId="34" xfId="0" quotePrefix="1" applyNumberFormat="1" applyFont="1" applyFill="1" applyBorder="1" applyAlignment="1" applyProtection="1">
      <alignment horizontal="center" vertical="center"/>
    </xf>
    <xf numFmtId="39" fontId="5" fillId="4" borderId="40" xfId="0" quotePrefix="1" applyNumberFormat="1" applyFont="1" applyFill="1" applyBorder="1" applyAlignment="1" applyProtection="1">
      <alignment horizontal="center" vertical="center"/>
    </xf>
    <xf numFmtId="39" fontId="5" fillId="4" borderId="61" xfId="0" quotePrefix="1" applyNumberFormat="1" applyFont="1" applyFill="1" applyBorder="1" applyAlignment="1" applyProtection="1">
      <alignment horizontal="center" vertical="center"/>
    </xf>
    <xf numFmtId="39" fontId="5" fillId="4" borderId="30" xfId="0" quotePrefix="1" applyNumberFormat="1" applyFont="1" applyFill="1" applyBorder="1" applyAlignment="1" applyProtection="1">
      <alignment horizontal="center" vertical="center"/>
    </xf>
    <xf numFmtId="39" fontId="5" fillId="4" borderId="7" xfId="0" applyNumberFormat="1" applyFont="1" applyFill="1" applyBorder="1" applyAlignment="1" applyProtection="1">
      <alignment horizontal="center" vertical="center"/>
    </xf>
    <xf numFmtId="39" fontId="5" fillId="4" borderId="6" xfId="0" applyNumberFormat="1" applyFont="1" applyFill="1" applyBorder="1" applyAlignment="1" applyProtection="1">
      <alignment horizontal="center" vertical="center"/>
    </xf>
    <xf numFmtId="39" fontId="5" fillId="4" borderId="35" xfId="0" applyNumberFormat="1" applyFont="1" applyFill="1" applyBorder="1" applyAlignment="1" applyProtection="1">
      <alignment horizontal="center" vertical="center" wrapText="1"/>
    </xf>
    <xf numFmtId="39" fontId="5" fillId="4" borderId="6" xfId="0" applyNumberFormat="1" applyFont="1" applyFill="1" applyBorder="1" applyAlignment="1" applyProtection="1">
      <alignment horizontal="center" vertical="center" wrapText="1"/>
    </xf>
    <xf numFmtId="39" fontId="5" fillId="4" borderId="35" xfId="0" applyNumberFormat="1" applyFont="1" applyFill="1" applyBorder="1" applyAlignment="1" applyProtection="1">
      <alignment horizontal="center" vertical="center"/>
    </xf>
    <xf numFmtId="0" fontId="5" fillId="4" borderId="35" xfId="2" applyFont="1" applyFill="1" applyBorder="1" applyAlignment="1">
      <alignment horizontal="center"/>
    </xf>
    <xf numFmtId="0" fontId="3" fillId="0" borderId="16" xfId="2" applyFont="1" applyFill="1" applyBorder="1" applyAlignment="1">
      <alignment horizontal="left"/>
    </xf>
    <xf numFmtId="0" fontId="27" fillId="0" borderId="21" xfId="2" applyFont="1" applyFill="1" applyBorder="1" applyAlignment="1">
      <alignment horizontal="right"/>
    </xf>
    <xf numFmtId="0" fontId="5" fillId="4" borderId="9" xfId="289" applyFont="1" applyFill="1" applyBorder="1" applyAlignment="1">
      <alignment horizontal="center" vertical="center"/>
    </xf>
    <xf numFmtId="0" fontId="5" fillId="4" borderId="17" xfId="289" applyFont="1" applyFill="1" applyBorder="1" applyAlignment="1">
      <alignment horizontal="center"/>
    </xf>
    <xf numFmtId="0" fontId="5" fillId="4" borderId="22" xfId="289" applyFont="1" applyFill="1" applyBorder="1" applyAlignment="1">
      <alignment horizontal="center"/>
    </xf>
    <xf numFmtId="0" fontId="5" fillId="4" borderId="18" xfId="289" applyFont="1" applyFill="1" applyBorder="1" applyAlignment="1">
      <alignment horizontal="center"/>
    </xf>
    <xf numFmtId="0" fontId="5" fillId="4" borderId="32" xfId="289" applyFont="1" applyFill="1" applyBorder="1" applyAlignment="1">
      <alignment horizontal="center"/>
    </xf>
    <xf numFmtId="0" fontId="5" fillId="4" borderId="7" xfId="289" applyFont="1" applyFill="1" applyBorder="1" applyAlignment="1">
      <alignment horizontal="center"/>
    </xf>
    <xf numFmtId="0" fontId="5" fillId="4" borderId="6" xfId="289" applyFont="1" applyFill="1" applyBorder="1" applyAlignment="1">
      <alignment horizontal="center"/>
    </xf>
    <xf numFmtId="0" fontId="5" fillId="4" borderId="35" xfId="289" applyFont="1" applyFill="1" applyBorder="1" applyAlignment="1">
      <alignment horizontal="center"/>
    </xf>
    <xf numFmtId="0" fontId="5" fillId="0" borderId="0" xfId="286" applyFont="1" applyFill="1" applyAlignment="1">
      <alignment horizontal="center" vertical="center"/>
    </xf>
    <xf numFmtId="0" fontId="5" fillId="0" borderId="0" xfId="286" applyFont="1" applyFill="1" applyAlignment="1">
      <alignment horizontal="center"/>
    </xf>
    <xf numFmtId="0" fontId="3" fillId="0" borderId="0" xfId="286" applyFont="1" applyFill="1" applyBorder="1" applyAlignment="1">
      <alignment horizontal="left"/>
    </xf>
    <xf numFmtId="0" fontId="5" fillId="0" borderId="0" xfId="2" applyFont="1" applyAlignment="1">
      <alignment horizontal="center" vertical="center"/>
    </xf>
    <xf numFmtId="0" fontId="5" fillId="2" borderId="9" xfId="289" applyFont="1" applyFill="1" applyBorder="1" applyAlignment="1" applyProtection="1">
      <alignment horizontal="center" vertical="center"/>
    </xf>
    <xf numFmtId="0" fontId="5" fillId="2" borderId="19" xfId="289" applyFont="1" applyFill="1" applyBorder="1" applyAlignment="1" applyProtection="1">
      <alignment horizontal="center" vertical="center"/>
    </xf>
    <xf numFmtId="0" fontId="5" fillId="2" borderId="17" xfId="289" applyFont="1" applyFill="1" applyBorder="1" applyAlignment="1" applyProtection="1">
      <alignment horizontal="center" vertical="center"/>
    </xf>
    <xf numFmtId="0" fontId="5" fillId="2" borderId="22" xfId="289" applyFont="1" applyFill="1" applyBorder="1" applyAlignment="1" applyProtection="1">
      <alignment horizontal="center" vertical="center"/>
    </xf>
    <xf numFmtId="0" fontId="5" fillId="2" borderId="18" xfId="289" applyFont="1" applyFill="1" applyBorder="1" applyAlignment="1" applyProtection="1">
      <alignment horizontal="center" vertical="center"/>
    </xf>
    <xf numFmtId="0" fontId="5" fillId="2" borderId="16" xfId="289" applyFont="1" applyFill="1" applyBorder="1" applyAlignment="1" applyProtection="1">
      <alignment horizontal="center" vertical="center"/>
    </xf>
    <xf numFmtId="0" fontId="5" fillId="2" borderId="57" xfId="289" applyFont="1" applyFill="1" applyBorder="1" applyAlignment="1" applyProtection="1">
      <alignment horizontal="center" vertical="center"/>
    </xf>
    <xf numFmtId="0" fontId="5" fillId="2" borderId="36" xfId="2" applyFont="1" applyFill="1" applyBorder="1" applyAlignment="1">
      <alignment horizontal="center" vertical="center"/>
    </xf>
    <xf numFmtId="0" fontId="5" fillId="3" borderId="15" xfId="2" applyFont="1" applyFill="1" applyBorder="1" applyAlignment="1">
      <alignment horizontal="center" vertical="center"/>
    </xf>
    <xf numFmtId="0" fontId="5" fillId="2" borderId="12" xfId="2" applyFont="1" applyFill="1" applyBorder="1" applyAlignment="1">
      <alignment horizontal="center" vertical="center"/>
    </xf>
    <xf numFmtId="0" fontId="3" fillId="0" borderId="0" xfId="2" applyFont="1" applyBorder="1" applyAlignment="1">
      <alignment horizontal="center" vertical="center"/>
    </xf>
    <xf numFmtId="0" fontId="3" fillId="0" borderId="0" xfId="2" applyFont="1" applyBorder="1" applyAlignment="1">
      <alignment horizontal="left"/>
    </xf>
    <xf numFmtId="0" fontId="5" fillId="2" borderId="2"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24" xfId="2" applyFont="1" applyFill="1" applyBorder="1" applyAlignment="1">
      <alignment horizontal="center" vertical="center"/>
    </xf>
    <xf numFmtId="0" fontId="5" fillId="2" borderId="20" xfId="2" applyFont="1" applyFill="1" applyBorder="1" applyAlignment="1">
      <alignment horizontal="center" vertical="center"/>
    </xf>
    <xf numFmtId="0" fontId="5" fillId="0" borderId="0" xfId="2" applyFont="1" applyFill="1" applyAlignment="1">
      <alignment horizontal="center" vertical="center"/>
    </xf>
    <xf numFmtId="0" fontId="5" fillId="0" borderId="0" xfId="2" applyFont="1" applyBorder="1" applyAlignment="1">
      <alignment horizontal="center" vertical="center"/>
    </xf>
    <xf numFmtId="0" fontId="5" fillId="2" borderId="9" xfId="2" applyFont="1" applyFill="1" applyBorder="1" applyAlignment="1">
      <alignment horizontal="center" vertical="center" wrapText="1"/>
    </xf>
    <xf numFmtId="0" fontId="5" fillId="2" borderId="11" xfId="2" applyFont="1" applyFill="1" applyBorder="1" applyAlignment="1">
      <alignment horizontal="center" vertical="center" wrapText="1"/>
    </xf>
    <xf numFmtId="0" fontId="5" fillId="2" borderId="19" xfId="2" applyFont="1" applyFill="1" applyBorder="1" applyAlignment="1">
      <alignment horizontal="center" vertical="center" wrapText="1"/>
    </xf>
    <xf numFmtId="0" fontId="5" fillId="2" borderId="32" xfId="2" applyFont="1" applyFill="1" applyBorder="1" applyAlignment="1">
      <alignment horizontal="center" vertical="center"/>
    </xf>
    <xf numFmtId="0" fontId="5" fillId="2" borderId="38" xfId="2" applyFont="1" applyFill="1" applyBorder="1" applyAlignment="1">
      <alignment horizontal="center" vertical="center"/>
    </xf>
    <xf numFmtId="0" fontId="5" fillId="2" borderId="34" xfId="2" applyFont="1" applyFill="1" applyBorder="1" applyAlignment="1">
      <alignment horizontal="center" vertical="center"/>
    </xf>
    <xf numFmtId="0" fontId="5" fillId="2" borderId="40" xfId="2" applyFont="1" applyFill="1" applyBorder="1" applyAlignment="1">
      <alignment horizontal="center" vertical="center"/>
    </xf>
    <xf numFmtId="0" fontId="5" fillId="2" borderId="7" xfId="2" applyFont="1" applyFill="1" applyBorder="1" applyAlignment="1">
      <alignment horizontal="center" vertical="center"/>
    </xf>
    <xf numFmtId="0" fontId="5" fillId="2" borderId="35" xfId="2" applyFont="1" applyFill="1" applyBorder="1" applyAlignment="1">
      <alignment horizontal="center" vertical="center"/>
    </xf>
    <xf numFmtId="0" fontId="5" fillId="2" borderId="50" xfId="2" applyFont="1" applyFill="1" applyBorder="1" applyAlignment="1">
      <alignment horizontal="center" vertical="center"/>
    </xf>
    <xf numFmtId="0" fontId="5" fillId="2" borderId="11" xfId="2" applyFont="1" applyFill="1" applyBorder="1" applyAlignment="1">
      <alignment horizontal="center" vertical="center"/>
    </xf>
    <xf numFmtId="0" fontId="5" fillId="2" borderId="19" xfId="2" applyFont="1" applyFill="1" applyBorder="1" applyAlignment="1">
      <alignment horizontal="center" vertical="center"/>
    </xf>
    <xf numFmtId="0" fontId="5" fillId="2" borderId="2"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2" borderId="24" xfId="2" applyFont="1" applyFill="1" applyBorder="1" applyAlignment="1">
      <alignment horizontal="center" vertical="center" wrapText="1"/>
    </xf>
    <xf numFmtId="0" fontId="5" fillId="2" borderId="20" xfId="2" applyFont="1" applyFill="1" applyBorder="1" applyAlignment="1">
      <alignment horizontal="center" vertical="center" wrapText="1"/>
    </xf>
    <xf numFmtId="0" fontId="5" fillId="0" borderId="0" xfId="2" applyFont="1" applyFill="1" applyBorder="1" applyAlignment="1">
      <alignment horizontal="center" vertical="top"/>
    </xf>
    <xf numFmtId="0" fontId="5" fillId="2" borderId="36" xfId="2" applyFont="1" applyFill="1" applyBorder="1" applyAlignment="1">
      <alignment horizontal="center" vertical="center" wrapText="1"/>
    </xf>
    <xf numFmtId="0" fontId="5" fillId="2" borderId="15" xfId="2" applyFont="1" applyFill="1" applyBorder="1" applyAlignment="1">
      <alignment horizontal="center" vertical="center" wrapText="1"/>
    </xf>
    <xf numFmtId="165" fontId="5" fillId="2" borderId="5" xfId="2" applyNumberFormat="1" applyFont="1" applyFill="1" applyBorder="1" applyAlignment="1">
      <alignment horizontal="center" vertical="center"/>
    </xf>
    <xf numFmtId="165" fontId="5" fillId="2" borderId="12" xfId="2" applyNumberFormat="1" applyFont="1" applyFill="1" applyBorder="1" applyAlignment="1">
      <alignment horizontal="center" vertical="center"/>
    </xf>
    <xf numFmtId="0" fontId="5" fillId="0" borderId="0" xfId="2" applyFont="1" applyBorder="1" applyAlignment="1">
      <alignment horizontal="center"/>
    </xf>
    <xf numFmtId="0" fontId="5" fillId="0" borderId="0" xfId="2" applyFont="1" applyFill="1" applyBorder="1" applyAlignment="1">
      <alignment horizontal="center" vertical="center"/>
    </xf>
    <xf numFmtId="0" fontId="5" fillId="2" borderId="15" xfId="2" applyFont="1" applyFill="1" applyBorder="1" applyAlignment="1">
      <alignment horizontal="center" vertical="center"/>
    </xf>
  </cellXfs>
  <cellStyles count="360">
    <cellStyle name="Comma" xfId="358" builtinId="3"/>
    <cellStyle name="Comma 10" xfId="4"/>
    <cellStyle name="Comma 10 2" xfId="5"/>
    <cellStyle name="Comma 11" xfId="6"/>
    <cellStyle name="Comma 12" xfId="7"/>
    <cellStyle name="Comma 13" xfId="8"/>
    <cellStyle name="Comma 14" xfId="9"/>
    <cellStyle name="Comma 15" xfId="10"/>
    <cellStyle name="Comma 16" xfId="11"/>
    <cellStyle name="Comma 17" xfId="12"/>
    <cellStyle name="Comma 17 2" xfId="13"/>
    <cellStyle name="Comma 18" xfId="14"/>
    <cellStyle name="Comma 18 2" xfId="15"/>
    <cellStyle name="Comma 19" xfId="16"/>
    <cellStyle name="Comma 19 2" xfId="17"/>
    <cellStyle name="Comma 2" xfId="18"/>
    <cellStyle name="Comma 2 10" xfId="19"/>
    <cellStyle name="Comma 2 11" xfId="20"/>
    <cellStyle name="Comma 2 12" xfId="21"/>
    <cellStyle name="Comma 2 13" xfId="22"/>
    <cellStyle name="Comma 2 14" xfId="23"/>
    <cellStyle name="Comma 2 15" xfId="24"/>
    <cellStyle name="Comma 2 16" xfId="25"/>
    <cellStyle name="Comma 2 17" xfId="26"/>
    <cellStyle name="Comma 2 18" xfId="27"/>
    <cellStyle name="Comma 2 19" xfId="28"/>
    <cellStyle name="Comma 2 2" xfId="29"/>
    <cellStyle name="Comma 2 2 2" xfId="30"/>
    <cellStyle name="Comma 2 2 2 2" xfId="31"/>
    <cellStyle name="Comma 2 2 2 2 2" xfId="32"/>
    <cellStyle name="Comma 2 2 2 2 3" xfId="33"/>
    <cellStyle name="Comma 2 2 2 2 3 2" xfId="34"/>
    <cellStyle name="Comma 2 2 2 2 3 2 2" xfId="35"/>
    <cellStyle name="Comma 2 2 2 2 3 2 2 2" xfId="36"/>
    <cellStyle name="Comma 2 2 2 2 3 2 3" xfId="37"/>
    <cellStyle name="Comma 2 2 2 2 3 3" xfId="38"/>
    <cellStyle name="Comma 2 2 2 2 3 3 2" xfId="39"/>
    <cellStyle name="Comma 2 2 2 2 3 3 2 2" xfId="40"/>
    <cellStyle name="Comma 2 2 2 2 3 3 3" xfId="41"/>
    <cellStyle name="Comma 2 2 2 2 3 4" xfId="42"/>
    <cellStyle name="Comma 2 2 2 2 3 4 2" xfId="43"/>
    <cellStyle name="Comma 2 2 2 2 3 4 2 2" xfId="44"/>
    <cellStyle name="Comma 2 2 2 2 3 4 2 2 2" xfId="45"/>
    <cellStyle name="Comma 2 2 2 2 3 4 2 3" xfId="46"/>
    <cellStyle name="Comma 2 2 2 2 3 4 3" xfId="47"/>
    <cellStyle name="Comma 2 2 2 2 3 4 3 2" xfId="48"/>
    <cellStyle name="Comma 2 2 2 2 3 4 4" xfId="49"/>
    <cellStyle name="Comma 2 2 2 2 3 4 4 2" xfId="50"/>
    <cellStyle name="Comma 2 2 2 2 3 4 5" xfId="51"/>
    <cellStyle name="Comma 2 2 2 2 3 5" xfId="52"/>
    <cellStyle name="Comma 2 2 2 2 3 5 2" xfId="53"/>
    <cellStyle name="Comma 2 2 2 2 3 6" xfId="54"/>
    <cellStyle name="Comma 2 2 2 2 4" xfId="55"/>
    <cellStyle name="Comma 2 2 2 2 4 2" xfId="56"/>
    <cellStyle name="Comma 2 2 2 2 4 2 2" xfId="57"/>
    <cellStyle name="Comma 2 2 2 2 4 2 2 2" xfId="58"/>
    <cellStyle name="Comma 2 2 2 2 4 2 3" xfId="59"/>
    <cellStyle name="Comma 2 2 2 2 4 2 3 2" xfId="60"/>
    <cellStyle name="Comma 2 2 2 2 4 2 4" xfId="61"/>
    <cellStyle name="Comma 2 2 2 2 4 3" xfId="62"/>
    <cellStyle name="Comma 2 2 2 2 4 3 2" xfId="63"/>
    <cellStyle name="Comma 2 2 2 2 4 4" xfId="64"/>
    <cellStyle name="Comma 2 2 2 2 5" xfId="65"/>
    <cellStyle name="Comma 2 2 2 2 5 2" xfId="66"/>
    <cellStyle name="Comma 2 2 2 2 6" xfId="67"/>
    <cellStyle name="Comma 2 2 2 3" xfId="68"/>
    <cellStyle name="Comma 2 2 3" xfId="69"/>
    <cellStyle name="Comma 2 2 3 2" xfId="70"/>
    <cellStyle name="Comma 2 2 3 2 2" xfId="71"/>
    <cellStyle name="Comma 2 2 3 2 2 2" xfId="72"/>
    <cellStyle name="Comma 2 2 3 2 3" xfId="73"/>
    <cellStyle name="Comma 2 2 3 3" xfId="74"/>
    <cellStyle name="Comma 2 2 3 3 2" xfId="75"/>
    <cellStyle name="Comma 2 2 3 4" xfId="76"/>
    <cellStyle name="Comma 2 20" xfId="77"/>
    <cellStyle name="Comma 2 21" xfId="78"/>
    <cellStyle name="Comma 2 22" xfId="79"/>
    <cellStyle name="Comma 2 23" xfId="80"/>
    <cellStyle name="Comma 2 24" xfId="81"/>
    <cellStyle name="Comma 2 25" xfId="82"/>
    <cellStyle name="Comma 2 26" xfId="83"/>
    <cellStyle name="Comma 2 27" xfId="84"/>
    <cellStyle name="Comma 2 3" xfId="85"/>
    <cellStyle name="Comma 2 4" xfId="86"/>
    <cellStyle name="Comma 2 5" xfId="87"/>
    <cellStyle name="Comma 2 6" xfId="88"/>
    <cellStyle name="Comma 2 7" xfId="89"/>
    <cellStyle name="Comma 2 8" xfId="90"/>
    <cellStyle name="Comma 2 9" xfId="91"/>
    <cellStyle name="Comma 20" xfId="92"/>
    <cellStyle name="Comma 20 2" xfId="93"/>
    <cellStyle name="Comma 21" xfId="94"/>
    <cellStyle name="Comma 21 2" xfId="95"/>
    <cellStyle name="Comma 22" xfId="96"/>
    <cellStyle name="Comma 22 2" xfId="97"/>
    <cellStyle name="Comma 23" xfId="329"/>
    <cellStyle name="Comma 24" xfId="331"/>
    <cellStyle name="Comma 27" xfId="98"/>
    <cellStyle name="Comma 27 2" xfId="99"/>
    <cellStyle name="Comma 29" xfId="100"/>
    <cellStyle name="Comma 29 2" xfId="101"/>
    <cellStyle name="Comma 3" xfId="102"/>
    <cellStyle name="Comma 3 2" xfId="103"/>
    <cellStyle name="Comma 3 3" xfId="104"/>
    <cellStyle name="Comma 3 39" xfId="105"/>
    <cellStyle name="Comma 3 4" xfId="106"/>
    <cellStyle name="Comma 3 4 2" xfId="107"/>
    <cellStyle name="Comma 3 4 2 2" xfId="108"/>
    <cellStyle name="Comma 3 4 2 2 2" xfId="109"/>
    <cellStyle name="Comma 3 4 2 3" xfId="110"/>
    <cellStyle name="Comma 3 4 2 3 2" xfId="111"/>
    <cellStyle name="Comma 3 4 2 4" xfId="112"/>
    <cellStyle name="Comma 3 4 3" xfId="113"/>
    <cellStyle name="Comma 3 4 3 2" xfId="114"/>
    <cellStyle name="Comma 3 4 4" xfId="115"/>
    <cellStyle name="Comma 30" xfId="116"/>
    <cellStyle name="Comma 30 2" xfId="117"/>
    <cellStyle name="Comma 4" xfId="118"/>
    <cellStyle name="Comma 4 2" xfId="119"/>
    <cellStyle name="Comma 4 2 2" xfId="120"/>
    <cellStyle name="Comma 4 2 2 2" xfId="121"/>
    <cellStyle name="Comma 4 2 3" xfId="122"/>
    <cellStyle name="Comma 4 3" xfId="123"/>
    <cellStyle name="Comma 4 3 2" xfId="124"/>
    <cellStyle name="Comma 4 3 2 2" xfId="125"/>
    <cellStyle name="Comma 4 3 3" xfId="126"/>
    <cellStyle name="Comma 4 4" xfId="127"/>
    <cellStyle name="Comma 5" xfId="128"/>
    <cellStyle name="Comma 5 2" xfId="129"/>
    <cellStyle name="Comma 5 2 2" xfId="130"/>
    <cellStyle name="Comma 5 3" xfId="131"/>
    <cellStyle name="Comma 6" xfId="132"/>
    <cellStyle name="Comma 67 2" xfId="133"/>
    <cellStyle name="Comma 7" xfId="134"/>
    <cellStyle name="Comma 70" xfId="135"/>
    <cellStyle name="Comma 8" xfId="136"/>
    <cellStyle name="Comma 9" xfId="137"/>
    <cellStyle name="Currency 2" xfId="138"/>
    <cellStyle name="Excel Built-in Comma 2" xfId="139"/>
    <cellStyle name="Excel Built-in Normal" xfId="140"/>
    <cellStyle name="Excel Built-in Normal 2" xfId="141"/>
    <cellStyle name="Excel Built-in Normal 2 2" xfId="142"/>
    <cellStyle name="Excel Built-in Normal 2 2 2" xfId="143"/>
    <cellStyle name="Excel Built-in Normal 2 3" xfId="144"/>
    <cellStyle name="Excel Built-in Normal 3" xfId="145"/>
    <cellStyle name="Excel Built-in Normal 3 2" xfId="146"/>
    <cellStyle name="Excel Built-in Normal 4" xfId="147"/>
    <cellStyle name="Excel Built-in Normal_50. Bishwo" xfId="148"/>
    <cellStyle name="Hyperlink 2" xfId="149"/>
    <cellStyle name="Normal" xfId="0" builtinId="0"/>
    <cellStyle name="Normal 10" xfId="2"/>
    <cellStyle name="Normal 10 2" xfId="150"/>
    <cellStyle name="Normal 10 3" xfId="151"/>
    <cellStyle name="Normal 11" xfId="152"/>
    <cellStyle name="Normal 11 2" xfId="153"/>
    <cellStyle name="Normal 12" xfId="154"/>
    <cellStyle name="Normal 13" xfId="155"/>
    <cellStyle name="Normal 14" xfId="156"/>
    <cellStyle name="Normal 15" xfId="157"/>
    <cellStyle name="Normal 16" xfId="158"/>
    <cellStyle name="Normal 17" xfId="159"/>
    <cellStyle name="Normal 18" xfId="160"/>
    <cellStyle name="Normal 19" xfId="161"/>
    <cellStyle name="Normal 2" xfId="162"/>
    <cellStyle name="Normal 2 10" xfId="163"/>
    <cellStyle name="Normal 2 11" xfId="164"/>
    <cellStyle name="Normal 2 12" xfId="165"/>
    <cellStyle name="Normal 2 13" xfId="166"/>
    <cellStyle name="Normal 2 14" xfId="167"/>
    <cellStyle name="Normal 2 15" xfId="168"/>
    <cellStyle name="Normal 2 16" xfId="169"/>
    <cellStyle name="Normal 2 17" xfId="332"/>
    <cellStyle name="Normal 2 2" xfId="170"/>
    <cellStyle name="Normal 2 2 2" xfId="171"/>
    <cellStyle name="Normal 2 2 2 2 4 2" xfId="172"/>
    <cellStyle name="Normal 2 2 3" xfId="173"/>
    <cellStyle name="Normal 2 2 4" xfId="174"/>
    <cellStyle name="Normal 2 2 5" xfId="175"/>
    <cellStyle name="Normal 2 2 6" xfId="176"/>
    <cellStyle name="Normal 2 2 7" xfId="177"/>
    <cellStyle name="Normal 2 2_50. Bishwo" xfId="178"/>
    <cellStyle name="Normal 2 3" xfId="179"/>
    <cellStyle name="Normal 2 3 2" xfId="180"/>
    <cellStyle name="Normal 2 4" xfId="181"/>
    <cellStyle name="Normal 2 5" xfId="182"/>
    <cellStyle name="Normal 2 6" xfId="183"/>
    <cellStyle name="Normal 2 7" xfId="184"/>
    <cellStyle name="Normal 2 8" xfId="185"/>
    <cellStyle name="Normal 2 9" xfId="186"/>
    <cellStyle name="Normal 2_50. Bishwo" xfId="187"/>
    <cellStyle name="Normal 20" xfId="188"/>
    <cellStyle name="Normal 20 2" xfId="189"/>
    <cellStyle name="Normal 21" xfId="190"/>
    <cellStyle name="Normal 21 2" xfId="191"/>
    <cellStyle name="Normal 22" xfId="192"/>
    <cellStyle name="Normal 22 2" xfId="193"/>
    <cellStyle name="Normal 23" xfId="194"/>
    <cellStyle name="Normal 24" xfId="195"/>
    <cellStyle name="Normal 24 2" xfId="196"/>
    <cellStyle name="Normal 25" xfId="197"/>
    <cellStyle name="Normal 25 2" xfId="198"/>
    <cellStyle name="Normal 26" xfId="199"/>
    <cellStyle name="Normal 26 2" xfId="200"/>
    <cellStyle name="Normal 27" xfId="201"/>
    <cellStyle name="Normal 27 2" xfId="202"/>
    <cellStyle name="Normal 28" xfId="203"/>
    <cellStyle name="Normal 28 2" xfId="204"/>
    <cellStyle name="Normal 29" xfId="205"/>
    <cellStyle name="Normal 3" xfId="206"/>
    <cellStyle name="Normal 3 2" xfId="207"/>
    <cellStyle name="Normal 3 2 2" xfId="208"/>
    <cellStyle name="Normal 3 3" xfId="209"/>
    <cellStyle name="Normal 3 4" xfId="210"/>
    <cellStyle name="Normal 3 5" xfId="211"/>
    <cellStyle name="Normal 3 6" xfId="212"/>
    <cellStyle name="Normal 3 7" xfId="213"/>
    <cellStyle name="Normal 3 7 2" xfId="214"/>
    <cellStyle name="Normal 3_9.1 &amp; 9.2" xfId="215"/>
    <cellStyle name="Normal 30" xfId="216"/>
    <cellStyle name="Normal 30 2" xfId="217"/>
    <cellStyle name="Normal 31" xfId="218"/>
    <cellStyle name="Normal 32" xfId="219"/>
    <cellStyle name="Normal 32 2" xfId="3"/>
    <cellStyle name="Normal 33" xfId="220"/>
    <cellStyle name="Normal 33 2" xfId="221"/>
    <cellStyle name="Normal 34" xfId="222"/>
    <cellStyle name="Normal 34 2" xfId="223"/>
    <cellStyle name="Normal 34 3" xfId="224"/>
    <cellStyle name="Normal 34 3 2" xfId="225"/>
    <cellStyle name="Normal 34 4" xfId="226"/>
    <cellStyle name="Normal 35" xfId="227"/>
    <cellStyle name="Normal 35 2" xfId="228"/>
    <cellStyle name="Normal 36" xfId="229"/>
    <cellStyle name="Normal 36 2" xfId="230"/>
    <cellStyle name="Normal 37" xfId="231"/>
    <cellStyle name="Normal 37 2" xfId="232"/>
    <cellStyle name="Normal 38" xfId="233"/>
    <cellStyle name="Normal 38 2" xfId="234"/>
    <cellStyle name="Normal 39" xfId="235"/>
    <cellStyle name="Normal 4" xfId="236"/>
    <cellStyle name="Normal 4 10" xfId="237"/>
    <cellStyle name="Normal 4 11" xfId="238"/>
    <cellStyle name="Normal 4 12" xfId="239"/>
    <cellStyle name="Normal 4 13" xfId="240"/>
    <cellStyle name="Normal 4 14" xfId="241"/>
    <cellStyle name="Normal 4 15" xfId="242"/>
    <cellStyle name="Normal 4 16" xfId="243"/>
    <cellStyle name="Normal 4 17" xfId="244"/>
    <cellStyle name="Normal 4 18" xfId="245"/>
    <cellStyle name="Normal 4 19" xfId="246"/>
    <cellStyle name="Normal 4 2" xfId="247"/>
    <cellStyle name="Normal 4 20" xfId="248"/>
    <cellStyle name="Normal 4 21" xfId="249"/>
    <cellStyle name="Normal 4 22" xfId="250"/>
    <cellStyle name="Normal 4 23" xfId="251"/>
    <cellStyle name="Normal 4 24" xfId="252"/>
    <cellStyle name="Normal 4 25" xfId="253"/>
    <cellStyle name="Normal 4 26" xfId="254"/>
    <cellStyle name="Normal 4 26 2" xfId="255"/>
    <cellStyle name="Normal 4 3" xfId="256"/>
    <cellStyle name="Normal 4 4" xfId="257"/>
    <cellStyle name="Normal 4 5" xfId="258"/>
    <cellStyle name="Normal 4 6" xfId="259"/>
    <cellStyle name="Normal 4 7" xfId="260"/>
    <cellStyle name="Normal 4 8" xfId="261"/>
    <cellStyle name="Normal 4 9" xfId="262"/>
    <cellStyle name="Normal 4_50. Bishwo" xfId="263"/>
    <cellStyle name="Normal 40" xfId="264"/>
    <cellStyle name="Normal 41" xfId="265"/>
    <cellStyle name="Normal 42" xfId="266"/>
    <cellStyle name="Normal 43" xfId="267"/>
    <cellStyle name="Normal 44" xfId="268"/>
    <cellStyle name="Normal 44 2" xfId="269"/>
    <cellStyle name="Normal 45" xfId="270"/>
    <cellStyle name="Normal 45 2" xfId="271"/>
    <cellStyle name="Normal 46" xfId="272"/>
    <cellStyle name="Normal 47" xfId="273"/>
    <cellStyle name="Normal 48" xfId="274"/>
    <cellStyle name="Normal 49" xfId="275"/>
    <cellStyle name="Normal 5" xfId="276"/>
    <cellStyle name="Normal 5 2" xfId="277"/>
    <cellStyle name="Normal 5 3" xfId="278"/>
    <cellStyle name="Normal 50" xfId="279"/>
    <cellStyle name="Normal 50 2" xfId="280"/>
    <cellStyle name="Normal 51" xfId="281"/>
    <cellStyle name="Normal 51 2" xfId="282"/>
    <cellStyle name="Normal 52" xfId="283"/>
    <cellStyle name="Normal 53" xfId="284"/>
    <cellStyle name="Normal 53 2" xfId="285"/>
    <cellStyle name="Normal 54" xfId="286"/>
    <cellStyle name="Normal 54 2" xfId="287"/>
    <cellStyle name="Normal 54 3" xfId="288"/>
    <cellStyle name="Normal 55" xfId="328"/>
    <cellStyle name="Normal 56" xfId="330"/>
    <cellStyle name="Normal 57" xfId="359"/>
    <cellStyle name="Normal 6" xfId="289"/>
    <cellStyle name="Normal 6 2" xfId="290"/>
    <cellStyle name="Normal 6 3" xfId="291"/>
    <cellStyle name="Normal 67" xfId="292"/>
    <cellStyle name="Normal 7" xfId="293"/>
    <cellStyle name="Normal 7 2" xfId="294"/>
    <cellStyle name="Normal 8" xfId="295"/>
    <cellStyle name="Normal 8 2" xfId="296"/>
    <cellStyle name="Normal 8 3" xfId="297"/>
    <cellStyle name="Normal 9" xfId="298"/>
    <cellStyle name="Normal 9 2" xfId="299"/>
    <cellStyle name="Normal_064-03-32" xfId="1"/>
    <cellStyle name="Normal_bartaman point 2 2" xfId="327"/>
    <cellStyle name="Normal_bartaman point 2 2 2 2 2" xfId="352"/>
    <cellStyle name="Normal_bartaman point 3" xfId="354"/>
    <cellStyle name="Normal_bartaman point 3 2" xfId="356"/>
    <cellStyle name="Normal_Bartamane_Book1" xfId="353"/>
    <cellStyle name="Normal_Comm_wt" xfId="357"/>
    <cellStyle name="Normal_CPI" xfId="355"/>
    <cellStyle name="Normal_Direction of Trade_BartamanFormat 2063-64" xfId="333"/>
    <cellStyle name="Normal_Direction of Trade_BartamanFormat 2063-64 2" xfId="335"/>
    <cellStyle name="Normal_Sheet1 2 2 2" xfId="334"/>
    <cellStyle name="Normal_Sheet1 2 2 2 2" xfId="336"/>
    <cellStyle name="Normal_Sheet1 2 2 2 3" xfId="338"/>
    <cellStyle name="Normal_Sheet1 2 3 2" xfId="340"/>
    <cellStyle name="Normal_Sheet1 2 4 2" xfId="343"/>
    <cellStyle name="Normal_Sheet1 2 5 2" xfId="346"/>
    <cellStyle name="Normal_Sheet1 2 6 2" xfId="348"/>
    <cellStyle name="Normal_Sheet1 2 7 2" xfId="351"/>
    <cellStyle name="Normal_Sheet1 3 2" xfId="341"/>
    <cellStyle name="Normal_Sheet1 4 2" xfId="344"/>
    <cellStyle name="Normal_Sheet1 5 2 2" xfId="337"/>
    <cellStyle name="Normal_Sheet1 5 2 2 2" xfId="339"/>
    <cellStyle name="Normal_Sheet1 5 3 2" xfId="342"/>
    <cellStyle name="Normal_Sheet1 5 4 2" xfId="345"/>
    <cellStyle name="Normal_Sheet1 5 5 2" xfId="347"/>
    <cellStyle name="Normal_Sheet1 5 6 2" xfId="350"/>
    <cellStyle name="Normal_Sheet1 6 2" xfId="349"/>
    <cellStyle name="Percent 2" xfId="300"/>
    <cellStyle name="Percent 2 2" xfId="301"/>
    <cellStyle name="Percent 2 2 2" xfId="302"/>
    <cellStyle name="Percent 2 2 2 2" xfId="303"/>
    <cellStyle name="Percent 2 2 2 2 2" xfId="304"/>
    <cellStyle name="Percent 2 2 2 3" xfId="305"/>
    <cellStyle name="Percent 2 2 3" xfId="306"/>
    <cellStyle name="Percent 2 2 3 2" xfId="307"/>
    <cellStyle name="Percent 2 2 4" xfId="308"/>
    <cellStyle name="Percent 2 3" xfId="309"/>
    <cellStyle name="Percent 2 3 2" xfId="310"/>
    <cellStyle name="Percent 2 3 2 2" xfId="311"/>
    <cellStyle name="Percent 2 3 3" xfId="312"/>
    <cellStyle name="Percent 2 4" xfId="313"/>
    <cellStyle name="Percent 2 4 2" xfId="314"/>
    <cellStyle name="Percent 2 4 2 2" xfId="315"/>
    <cellStyle name="Percent 2 4 3" xfId="316"/>
    <cellStyle name="Percent 2 5" xfId="317"/>
    <cellStyle name="Percent 2 5 2" xfId="318"/>
    <cellStyle name="Percent 2 6" xfId="319"/>
    <cellStyle name="Percent 3" xfId="320"/>
    <cellStyle name="Percent 3 2" xfId="321"/>
    <cellStyle name="Percent 3 2 2" xfId="322"/>
    <cellStyle name="Percent 3 3" xfId="323"/>
    <cellStyle name="Percent 4" xfId="324"/>
    <cellStyle name="Percent 67 2" xfId="325"/>
    <cellStyle name="SHEET" xfId="32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www.kitco.com/gold.londonfix.html"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S172"/>
  <sheetViews>
    <sheetView zoomScaleSheetLayoutView="100" zoomScalePageLayoutView="89" workbookViewId="0">
      <selection activeCell="F11" sqref="F11"/>
    </sheetView>
  </sheetViews>
  <sheetFormatPr defaultRowHeight="15.75"/>
  <cols>
    <col min="1" max="1" width="10.42578125" style="66" customWidth="1"/>
    <col min="2" max="2" width="60.42578125" style="66" bestFit="1" customWidth="1"/>
    <col min="3" max="4" width="9.140625" style="66"/>
    <col min="5" max="5" width="10.5703125" style="66" customWidth="1"/>
    <col min="6" max="256" width="9.140625" style="66"/>
    <col min="257" max="257" width="10.42578125" style="66" customWidth="1"/>
    <col min="258" max="258" width="61.7109375" style="66" bestFit="1" customWidth="1"/>
    <col min="259" max="260" width="9.140625" style="66"/>
    <col min="261" max="261" width="16.42578125" style="66" customWidth="1"/>
    <col min="262" max="512" width="9.140625" style="66"/>
    <col min="513" max="513" width="10.42578125" style="66" customWidth="1"/>
    <col min="514" max="514" width="61.7109375" style="66" bestFit="1" customWidth="1"/>
    <col min="515" max="516" width="9.140625" style="66"/>
    <col min="517" max="517" width="16.42578125" style="66" customWidth="1"/>
    <col min="518" max="768" width="9.140625" style="66"/>
    <col min="769" max="769" width="10.42578125" style="66" customWidth="1"/>
    <col min="770" max="770" width="61.7109375" style="66" bestFit="1" customWidth="1"/>
    <col min="771" max="772" width="9.140625" style="66"/>
    <col min="773" max="773" width="16.42578125" style="66" customWidth="1"/>
    <col min="774" max="1024" width="9.140625" style="66"/>
    <col min="1025" max="1025" width="10.42578125" style="66" customWidth="1"/>
    <col min="1026" max="1026" width="61.7109375" style="66" bestFit="1" customWidth="1"/>
    <col min="1027" max="1028" width="9.140625" style="66"/>
    <col min="1029" max="1029" width="16.42578125" style="66" customWidth="1"/>
    <col min="1030" max="1280" width="9.140625" style="66"/>
    <col min="1281" max="1281" width="10.42578125" style="66" customWidth="1"/>
    <col min="1282" max="1282" width="61.7109375" style="66" bestFit="1" customWidth="1"/>
    <col min="1283" max="1284" width="9.140625" style="66"/>
    <col min="1285" max="1285" width="16.42578125" style="66" customWidth="1"/>
    <col min="1286" max="1536" width="9.140625" style="66"/>
    <col min="1537" max="1537" width="10.42578125" style="66" customWidth="1"/>
    <col min="1538" max="1538" width="61.7109375" style="66" bestFit="1" customWidth="1"/>
    <col min="1539" max="1540" width="9.140625" style="66"/>
    <col min="1541" max="1541" width="16.42578125" style="66" customWidth="1"/>
    <col min="1542" max="1792" width="9.140625" style="66"/>
    <col min="1793" max="1793" width="10.42578125" style="66" customWidth="1"/>
    <col min="1794" max="1794" width="61.7109375" style="66" bestFit="1" customWidth="1"/>
    <col min="1795" max="1796" width="9.140625" style="66"/>
    <col min="1797" max="1797" width="16.42578125" style="66" customWidth="1"/>
    <col min="1798" max="2048" width="9.140625" style="66"/>
    <col min="2049" max="2049" width="10.42578125" style="66" customWidth="1"/>
    <col min="2050" max="2050" width="61.7109375" style="66" bestFit="1" customWidth="1"/>
    <col min="2051" max="2052" width="9.140625" style="66"/>
    <col min="2053" max="2053" width="16.42578125" style="66" customWidth="1"/>
    <col min="2054" max="2304" width="9.140625" style="66"/>
    <col min="2305" max="2305" width="10.42578125" style="66" customWidth="1"/>
    <col min="2306" max="2306" width="61.7109375" style="66" bestFit="1" customWidth="1"/>
    <col min="2307" max="2308" width="9.140625" style="66"/>
    <col min="2309" max="2309" width="16.42578125" style="66" customWidth="1"/>
    <col min="2310" max="2560" width="9.140625" style="66"/>
    <col min="2561" max="2561" width="10.42578125" style="66" customWidth="1"/>
    <col min="2562" max="2562" width="61.7109375" style="66" bestFit="1" customWidth="1"/>
    <col min="2563" max="2564" width="9.140625" style="66"/>
    <col min="2565" max="2565" width="16.42578125" style="66" customWidth="1"/>
    <col min="2566" max="2816" width="9.140625" style="66"/>
    <col min="2817" max="2817" width="10.42578125" style="66" customWidth="1"/>
    <col min="2818" max="2818" width="61.7109375" style="66" bestFit="1" customWidth="1"/>
    <col min="2819" max="2820" width="9.140625" style="66"/>
    <col min="2821" max="2821" width="16.42578125" style="66" customWidth="1"/>
    <col min="2822" max="3072" width="9.140625" style="66"/>
    <col min="3073" max="3073" width="10.42578125" style="66" customWidth="1"/>
    <col min="3074" max="3074" width="61.7109375" style="66" bestFit="1" customWidth="1"/>
    <col min="3075" max="3076" width="9.140625" style="66"/>
    <col min="3077" max="3077" width="16.42578125" style="66" customWidth="1"/>
    <col min="3078" max="3328" width="9.140625" style="66"/>
    <col min="3329" max="3329" width="10.42578125" style="66" customWidth="1"/>
    <col min="3330" max="3330" width="61.7109375" style="66" bestFit="1" customWidth="1"/>
    <col min="3331" max="3332" width="9.140625" style="66"/>
    <col min="3333" max="3333" width="16.42578125" style="66" customWidth="1"/>
    <col min="3334" max="3584" width="9.140625" style="66"/>
    <col min="3585" max="3585" width="10.42578125" style="66" customWidth="1"/>
    <col min="3586" max="3586" width="61.7109375" style="66" bestFit="1" customWidth="1"/>
    <col min="3587" max="3588" width="9.140625" style="66"/>
    <col min="3589" max="3589" width="16.42578125" style="66" customWidth="1"/>
    <col min="3590" max="3840" width="9.140625" style="66"/>
    <col min="3841" max="3841" width="10.42578125" style="66" customWidth="1"/>
    <col min="3842" max="3842" width="61.7109375" style="66" bestFit="1" customWidth="1"/>
    <col min="3843" max="3844" width="9.140625" style="66"/>
    <col min="3845" max="3845" width="16.42578125" style="66" customWidth="1"/>
    <col min="3846" max="4096" width="9.140625" style="66"/>
    <col min="4097" max="4097" width="10.42578125" style="66" customWidth="1"/>
    <col min="4098" max="4098" width="61.7109375" style="66" bestFit="1" customWidth="1"/>
    <col min="4099" max="4100" width="9.140625" style="66"/>
    <col min="4101" max="4101" width="16.42578125" style="66" customWidth="1"/>
    <col min="4102" max="4352" width="9.140625" style="66"/>
    <col min="4353" max="4353" width="10.42578125" style="66" customWidth="1"/>
    <col min="4354" max="4354" width="61.7109375" style="66" bestFit="1" customWidth="1"/>
    <col min="4355" max="4356" width="9.140625" style="66"/>
    <col min="4357" max="4357" width="16.42578125" style="66" customWidth="1"/>
    <col min="4358" max="4608" width="9.140625" style="66"/>
    <col min="4609" max="4609" width="10.42578125" style="66" customWidth="1"/>
    <col min="4610" max="4610" width="61.7109375" style="66" bestFit="1" customWidth="1"/>
    <col min="4611" max="4612" width="9.140625" style="66"/>
    <col min="4613" max="4613" width="16.42578125" style="66" customWidth="1"/>
    <col min="4614" max="4864" width="9.140625" style="66"/>
    <col min="4865" max="4865" width="10.42578125" style="66" customWidth="1"/>
    <col min="4866" max="4866" width="61.7109375" style="66" bestFit="1" customWidth="1"/>
    <col min="4867" max="4868" width="9.140625" style="66"/>
    <col min="4869" max="4869" width="16.42578125" style="66" customWidth="1"/>
    <col min="4870" max="5120" width="9.140625" style="66"/>
    <col min="5121" max="5121" width="10.42578125" style="66" customWidth="1"/>
    <col min="5122" max="5122" width="61.7109375" style="66" bestFit="1" customWidth="1"/>
    <col min="5123" max="5124" width="9.140625" style="66"/>
    <col min="5125" max="5125" width="16.42578125" style="66" customWidth="1"/>
    <col min="5126" max="5376" width="9.140625" style="66"/>
    <col min="5377" max="5377" width="10.42578125" style="66" customWidth="1"/>
    <col min="5378" max="5378" width="61.7109375" style="66" bestFit="1" customWidth="1"/>
    <col min="5379" max="5380" width="9.140625" style="66"/>
    <col min="5381" max="5381" width="16.42578125" style="66" customWidth="1"/>
    <col min="5382" max="5632" width="9.140625" style="66"/>
    <col min="5633" max="5633" width="10.42578125" style="66" customWidth="1"/>
    <col min="5634" max="5634" width="61.7109375" style="66" bestFit="1" customWidth="1"/>
    <col min="5635" max="5636" width="9.140625" style="66"/>
    <col min="5637" max="5637" width="16.42578125" style="66" customWidth="1"/>
    <col min="5638" max="5888" width="9.140625" style="66"/>
    <col min="5889" max="5889" width="10.42578125" style="66" customWidth="1"/>
    <col min="5890" max="5890" width="61.7109375" style="66" bestFit="1" customWidth="1"/>
    <col min="5891" max="5892" width="9.140625" style="66"/>
    <col min="5893" max="5893" width="16.42578125" style="66" customWidth="1"/>
    <col min="5894" max="6144" width="9.140625" style="66"/>
    <col min="6145" max="6145" width="10.42578125" style="66" customWidth="1"/>
    <col min="6146" max="6146" width="61.7109375" style="66" bestFit="1" customWidth="1"/>
    <col min="6147" max="6148" width="9.140625" style="66"/>
    <col min="6149" max="6149" width="16.42578125" style="66" customWidth="1"/>
    <col min="6150" max="6400" width="9.140625" style="66"/>
    <col min="6401" max="6401" width="10.42578125" style="66" customWidth="1"/>
    <col min="6402" max="6402" width="61.7109375" style="66" bestFit="1" customWidth="1"/>
    <col min="6403" max="6404" width="9.140625" style="66"/>
    <col min="6405" max="6405" width="16.42578125" style="66" customWidth="1"/>
    <col min="6406" max="6656" width="9.140625" style="66"/>
    <col min="6657" max="6657" width="10.42578125" style="66" customWidth="1"/>
    <col min="6658" max="6658" width="61.7109375" style="66" bestFit="1" customWidth="1"/>
    <col min="6659" max="6660" width="9.140625" style="66"/>
    <col min="6661" max="6661" width="16.42578125" style="66" customWidth="1"/>
    <col min="6662" max="6912" width="9.140625" style="66"/>
    <col min="6913" max="6913" width="10.42578125" style="66" customWidth="1"/>
    <col min="6914" max="6914" width="61.7109375" style="66" bestFit="1" customWidth="1"/>
    <col min="6915" max="6916" width="9.140625" style="66"/>
    <col min="6917" max="6917" width="16.42578125" style="66" customWidth="1"/>
    <col min="6918" max="7168" width="9.140625" style="66"/>
    <col min="7169" max="7169" width="10.42578125" style="66" customWidth="1"/>
    <col min="7170" max="7170" width="61.7109375" style="66" bestFit="1" customWidth="1"/>
    <col min="7171" max="7172" width="9.140625" style="66"/>
    <col min="7173" max="7173" width="16.42578125" style="66" customWidth="1"/>
    <col min="7174" max="7424" width="9.140625" style="66"/>
    <col min="7425" max="7425" width="10.42578125" style="66" customWidth="1"/>
    <col min="7426" max="7426" width="61.7109375" style="66" bestFit="1" customWidth="1"/>
    <col min="7427" max="7428" width="9.140625" style="66"/>
    <col min="7429" max="7429" width="16.42578125" style="66" customWidth="1"/>
    <col min="7430" max="7680" width="9.140625" style="66"/>
    <col min="7681" max="7681" width="10.42578125" style="66" customWidth="1"/>
    <col min="7682" max="7682" width="61.7109375" style="66" bestFit="1" customWidth="1"/>
    <col min="7683" max="7684" width="9.140625" style="66"/>
    <col min="7685" max="7685" width="16.42578125" style="66" customWidth="1"/>
    <col min="7686" max="7936" width="9.140625" style="66"/>
    <col min="7937" max="7937" width="10.42578125" style="66" customWidth="1"/>
    <col min="7938" max="7938" width="61.7109375" style="66" bestFit="1" customWidth="1"/>
    <col min="7939" max="7940" width="9.140625" style="66"/>
    <col min="7941" max="7941" width="16.42578125" style="66" customWidth="1"/>
    <col min="7942" max="8192" width="9.140625" style="66"/>
    <col min="8193" max="8193" width="10.42578125" style="66" customWidth="1"/>
    <col min="8194" max="8194" width="61.7109375" style="66" bestFit="1" customWidth="1"/>
    <col min="8195" max="8196" width="9.140625" style="66"/>
    <col min="8197" max="8197" width="16.42578125" style="66" customWidth="1"/>
    <col min="8198" max="8448" width="9.140625" style="66"/>
    <col min="8449" max="8449" width="10.42578125" style="66" customWidth="1"/>
    <col min="8450" max="8450" width="61.7109375" style="66" bestFit="1" customWidth="1"/>
    <col min="8451" max="8452" width="9.140625" style="66"/>
    <col min="8453" max="8453" width="16.42578125" style="66" customWidth="1"/>
    <col min="8454" max="8704" width="9.140625" style="66"/>
    <col min="8705" max="8705" width="10.42578125" style="66" customWidth="1"/>
    <col min="8706" max="8706" width="61.7109375" style="66" bestFit="1" customWidth="1"/>
    <col min="8707" max="8708" width="9.140625" style="66"/>
    <col min="8709" max="8709" width="16.42578125" style="66" customWidth="1"/>
    <col min="8710" max="8960" width="9.140625" style="66"/>
    <col min="8961" max="8961" width="10.42578125" style="66" customWidth="1"/>
    <col min="8962" max="8962" width="61.7109375" style="66" bestFit="1" customWidth="1"/>
    <col min="8963" max="8964" width="9.140625" style="66"/>
    <col min="8965" max="8965" width="16.42578125" style="66" customWidth="1"/>
    <col min="8966" max="9216" width="9.140625" style="66"/>
    <col min="9217" max="9217" width="10.42578125" style="66" customWidth="1"/>
    <col min="9218" max="9218" width="61.7109375" style="66" bestFit="1" customWidth="1"/>
    <col min="9219" max="9220" width="9.140625" style="66"/>
    <col min="9221" max="9221" width="16.42578125" style="66" customWidth="1"/>
    <col min="9222" max="9472" width="9.140625" style="66"/>
    <col min="9473" max="9473" width="10.42578125" style="66" customWidth="1"/>
    <col min="9474" max="9474" width="61.7109375" style="66" bestFit="1" customWidth="1"/>
    <col min="9475" max="9476" width="9.140625" style="66"/>
    <col min="9477" max="9477" width="16.42578125" style="66" customWidth="1"/>
    <col min="9478" max="9728" width="9.140625" style="66"/>
    <col min="9729" max="9729" width="10.42578125" style="66" customWidth="1"/>
    <col min="9730" max="9730" width="61.7109375" style="66" bestFit="1" customWidth="1"/>
    <col min="9731" max="9732" width="9.140625" style="66"/>
    <col min="9733" max="9733" width="16.42578125" style="66" customWidth="1"/>
    <col min="9734" max="9984" width="9.140625" style="66"/>
    <col min="9985" max="9985" width="10.42578125" style="66" customWidth="1"/>
    <col min="9986" max="9986" width="61.7109375" style="66" bestFit="1" customWidth="1"/>
    <col min="9987" max="9988" width="9.140625" style="66"/>
    <col min="9989" max="9989" width="16.42578125" style="66" customWidth="1"/>
    <col min="9990" max="10240" width="9.140625" style="66"/>
    <col min="10241" max="10241" width="10.42578125" style="66" customWidth="1"/>
    <col min="10242" max="10242" width="61.7109375" style="66" bestFit="1" customWidth="1"/>
    <col min="10243" max="10244" width="9.140625" style="66"/>
    <col min="10245" max="10245" width="16.42578125" style="66" customWidth="1"/>
    <col min="10246" max="10496" width="9.140625" style="66"/>
    <col min="10497" max="10497" width="10.42578125" style="66" customWidth="1"/>
    <col min="10498" max="10498" width="61.7109375" style="66" bestFit="1" customWidth="1"/>
    <col min="10499" max="10500" width="9.140625" style="66"/>
    <col min="10501" max="10501" width="16.42578125" style="66" customWidth="1"/>
    <col min="10502" max="10752" width="9.140625" style="66"/>
    <col min="10753" max="10753" width="10.42578125" style="66" customWidth="1"/>
    <col min="10754" max="10754" width="61.7109375" style="66" bestFit="1" customWidth="1"/>
    <col min="10755" max="10756" width="9.140625" style="66"/>
    <col min="10757" max="10757" width="16.42578125" style="66" customWidth="1"/>
    <col min="10758" max="11008" width="9.140625" style="66"/>
    <col min="11009" max="11009" width="10.42578125" style="66" customWidth="1"/>
    <col min="11010" max="11010" width="61.7109375" style="66" bestFit="1" customWidth="1"/>
    <col min="11011" max="11012" width="9.140625" style="66"/>
    <col min="11013" max="11013" width="16.42578125" style="66" customWidth="1"/>
    <col min="11014" max="11264" width="9.140625" style="66"/>
    <col min="11265" max="11265" width="10.42578125" style="66" customWidth="1"/>
    <col min="11266" max="11266" width="61.7109375" style="66" bestFit="1" customWidth="1"/>
    <col min="11267" max="11268" width="9.140625" style="66"/>
    <col min="11269" max="11269" width="16.42578125" style="66" customWidth="1"/>
    <col min="11270" max="11520" width="9.140625" style="66"/>
    <col min="11521" max="11521" width="10.42578125" style="66" customWidth="1"/>
    <col min="11522" max="11522" width="61.7109375" style="66" bestFit="1" customWidth="1"/>
    <col min="11523" max="11524" width="9.140625" style="66"/>
    <col min="11525" max="11525" width="16.42578125" style="66" customWidth="1"/>
    <col min="11526" max="11776" width="9.140625" style="66"/>
    <col min="11777" max="11777" width="10.42578125" style="66" customWidth="1"/>
    <col min="11778" max="11778" width="61.7109375" style="66" bestFit="1" customWidth="1"/>
    <col min="11779" max="11780" width="9.140625" style="66"/>
    <col min="11781" max="11781" width="16.42578125" style="66" customWidth="1"/>
    <col min="11782" max="12032" width="9.140625" style="66"/>
    <col min="12033" max="12033" width="10.42578125" style="66" customWidth="1"/>
    <col min="12034" max="12034" width="61.7109375" style="66" bestFit="1" customWidth="1"/>
    <col min="12035" max="12036" width="9.140625" style="66"/>
    <col min="12037" max="12037" width="16.42578125" style="66" customWidth="1"/>
    <col min="12038" max="12288" width="9.140625" style="66"/>
    <col min="12289" max="12289" width="10.42578125" style="66" customWidth="1"/>
    <col min="12290" max="12290" width="61.7109375" style="66" bestFit="1" customWidth="1"/>
    <col min="12291" max="12292" width="9.140625" style="66"/>
    <col min="12293" max="12293" width="16.42578125" style="66" customWidth="1"/>
    <col min="12294" max="12544" width="9.140625" style="66"/>
    <col min="12545" max="12545" width="10.42578125" style="66" customWidth="1"/>
    <col min="12546" max="12546" width="61.7109375" style="66" bestFit="1" customWidth="1"/>
    <col min="12547" max="12548" width="9.140625" style="66"/>
    <col min="12549" max="12549" width="16.42578125" style="66" customWidth="1"/>
    <col min="12550" max="12800" width="9.140625" style="66"/>
    <col min="12801" max="12801" width="10.42578125" style="66" customWidth="1"/>
    <col min="12802" max="12802" width="61.7109375" style="66" bestFit="1" customWidth="1"/>
    <col min="12803" max="12804" width="9.140625" style="66"/>
    <col min="12805" max="12805" width="16.42578125" style="66" customWidth="1"/>
    <col min="12806" max="13056" width="9.140625" style="66"/>
    <col min="13057" max="13057" width="10.42578125" style="66" customWidth="1"/>
    <col min="13058" max="13058" width="61.7109375" style="66" bestFit="1" customWidth="1"/>
    <col min="13059" max="13060" width="9.140625" style="66"/>
    <col min="13061" max="13061" width="16.42578125" style="66" customWidth="1"/>
    <col min="13062" max="13312" width="9.140625" style="66"/>
    <col min="13313" max="13313" width="10.42578125" style="66" customWidth="1"/>
    <col min="13314" max="13314" width="61.7109375" style="66" bestFit="1" customWidth="1"/>
    <col min="13315" max="13316" width="9.140625" style="66"/>
    <col min="13317" max="13317" width="16.42578125" style="66" customWidth="1"/>
    <col min="13318" max="13568" width="9.140625" style="66"/>
    <col min="13569" max="13569" width="10.42578125" style="66" customWidth="1"/>
    <col min="13570" max="13570" width="61.7109375" style="66" bestFit="1" customWidth="1"/>
    <col min="13571" max="13572" width="9.140625" style="66"/>
    <col min="13573" max="13573" width="16.42578125" style="66" customWidth="1"/>
    <col min="13574" max="13824" width="9.140625" style="66"/>
    <col min="13825" max="13825" width="10.42578125" style="66" customWidth="1"/>
    <col min="13826" max="13826" width="61.7109375" style="66" bestFit="1" customWidth="1"/>
    <col min="13827" max="13828" width="9.140625" style="66"/>
    <col min="13829" max="13829" width="16.42578125" style="66" customWidth="1"/>
    <col min="13830" max="14080" width="9.140625" style="66"/>
    <col min="14081" max="14081" width="10.42578125" style="66" customWidth="1"/>
    <col min="14082" max="14082" width="61.7109375" style="66" bestFit="1" customWidth="1"/>
    <col min="14083" max="14084" width="9.140625" style="66"/>
    <col min="14085" max="14085" width="16.42578125" style="66" customWidth="1"/>
    <col min="14086" max="14336" width="9.140625" style="66"/>
    <col min="14337" max="14337" width="10.42578125" style="66" customWidth="1"/>
    <col min="14338" max="14338" width="61.7109375" style="66" bestFit="1" customWidth="1"/>
    <col min="14339" max="14340" width="9.140625" style="66"/>
    <col min="14341" max="14341" width="16.42578125" style="66" customWidth="1"/>
    <col min="14342" max="14592" width="9.140625" style="66"/>
    <col min="14593" max="14593" width="10.42578125" style="66" customWidth="1"/>
    <col min="14594" max="14594" width="61.7109375" style="66" bestFit="1" customWidth="1"/>
    <col min="14595" max="14596" width="9.140625" style="66"/>
    <col min="14597" max="14597" width="16.42578125" style="66" customWidth="1"/>
    <col min="14598" max="14848" width="9.140625" style="66"/>
    <col min="14849" max="14849" width="10.42578125" style="66" customWidth="1"/>
    <col min="14850" max="14850" width="61.7109375" style="66" bestFit="1" customWidth="1"/>
    <col min="14851" max="14852" width="9.140625" style="66"/>
    <col min="14853" max="14853" width="16.42578125" style="66" customWidth="1"/>
    <col min="14854" max="15104" width="9.140625" style="66"/>
    <col min="15105" max="15105" width="10.42578125" style="66" customWidth="1"/>
    <col min="15106" max="15106" width="61.7109375" style="66" bestFit="1" customWidth="1"/>
    <col min="15107" max="15108" width="9.140625" style="66"/>
    <col min="15109" max="15109" width="16.42578125" style="66" customWidth="1"/>
    <col min="15110" max="15360" width="9.140625" style="66"/>
    <col min="15361" max="15361" width="10.42578125" style="66" customWidth="1"/>
    <col min="15362" max="15362" width="61.7109375" style="66" bestFit="1" customWidth="1"/>
    <col min="15363" max="15364" width="9.140625" style="66"/>
    <col min="15365" max="15365" width="16.42578125" style="66" customWidth="1"/>
    <col min="15366" max="15616" width="9.140625" style="66"/>
    <col min="15617" max="15617" width="10.42578125" style="66" customWidth="1"/>
    <col min="15618" max="15618" width="61.7109375" style="66" bestFit="1" customWidth="1"/>
    <col min="15619" max="15620" width="9.140625" style="66"/>
    <col min="15621" max="15621" width="16.42578125" style="66" customWidth="1"/>
    <col min="15622" max="15872" width="9.140625" style="66"/>
    <col min="15873" max="15873" width="10.42578125" style="66" customWidth="1"/>
    <col min="15874" max="15874" width="61.7109375" style="66" bestFit="1" customWidth="1"/>
    <col min="15875" max="15876" width="9.140625" style="66"/>
    <col min="15877" max="15877" width="16.42578125" style="66" customWidth="1"/>
    <col min="15878" max="16128" width="9.140625" style="66"/>
    <col min="16129" max="16129" width="10.42578125" style="66" customWidth="1"/>
    <col min="16130" max="16130" width="61.7109375" style="66" bestFit="1" customWidth="1"/>
    <col min="16131" max="16132" width="9.140625" style="66"/>
    <col min="16133" max="16133" width="16.42578125" style="66" customWidth="1"/>
    <col min="16134" max="16384" width="9.140625" style="66"/>
  </cols>
  <sheetData>
    <row r="1" spans="1:19" ht="20.25">
      <c r="A1" s="1511" t="s">
        <v>91</v>
      </c>
      <c r="B1" s="1511"/>
      <c r="C1" s="64"/>
      <c r="D1" s="64"/>
      <c r="E1" s="64"/>
      <c r="F1" s="65"/>
      <c r="G1" s="65"/>
      <c r="H1" s="65"/>
      <c r="I1" s="65"/>
    </row>
    <row r="2" spans="1:19" s="69" customFormat="1">
      <c r="A2" s="1512" t="s">
        <v>142</v>
      </c>
      <c r="B2" s="1512"/>
      <c r="C2" s="67"/>
      <c r="D2" s="67"/>
      <c r="E2" s="67"/>
      <c r="F2" s="68"/>
      <c r="G2" s="68"/>
      <c r="H2" s="68"/>
      <c r="I2" s="68"/>
    </row>
    <row r="3" spans="1:19">
      <c r="A3" s="70" t="s">
        <v>92</v>
      </c>
      <c r="B3" s="70" t="s">
        <v>93</v>
      </c>
      <c r="C3" s="71"/>
      <c r="D3" s="72"/>
    </row>
    <row r="4" spans="1:19" ht="15.75" customHeight="1">
      <c r="A4" s="72">
        <v>1</v>
      </c>
      <c r="B4" s="71" t="s">
        <v>86</v>
      </c>
      <c r="C4" s="73"/>
      <c r="D4" s="73"/>
      <c r="E4" s="74"/>
      <c r="F4" s="74"/>
      <c r="G4" s="74"/>
      <c r="H4" s="74"/>
      <c r="I4" s="74"/>
      <c r="J4" s="74"/>
      <c r="K4" s="74"/>
      <c r="L4" s="74"/>
      <c r="M4" s="74"/>
    </row>
    <row r="5" spans="1:19">
      <c r="A5" s="72">
        <v>2</v>
      </c>
      <c r="B5" s="71" t="s">
        <v>88</v>
      </c>
      <c r="C5" s="71"/>
      <c r="D5" s="71"/>
      <c r="E5" s="71"/>
    </row>
    <row r="6" spans="1:19">
      <c r="A6" s="72">
        <v>3</v>
      </c>
      <c r="B6" s="75" t="s">
        <v>89</v>
      </c>
      <c r="C6" s="71"/>
      <c r="D6" s="71"/>
      <c r="E6" s="71"/>
    </row>
    <row r="7" spans="1:19">
      <c r="A7" s="72">
        <v>4</v>
      </c>
      <c r="B7" s="71" t="s">
        <v>94</v>
      </c>
      <c r="C7" s="71"/>
      <c r="D7" s="71"/>
      <c r="E7" s="71"/>
    </row>
    <row r="8" spans="1:19">
      <c r="A8" s="72">
        <v>5</v>
      </c>
      <c r="B8" s="71" t="s">
        <v>90</v>
      </c>
      <c r="C8" s="71"/>
      <c r="D8" s="71"/>
      <c r="E8" s="71"/>
      <c r="G8" s="76"/>
      <c r="H8" s="76"/>
      <c r="I8" s="76"/>
      <c r="J8" s="76"/>
      <c r="K8" s="76"/>
      <c r="L8" s="76"/>
      <c r="M8" s="76"/>
      <c r="N8" s="76"/>
      <c r="O8" s="76"/>
      <c r="P8" s="76"/>
      <c r="Q8" s="76"/>
      <c r="R8" s="76"/>
      <c r="S8" s="76"/>
    </row>
    <row r="9" spans="1:19">
      <c r="A9" s="72">
        <v>6</v>
      </c>
      <c r="B9" s="71" t="s">
        <v>95</v>
      </c>
      <c r="C9" s="71"/>
      <c r="D9" s="71"/>
      <c r="E9" s="71"/>
    </row>
    <row r="10" spans="1:19" s="77" customFormat="1">
      <c r="A10" s="72"/>
      <c r="B10" s="77" t="s">
        <v>96</v>
      </c>
      <c r="C10" s="70"/>
      <c r="D10" s="70"/>
      <c r="E10" s="70"/>
      <c r="J10" s="66"/>
    </row>
    <row r="11" spans="1:19">
      <c r="A11" s="72">
        <v>7</v>
      </c>
      <c r="B11" s="66" t="s">
        <v>97</v>
      </c>
      <c r="C11" s="71"/>
      <c r="D11" s="71"/>
      <c r="E11" s="71"/>
      <c r="G11" s="72"/>
      <c r="I11" s="71"/>
      <c r="J11" s="71"/>
      <c r="K11" s="71"/>
    </row>
    <row r="12" spans="1:19">
      <c r="A12" s="72">
        <v>8</v>
      </c>
      <c r="B12" s="71" t="s">
        <v>98</v>
      </c>
      <c r="C12" s="71"/>
      <c r="D12" s="71"/>
      <c r="E12" s="71"/>
      <c r="G12" s="72"/>
      <c r="H12" s="71"/>
      <c r="I12" s="71"/>
      <c r="J12" s="71"/>
      <c r="K12" s="71"/>
    </row>
    <row r="13" spans="1:19">
      <c r="A13" s="72">
        <v>9</v>
      </c>
      <c r="B13" s="71" t="s">
        <v>99</v>
      </c>
      <c r="C13" s="71"/>
      <c r="D13" s="71"/>
      <c r="E13" s="71"/>
      <c r="G13" s="72"/>
      <c r="H13" s="71"/>
      <c r="I13" s="71"/>
      <c r="J13" s="71"/>
      <c r="K13" s="71"/>
    </row>
    <row r="14" spans="1:19">
      <c r="A14" s="72">
        <v>10</v>
      </c>
      <c r="B14" s="71" t="s">
        <v>100</v>
      </c>
      <c r="C14" s="71"/>
      <c r="D14" s="71"/>
      <c r="E14" s="71"/>
      <c r="G14" s="72"/>
      <c r="H14" s="71"/>
      <c r="I14" s="71"/>
      <c r="J14" s="71"/>
      <c r="K14" s="71"/>
    </row>
    <row r="15" spans="1:19">
      <c r="A15" s="72">
        <v>11</v>
      </c>
      <c r="B15" s="71" t="s">
        <v>101</v>
      </c>
      <c r="C15" s="71"/>
      <c r="D15" s="71"/>
      <c r="E15" s="71"/>
      <c r="G15" s="72"/>
      <c r="H15" s="71"/>
      <c r="I15" s="71"/>
      <c r="J15" s="71"/>
      <c r="K15" s="71"/>
    </row>
    <row r="16" spans="1:19">
      <c r="A16" s="72">
        <v>12</v>
      </c>
      <c r="B16" s="71" t="s">
        <v>102</v>
      </c>
      <c r="C16" s="71"/>
      <c r="D16" s="71"/>
      <c r="E16" s="71"/>
      <c r="G16" s="72"/>
      <c r="H16" s="71"/>
      <c r="I16" s="71"/>
      <c r="J16" s="71"/>
      <c r="K16" s="71"/>
    </row>
    <row r="17" spans="1:11">
      <c r="A17" s="72">
        <v>13</v>
      </c>
      <c r="B17" s="71" t="s">
        <v>103</v>
      </c>
      <c r="C17" s="71"/>
      <c r="D17" s="71"/>
      <c r="E17" s="71"/>
      <c r="G17" s="72"/>
      <c r="H17" s="71"/>
      <c r="I17" s="71"/>
      <c r="J17" s="71"/>
      <c r="K17" s="71"/>
    </row>
    <row r="18" spans="1:11">
      <c r="A18" s="72">
        <v>14</v>
      </c>
      <c r="B18" s="78" t="s">
        <v>104</v>
      </c>
      <c r="C18" s="71"/>
      <c r="D18" s="71"/>
      <c r="E18" s="71"/>
      <c r="G18" s="72"/>
      <c r="H18" s="78"/>
      <c r="I18" s="71"/>
      <c r="J18" s="71"/>
      <c r="K18" s="71"/>
    </row>
    <row r="19" spans="1:11">
      <c r="A19" s="72">
        <v>15</v>
      </c>
      <c r="B19" s="71" t="s">
        <v>105</v>
      </c>
      <c r="C19" s="71"/>
      <c r="D19" s="71"/>
      <c r="E19" s="71"/>
      <c r="G19" s="72"/>
      <c r="H19" s="71"/>
      <c r="I19" s="71"/>
      <c r="J19" s="71"/>
      <c r="K19" s="71"/>
    </row>
    <row r="20" spans="1:11">
      <c r="A20" s="72">
        <v>16</v>
      </c>
      <c r="B20" s="71" t="s">
        <v>106</v>
      </c>
      <c r="C20" s="71"/>
      <c r="D20" s="71"/>
      <c r="E20" s="71"/>
      <c r="G20" s="72"/>
      <c r="H20" s="71"/>
      <c r="I20" s="71"/>
      <c r="J20" s="71"/>
      <c r="K20" s="71"/>
    </row>
    <row r="21" spans="1:11">
      <c r="A21" s="72">
        <v>17</v>
      </c>
      <c r="B21" s="71" t="s">
        <v>107</v>
      </c>
      <c r="C21" s="71"/>
      <c r="D21" s="71"/>
      <c r="E21" s="71"/>
      <c r="G21" s="72"/>
      <c r="H21" s="71"/>
      <c r="I21" s="71"/>
      <c r="J21" s="71"/>
      <c r="K21" s="71"/>
    </row>
    <row r="22" spans="1:11">
      <c r="A22" s="72">
        <v>18</v>
      </c>
      <c r="B22" s="71" t="s">
        <v>108</v>
      </c>
      <c r="C22" s="71"/>
      <c r="D22" s="71"/>
      <c r="E22" s="71"/>
      <c r="G22" s="72"/>
      <c r="H22" s="71"/>
      <c r="I22" s="71"/>
      <c r="J22" s="71"/>
      <c r="K22" s="71"/>
    </row>
    <row r="23" spans="1:11">
      <c r="A23" s="72">
        <v>19</v>
      </c>
      <c r="B23" s="71" t="s">
        <v>109</v>
      </c>
      <c r="C23" s="71"/>
      <c r="D23" s="71"/>
      <c r="E23" s="71"/>
      <c r="G23" s="72"/>
      <c r="H23" s="71"/>
      <c r="I23" s="71"/>
      <c r="J23" s="71"/>
      <c r="K23" s="71"/>
    </row>
    <row r="24" spans="1:11">
      <c r="A24" s="72">
        <v>20</v>
      </c>
      <c r="B24" s="78" t="s">
        <v>110</v>
      </c>
      <c r="C24" s="71"/>
      <c r="D24" s="71"/>
      <c r="E24" s="71"/>
      <c r="G24" s="72"/>
      <c r="H24" s="78"/>
      <c r="I24" s="71"/>
      <c r="J24" s="71"/>
      <c r="K24" s="71"/>
    </row>
    <row r="25" spans="1:11">
      <c r="A25" s="72">
        <v>21</v>
      </c>
      <c r="B25" s="78" t="s">
        <v>111</v>
      </c>
      <c r="C25" s="71"/>
      <c r="D25" s="71"/>
      <c r="E25" s="71"/>
      <c r="G25" s="72"/>
      <c r="H25" s="78"/>
      <c r="I25" s="71"/>
      <c r="J25" s="71"/>
      <c r="K25" s="71"/>
    </row>
    <row r="26" spans="1:11">
      <c r="A26" s="72"/>
      <c r="B26" s="70" t="s">
        <v>112</v>
      </c>
      <c r="C26" s="71"/>
      <c r="D26" s="71"/>
      <c r="E26" s="71"/>
      <c r="G26" s="72"/>
      <c r="H26" s="78"/>
      <c r="I26" s="71"/>
      <c r="J26" s="71"/>
      <c r="K26" s="71"/>
    </row>
    <row r="27" spans="1:11">
      <c r="A27" s="72">
        <v>22</v>
      </c>
      <c r="B27" s="71" t="s">
        <v>113</v>
      </c>
      <c r="C27" s="71"/>
      <c r="D27" s="71"/>
      <c r="E27" s="71"/>
      <c r="J27" s="77"/>
    </row>
    <row r="28" spans="1:11">
      <c r="A28" s="72">
        <v>23</v>
      </c>
      <c r="B28" s="66" t="s">
        <v>48</v>
      </c>
      <c r="C28" s="71"/>
      <c r="D28" s="71"/>
      <c r="E28" s="71"/>
      <c r="H28" s="71"/>
      <c r="I28" s="71"/>
      <c r="J28" s="71"/>
      <c r="K28" s="71"/>
    </row>
    <row r="29" spans="1:11">
      <c r="A29" s="72">
        <v>24</v>
      </c>
      <c r="B29" s="71" t="s">
        <v>114</v>
      </c>
      <c r="C29" s="71"/>
      <c r="D29" s="71"/>
      <c r="E29" s="71"/>
      <c r="H29" s="71"/>
      <c r="I29" s="71"/>
      <c r="J29" s="71"/>
      <c r="K29" s="71"/>
    </row>
    <row r="30" spans="1:11">
      <c r="A30" s="72"/>
      <c r="B30" s="79" t="s">
        <v>115</v>
      </c>
      <c r="C30" s="71"/>
      <c r="D30" s="71"/>
      <c r="E30" s="71"/>
      <c r="J30" s="71"/>
    </row>
    <row r="31" spans="1:11">
      <c r="A31" s="72">
        <v>25</v>
      </c>
      <c r="B31" s="71" t="s">
        <v>116</v>
      </c>
      <c r="J31" s="71"/>
    </row>
    <row r="32" spans="1:11">
      <c r="A32" s="72">
        <v>26</v>
      </c>
      <c r="B32" s="71" t="s">
        <v>117</v>
      </c>
      <c r="C32" s="71"/>
      <c r="D32" s="71"/>
      <c r="E32" s="71"/>
      <c r="J32" s="71"/>
    </row>
    <row r="33" spans="1:10">
      <c r="A33" s="72">
        <v>27</v>
      </c>
      <c r="B33" s="66" t="s">
        <v>118</v>
      </c>
      <c r="C33" s="71"/>
      <c r="D33" s="71"/>
      <c r="E33" s="71"/>
      <c r="J33" s="70"/>
    </row>
    <row r="34" spans="1:10">
      <c r="A34" s="72">
        <v>28</v>
      </c>
      <c r="B34" s="66" t="s">
        <v>119</v>
      </c>
      <c r="C34" s="71"/>
      <c r="D34" s="71"/>
      <c r="E34" s="71"/>
      <c r="J34" s="71"/>
    </row>
    <row r="35" spans="1:10">
      <c r="A35" s="72">
        <v>29</v>
      </c>
      <c r="B35" s="66" t="s">
        <v>120</v>
      </c>
      <c r="C35" s="71"/>
      <c r="D35" s="71"/>
      <c r="E35" s="71"/>
      <c r="J35" s="71"/>
    </row>
    <row r="36" spans="1:10">
      <c r="A36" s="72">
        <v>30</v>
      </c>
      <c r="B36" s="66" t="s">
        <v>121</v>
      </c>
      <c r="C36" s="71"/>
      <c r="D36" s="71"/>
      <c r="E36" s="71"/>
      <c r="F36" s="66" t="s">
        <v>87</v>
      </c>
      <c r="J36" s="71"/>
    </row>
    <row r="37" spans="1:10">
      <c r="A37" s="72">
        <v>31</v>
      </c>
      <c r="B37" s="66" t="s">
        <v>122</v>
      </c>
      <c r="C37" s="71"/>
      <c r="D37" s="71"/>
      <c r="E37" s="71"/>
      <c r="J37" s="70"/>
    </row>
    <row r="38" spans="1:10">
      <c r="A38" s="72">
        <v>32</v>
      </c>
      <c r="B38" s="66" t="s">
        <v>123</v>
      </c>
      <c r="C38" s="71"/>
      <c r="D38" s="71"/>
      <c r="E38" s="71"/>
      <c r="J38" s="70"/>
    </row>
    <row r="39" spans="1:10">
      <c r="A39" s="72">
        <v>33</v>
      </c>
      <c r="B39" s="66" t="s">
        <v>124</v>
      </c>
      <c r="C39" s="71"/>
      <c r="D39" s="71"/>
      <c r="E39" s="71"/>
      <c r="J39" s="70"/>
    </row>
    <row r="40" spans="1:10">
      <c r="A40" s="72">
        <v>34</v>
      </c>
      <c r="B40" s="71" t="s">
        <v>125</v>
      </c>
      <c r="C40" s="71"/>
      <c r="D40" s="71"/>
      <c r="E40" s="71"/>
      <c r="J40" s="70"/>
    </row>
    <row r="41" spans="1:10">
      <c r="A41" s="72">
        <v>35</v>
      </c>
      <c r="B41" s="66" t="s">
        <v>126</v>
      </c>
      <c r="C41" s="71"/>
      <c r="D41" s="71"/>
      <c r="E41" s="71"/>
      <c r="J41" s="70"/>
    </row>
    <row r="42" spans="1:10">
      <c r="A42" s="72"/>
      <c r="B42" s="77" t="s">
        <v>127</v>
      </c>
      <c r="C42" s="71"/>
      <c r="D42" s="71"/>
      <c r="E42" s="71"/>
      <c r="J42" s="71"/>
    </row>
    <row r="43" spans="1:10">
      <c r="A43" s="72">
        <v>36</v>
      </c>
      <c r="B43" s="66" t="s">
        <v>127</v>
      </c>
      <c r="C43" s="71"/>
      <c r="D43" s="71"/>
      <c r="E43" s="71"/>
      <c r="J43" s="71"/>
    </row>
    <row r="44" spans="1:10">
      <c r="A44" s="72">
        <v>37</v>
      </c>
      <c r="B44" s="66" t="s">
        <v>128</v>
      </c>
      <c r="C44" s="71"/>
      <c r="D44" s="71"/>
      <c r="E44" s="71"/>
    </row>
    <row r="45" spans="1:10">
      <c r="A45" s="72"/>
      <c r="B45" s="77" t="s">
        <v>129</v>
      </c>
      <c r="J45" s="78"/>
    </row>
    <row r="46" spans="1:10">
      <c r="A46" s="72">
        <v>38</v>
      </c>
      <c r="B46" s="66" t="s">
        <v>130</v>
      </c>
      <c r="C46" s="71"/>
      <c r="D46" s="71"/>
      <c r="E46" s="71"/>
      <c r="J46" s="78"/>
    </row>
    <row r="47" spans="1:10">
      <c r="A47" s="72">
        <v>39</v>
      </c>
      <c r="B47" s="66" t="s">
        <v>131</v>
      </c>
    </row>
    <row r="48" spans="1:10">
      <c r="A48" s="72">
        <v>40</v>
      </c>
      <c r="B48" s="66" t="s">
        <v>132</v>
      </c>
    </row>
    <row r="49" spans="1:7">
      <c r="A49" s="71"/>
      <c r="B49" s="77" t="s">
        <v>133</v>
      </c>
      <c r="C49" s="71"/>
      <c r="D49" s="71"/>
      <c r="E49" s="71"/>
    </row>
    <row r="50" spans="1:7">
      <c r="A50" s="72">
        <v>41</v>
      </c>
      <c r="B50" s="66" t="s">
        <v>134</v>
      </c>
      <c r="C50" s="71"/>
      <c r="D50" s="71"/>
      <c r="E50" s="71"/>
    </row>
    <row r="51" spans="1:7">
      <c r="A51" s="72">
        <v>42</v>
      </c>
      <c r="B51" s="66" t="s">
        <v>135</v>
      </c>
      <c r="C51" s="71"/>
      <c r="D51" s="71"/>
      <c r="E51" s="71"/>
    </row>
    <row r="52" spans="1:7">
      <c r="A52" s="72">
        <v>43</v>
      </c>
      <c r="B52" s="66" t="s">
        <v>136</v>
      </c>
      <c r="C52" s="71"/>
      <c r="D52" s="71"/>
      <c r="E52" s="71"/>
    </row>
    <row r="53" spans="1:7">
      <c r="A53" s="72">
        <v>44</v>
      </c>
      <c r="B53" s="66" t="s">
        <v>137</v>
      </c>
      <c r="C53" s="71"/>
      <c r="D53" s="71"/>
      <c r="E53" s="71"/>
      <c r="G53" s="66" t="s">
        <v>138</v>
      </c>
    </row>
    <row r="54" spans="1:7">
      <c r="A54" s="72">
        <v>45</v>
      </c>
      <c r="B54" s="66" t="s">
        <v>139</v>
      </c>
      <c r="C54" s="71"/>
      <c r="D54" s="71"/>
      <c r="E54" s="71"/>
    </row>
    <row r="55" spans="1:7">
      <c r="A55" s="72">
        <v>46</v>
      </c>
      <c r="B55" s="66" t="s">
        <v>140</v>
      </c>
      <c r="C55" s="71"/>
      <c r="D55" s="71"/>
      <c r="E55" s="71"/>
    </row>
    <row r="56" spans="1:7">
      <c r="A56" s="71"/>
      <c r="B56" s="71"/>
      <c r="C56" s="71"/>
      <c r="D56" s="71"/>
      <c r="E56" s="71"/>
    </row>
    <row r="57" spans="1:7">
      <c r="A57" s="71"/>
      <c r="B57" s="71"/>
      <c r="C57" s="71"/>
      <c r="D57" s="71"/>
      <c r="E57" s="71"/>
    </row>
    <row r="58" spans="1:7">
      <c r="A58" s="71"/>
      <c r="B58" s="71"/>
      <c r="C58" s="71"/>
      <c r="D58" s="71"/>
      <c r="E58" s="71"/>
    </row>
    <row r="59" spans="1:7">
      <c r="A59" s="71"/>
      <c r="B59" s="71"/>
      <c r="C59" s="71"/>
      <c r="D59" s="71"/>
      <c r="E59" s="71"/>
    </row>
    <row r="60" spans="1:7">
      <c r="A60" s="71"/>
      <c r="B60" s="71"/>
      <c r="C60" s="71"/>
      <c r="D60" s="71"/>
      <c r="E60" s="71"/>
    </row>
    <row r="61" spans="1:7">
      <c r="A61" s="71"/>
      <c r="B61" s="71"/>
      <c r="C61" s="71"/>
      <c r="D61" s="71"/>
      <c r="E61" s="71"/>
    </row>
    <row r="62" spans="1:7">
      <c r="A62" s="71"/>
      <c r="B62" s="71"/>
      <c r="C62" s="71"/>
      <c r="D62" s="71"/>
      <c r="E62" s="71"/>
    </row>
    <row r="63" spans="1:7">
      <c r="A63" s="71"/>
      <c r="B63" s="71"/>
      <c r="C63" s="71"/>
      <c r="D63" s="71"/>
      <c r="E63" s="71"/>
    </row>
    <row r="64" spans="1:7">
      <c r="A64" s="71"/>
      <c r="B64" s="71"/>
      <c r="C64" s="71"/>
      <c r="D64" s="71"/>
      <c r="E64" s="71"/>
    </row>
    <row r="65" spans="1:5">
      <c r="A65" s="71"/>
      <c r="B65" s="71"/>
      <c r="C65" s="71"/>
      <c r="D65" s="71"/>
      <c r="E65" s="71"/>
    </row>
    <row r="66" spans="1:5">
      <c r="A66" s="71"/>
      <c r="B66" s="71"/>
      <c r="C66" s="71"/>
      <c r="D66" s="71"/>
      <c r="E66" s="71"/>
    </row>
    <row r="67" spans="1:5">
      <c r="A67" s="71"/>
      <c r="B67" s="71"/>
      <c r="C67" s="71"/>
      <c r="D67" s="71"/>
      <c r="E67" s="71"/>
    </row>
    <row r="68" spans="1:5">
      <c r="A68" s="71"/>
      <c r="B68" s="71"/>
      <c r="C68" s="71"/>
      <c r="D68" s="71"/>
      <c r="E68" s="71"/>
    </row>
    <row r="69" spans="1:5">
      <c r="A69" s="71"/>
      <c r="B69" s="71"/>
      <c r="C69" s="71"/>
      <c r="D69" s="71"/>
      <c r="E69" s="71"/>
    </row>
    <row r="70" spans="1:5">
      <c r="A70" s="71"/>
      <c r="B70" s="71"/>
      <c r="C70" s="71"/>
      <c r="D70" s="71"/>
      <c r="E70" s="71"/>
    </row>
    <row r="71" spans="1:5">
      <c r="A71" s="71"/>
      <c r="B71" s="71"/>
      <c r="C71" s="71"/>
      <c r="D71" s="71"/>
      <c r="E71" s="71"/>
    </row>
    <row r="72" spans="1:5">
      <c r="A72" s="71"/>
      <c r="B72" s="71"/>
      <c r="C72" s="71"/>
      <c r="D72" s="71"/>
      <c r="E72" s="71"/>
    </row>
    <row r="73" spans="1:5">
      <c r="A73" s="71"/>
      <c r="B73" s="71"/>
      <c r="C73" s="71"/>
      <c r="D73" s="71"/>
      <c r="E73" s="71"/>
    </row>
    <row r="74" spans="1:5">
      <c r="A74" s="71"/>
      <c r="B74" s="71"/>
      <c r="C74" s="71"/>
      <c r="D74" s="71"/>
      <c r="E74" s="71"/>
    </row>
    <row r="75" spans="1:5">
      <c r="A75" s="71"/>
      <c r="B75" s="71"/>
      <c r="C75" s="71"/>
      <c r="D75" s="71"/>
      <c r="E75" s="71"/>
    </row>
    <row r="76" spans="1:5">
      <c r="A76" s="71"/>
      <c r="B76" s="71"/>
      <c r="C76" s="71"/>
      <c r="D76" s="71"/>
      <c r="E76" s="71"/>
    </row>
    <row r="77" spans="1:5">
      <c r="A77" s="71"/>
      <c r="B77" s="71"/>
      <c r="C77" s="71"/>
      <c r="D77" s="71"/>
      <c r="E77" s="71"/>
    </row>
    <row r="78" spans="1:5">
      <c r="A78" s="71"/>
      <c r="B78" s="71"/>
      <c r="C78" s="71"/>
      <c r="D78" s="71"/>
      <c r="E78" s="71"/>
    </row>
    <row r="79" spans="1:5">
      <c r="A79" s="71"/>
      <c r="B79" s="71"/>
      <c r="C79" s="71"/>
      <c r="D79" s="71"/>
      <c r="E79" s="71"/>
    </row>
    <row r="80" spans="1:5">
      <c r="A80" s="71"/>
      <c r="B80" s="71"/>
      <c r="C80" s="71"/>
      <c r="D80" s="71"/>
      <c r="E80" s="71"/>
    </row>
    <row r="81" spans="1:5">
      <c r="A81" s="71"/>
      <c r="B81" s="71"/>
      <c r="C81" s="71"/>
      <c r="D81" s="71"/>
      <c r="E81" s="71"/>
    </row>
    <row r="82" spans="1:5">
      <c r="A82" s="71"/>
      <c r="B82" s="71"/>
      <c r="C82" s="71"/>
      <c r="D82" s="71"/>
      <c r="E82" s="71"/>
    </row>
    <row r="83" spans="1:5">
      <c r="A83" s="71"/>
      <c r="B83" s="71"/>
      <c r="C83" s="71"/>
      <c r="D83" s="71"/>
      <c r="E83" s="71"/>
    </row>
    <row r="84" spans="1:5">
      <c r="A84" s="71"/>
      <c r="B84" s="71"/>
      <c r="C84" s="71"/>
      <c r="D84" s="71"/>
      <c r="E84" s="71"/>
    </row>
    <row r="85" spans="1:5">
      <c r="A85" s="71"/>
      <c r="B85" s="71"/>
      <c r="C85" s="71"/>
      <c r="D85" s="71"/>
      <c r="E85" s="71"/>
    </row>
    <row r="86" spans="1:5">
      <c r="A86" s="71"/>
      <c r="B86" s="71"/>
      <c r="C86" s="71"/>
      <c r="D86" s="71"/>
      <c r="E86" s="71"/>
    </row>
    <row r="87" spans="1:5">
      <c r="A87" s="71"/>
      <c r="B87" s="71"/>
      <c r="C87" s="71"/>
      <c r="D87" s="71"/>
      <c r="E87" s="71"/>
    </row>
    <row r="88" spans="1:5">
      <c r="A88" s="71"/>
      <c r="B88" s="71"/>
      <c r="C88" s="71"/>
      <c r="D88" s="71"/>
      <c r="E88" s="71"/>
    </row>
    <row r="89" spans="1:5">
      <c r="A89" s="71"/>
      <c r="B89" s="71"/>
      <c r="C89" s="71"/>
      <c r="D89" s="71"/>
      <c r="E89" s="71"/>
    </row>
    <row r="90" spans="1:5">
      <c r="A90" s="71"/>
      <c r="B90" s="71"/>
      <c r="C90" s="71"/>
      <c r="D90" s="71"/>
      <c r="E90" s="71"/>
    </row>
    <row r="91" spans="1:5">
      <c r="A91" s="71"/>
      <c r="B91" s="71"/>
      <c r="C91" s="71"/>
      <c r="D91" s="71"/>
      <c r="E91" s="71"/>
    </row>
    <row r="92" spans="1:5">
      <c r="A92" s="71"/>
      <c r="B92" s="71"/>
      <c r="C92" s="71"/>
      <c r="D92" s="71"/>
      <c r="E92" s="71"/>
    </row>
    <row r="93" spans="1:5">
      <c r="A93" s="71"/>
      <c r="B93" s="71"/>
      <c r="C93" s="71"/>
      <c r="D93" s="71"/>
      <c r="E93" s="71"/>
    </row>
    <row r="94" spans="1:5">
      <c r="A94" s="71"/>
      <c r="B94" s="71"/>
      <c r="C94" s="71"/>
      <c r="D94" s="71"/>
      <c r="E94" s="71"/>
    </row>
    <row r="95" spans="1:5">
      <c r="A95" s="71"/>
      <c r="B95" s="71"/>
      <c r="C95" s="71"/>
      <c r="D95" s="71"/>
      <c r="E95" s="71"/>
    </row>
    <row r="96" spans="1:5">
      <c r="A96" s="71"/>
      <c r="B96" s="71"/>
      <c r="C96" s="71"/>
      <c r="D96" s="71"/>
      <c r="E96" s="71"/>
    </row>
    <row r="97" spans="1:5">
      <c r="A97" s="71"/>
      <c r="B97" s="71"/>
      <c r="C97" s="71"/>
      <c r="D97" s="71"/>
      <c r="E97" s="71"/>
    </row>
    <row r="98" spans="1:5">
      <c r="A98" s="71"/>
      <c r="B98" s="71"/>
      <c r="C98" s="71"/>
      <c r="D98" s="71"/>
      <c r="E98" s="71"/>
    </row>
    <row r="99" spans="1:5">
      <c r="A99" s="71"/>
      <c r="B99" s="71"/>
      <c r="C99" s="71"/>
      <c r="D99" s="71"/>
      <c r="E99" s="71"/>
    </row>
    <row r="100" spans="1:5">
      <c r="A100" s="71"/>
      <c r="B100" s="71"/>
      <c r="C100" s="71"/>
      <c r="D100" s="71"/>
      <c r="E100" s="71"/>
    </row>
    <row r="101" spans="1:5">
      <c r="A101" s="71"/>
      <c r="B101" s="71"/>
      <c r="C101" s="71"/>
      <c r="D101" s="71"/>
      <c r="E101" s="71"/>
    </row>
    <row r="102" spans="1:5">
      <c r="A102" s="71"/>
      <c r="B102" s="71"/>
      <c r="C102" s="71"/>
      <c r="D102" s="71"/>
      <c r="E102" s="71"/>
    </row>
    <row r="103" spans="1:5">
      <c r="A103" s="71"/>
      <c r="B103" s="71"/>
      <c r="C103" s="71"/>
      <c r="D103" s="71"/>
      <c r="E103" s="71"/>
    </row>
    <row r="104" spans="1:5">
      <c r="A104" s="71"/>
      <c r="B104" s="71"/>
      <c r="C104" s="71"/>
      <c r="D104" s="71"/>
      <c r="E104" s="71"/>
    </row>
    <row r="105" spans="1:5">
      <c r="A105" s="71"/>
      <c r="B105" s="71"/>
      <c r="C105" s="71"/>
      <c r="D105" s="71"/>
      <c r="E105" s="71"/>
    </row>
    <row r="106" spans="1:5">
      <c r="A106" s="71"/>
      <c r="B106" s="71"/>
      <c r="C106" s="71"/>
      <c r="D106" s="71"/>
      <c r="E106" s="71"/>
    </row>
    <row r="107" spans="1:5">
      <c r="A107" s="71"/>
      <c r="B107" s="71"/>
      <c r="C107" s="71"/>
      <c r="D107" s="71"/>
      <c r="E107" s="71"/>
    </row>
    <row r="108" spans="1:5">
      <c r="A108" s="71"/>
      <c r="B108" s="71"/>
      <c r="C108" s="71"/>
      <c r="D108" s="71"/>
      <c r="E108" s="71"/>
    </row>
    <row r="109" spans="1:5">
      <c r="A109" s="71"/>
      <c r="B109" s="71"/>
      <c r="C109" s="71"/>
      <c r="D109" s="71"/>
      <c r="E109" s="71"/>
    </row>
    <row r="110" spans="1:5">
      <c r="A110" s="71"/>
      <c r="B110" s="71"/>
      <c r="C110" s="71"/>
      <c r="D110" s="71"/>
      <c r="E110" s="71"/>
    </row>
    <row r="111" spans="1:5">
      <c r="A111" s="71"/>
      <c r="B111" s="71"/>
      <c r="C111" s="71"/>
      <c r="D111" s="71"/>
      <c r="E111" s="71"/>
    </row>
    <row r="112" spans="1:5">
      <c r="A112" s="71"/>
      <c r="B112" s="71"/>
      <c r="C112" s="71"/>
      <c r="D112" s="71"/>
      <c r="E112" s="71"/>
    </row>
    <row r="113" spans="1:5">
      <c r="A113" s="71"/>
      <c r="B113" s="71"/>
      <c r="C113" s="71"/>
      <c r="D113" s="71"/>
      <c r="E113" s="71"/>
    </row>
    <row r="114" spans="1:5">
      <c r="A114" s="71"/>
      <c r="B114" s="71"/>
      <c r="C114" s="71"/>
      <c r="D114" s="71"/>
      <c r="E114" s="71"/>
    </row>
    <row r="115" spans="1:5">
      <c r="A115" s="71"/>
      <c r="B115" s="71"/>
      <c r="C115" s="71"/>
      <c r="D115" s="71"/>
      <c r="E115" s="71"/>
    </row>
    <row r="116" spans="1:5">
      <c r="A116" s="71"/>
      <c r="B116" s="71"/>
      <c r="C116" s="71"/>
      <c r="D116" s="71"/>
      <c r="E116" s="71"/>
    </row>
    <row r="117" spans="1:5">
      <c r="A117" s="71"/>
      <c r="B117" s="71"/>
      <c r="C117" s="71"/>
      <c r="D117" s="71"/>
      <c r="E117" s="71"/>
    </row>
    <row r="118" spans="1:5">
      <c r="A118" s="71"/>
      <c r="B118" s="71"/>
      <c r="C118" s="71"/>
      <c r="D118" s="71"/>
      <c r="E118" s="71"/>
    </row>
    <row r="119" spans="1:5">
      <c r="A119" s="71"/>
      <c r="B119" s="71"/>
      <c r="C119" s="71"/>
      <c r="D119" s="71"/>
      <c r="E119" s="71"/>
    </row>
    <row r="120" spans="1:5">
      <c r="A120" s="71"/>
      <c r="B120" s="71"/>
      <c r="C120" s="71"/>
      <c r="D120" s="71"/>
      <c r="E120" s="71"/>
    </row>
    <row r="121" spans="1:5">
      <c r="A121" s="71"/>
      <c r="B121" s="71"/>
      <c r="C121" s="71"/>
      <c r="D121" s="71"/>
      <c r="E121" s="71"/>
    </row>
    <row r="122" spans="1:5">
      <c r="A122" s="71"/>
      <c r="B122" s="71"/>
      <c r="C122" s="71"/>
      <c r="D122" s="71"/>
      <c r="E122" s="71"/>
    </row>
    <row r="123" spans="1:5">
      <c r="A123" s="71"/>
      <c r="B123" s="71"/>
      <c r="C123" s="71"/>
      <c r="D123" s="71"/>
      <c r="E123" s="71"/>
    </row>
    <row r="124" spans="1:5">
      <c r="A124" s="71"/>
      <c r="B124" s="71"/>
      <c r="C124" s="71"/>
      <c r="D124" s="71"/>
      <c r="E124" s="71"/>
    </row>
    <row r="125" spans="1:5">
      <c r="A125" s="71"/>
      <c r="B125" s="71"/>
      <c r="C125" s="71"/>
      <c r="D125" s="71"/>
      <c r="E125" s="71"/>
    </row>
    <row r="126" spans="1:5">
      <c r="A126" s="71"/>
      <c r="B126" s="71"/>
      <c r="C126" s="71"/>
      <c r="D126" s="71"/>
      <c r="E126" s="71"/>
    </row>
    <row r="127" spans="1:5">
      <c r="A127" s="71"/>
      <c r="B127" s="71"/>
      <c r="C127" s="71"/>
      <c r="D127" s="71"/>
      <c r="E127" s="71"/>
    </row>
    <row r="128" spans="1:5">
      <c r="A128" s="71"/>
      <c r="B128" s="71"/>
      <c r="C128" s="71"/>
      <c r="D128" s="71"/>
      <c r="E128" s="71"/>
    </row>
    <row r="129" spans="1:5">
      <c r="A129" s="71"/>
      <c r="B129" s="71"/>
      <c r="C129" s="71"/>
      <c r="D129" s="71"/>
      <c r="E129" s="71"/>
    </row>
    <row r="130" spans="1:5">
      <c r="A130" s="71"/>
      <c r="B130" s="71"/>
      <c r="C130" s="71"/>
      <c r="D130" s="71"/>
      <c r="E130" s="71"/>
    </row>
    <row r="131" spans="1:5">
      <c r="A131" s="71"/>
      <c r="B131" s="71"/>
      <c r="C131" s="71"/>
      <c r="D131" s="71"/>
      <c r="E131" s="71"/>
    </row>
    <row r="132" spans="1:5">
      <c r="A132" s="71"/>
      <c r="B132" s="71"/>
      <c r="C132" s="71"/>
      <c r="D132" s="71"/>
      <c r="E132" s="71"/>
    </row>
    <row r="133" spans="1:5">
      <c r="A133" s="71"/>
      <c r="B133" s="71"/>
      <c r="C133" s="71"/>
      <c r="D133" s="71"/>
      <c r="E133" s="71"/>
    </row>
    <row r="134" spans="1:5">
      <c r="A134" s="71"/>
      <c r="B134" s="71"/>
      <c r="C134" s="71"/>
      <c r="D134" s="71"/>
      <c r="E134" s="71"/>
    </row>
    <row r="135" spans="1:5">
      <c r="A135" s="71"/>
      <c r="B135" s="71"/>
      <c r="C135" s="71"/>
      <c r="D135" s="71"/>
      <c r="E135" s="71"/>
    </row>
    <row r="136" spans="1:5">
      <c r="A136" s="71"/>
      <c r="B136" s="71"/>
      <c r="C136" s="71"/>
      <c r="D136" s="71"/>
      <c r="E136" s="71"/>
    </row>
    <row r="137" spans="1:5">
      <c r="A137" s="71"/>
      <c r="B137" s="71"/>
      <c r="C137" s="71"/>
      <c r="D137" s="71"/>
      <c r="E137" s="71"/>
    </row>
    <row r="138" spans="1:5">
      <c r="A138" s="71"/>
      <c r="B138" s="71"/>
      <c r="C138" s="71"/>
      <c r="D138" s="71"/>
      <c r="E138" s="71"/>
    </row>
    <row r="139" spans="1:5">
      <c r="A139" s="71"/>
      <c r="B139" s="71"/>
      <c r="C139" s="71"/>
      <c r="D139" s="71"/>
      <c r="E139" s="71"/>
    </row>
    <row r="140" spans="1:5">
      <c r="A140" s="71"/>
      <c r="B140" s="71"/>
      <c r="C140" s="71"/>
      <c r="D140" s="71"/>
      <c r="E140" s="71"/>
    </row>
    <row r="141" spans="1:5">
      <c r="A141" s="71"/>
      <c r="B141" s="71"/>
      <c r="C141" s="71"/>
      <c r="D141" s="71"/>
      <c r="E141" s="71"/>
    </row>
    <row r="142" spans="1:5">
      <c r="A142" s="71"/>
      <c r="B142" s="71"/>
      <c r="C142" s="71"/>
      <c r="D142" s="71"/>
      <c r="E142" s="71"/>
    </row>
    <row r="143" spans="1:5">
      <c r="A143" s="71"/>
      <c r="B143" s="71"/>
      <c r="C143" s="71"/>
      <c r="D143" s="71"/>
      <c r="E143" s="71"/>
    </row>
    <row r="144" spans="1:5">
      <c r="A144" s="71"/>
      <c r="B144" s="71"/>
      <c r="C144" s="71"/>
      <c r="D144" s="71"/>
      <c r="E144" s="71"/>
    </row>
    <row r="145" spans="1:5">
      <c r="A145" s="71"/>
      <c r="B145" s="71"/>
      <c r="C145" s="71"/>
      <c r="D145" s="71"/>
      <c r="E145" s="71"/>
    </row>
    <row r="146" spans="1:5">
      <c r="A146" s="71"/>
      <c r="B146" s="71"/>
      <c r="C146" s="71"/>
      <c r="D146" s="71"/>
      <c r="E146" s="71"/>
    </row>
    <row r="147" spans="1:5">
      <c r="A147" s="71"/>
      <c r="B147" s="71"/>
      <c r="C147" s="71"/>
      <c r="D147" s="71"/>
      <c r="E147" s="71"/>
    </row>
    <row r="148" spans="1:5">
      <c r="A148" s="71"/>
      <c r="B148" s="71"/>
      <c r="C148" s="71"/>
      <c r="D148" s="71"/>
      <c r="E148" s="71"/>
    </row>
    <row r="149" spans="1:5">
      <c r="A149" s="71"/>
      <c r="B149" s="71"/>
      <c r="C149" s="71"/>
      <c r="D149" s="71"/>
      <c r="E149" s="71"/>
    </row>
    <row r="150" spans="1:5">
      <c r="A150" s="71"/>
      <c r="B150" s="71"/>
      <c r="C150" s="71"/>
      <c r="D150" s="71"/>
      <c r="E150" s="71"/>
    </row>
    <row r="151" spans="1:5">
      <c r="A151" s="71"/>
      <c r="B151" s="71"/>
      <c r="C151" s="71"/>
      <c r="D151" s="71"/>
      <c r="E151" s="71"/>
    </row>
    <row r="152" spans="1:5">
      <c r="A152" s="71"/>
      <c r="B152" s="71"/>
      <c r="C152" s="71"/>
      <c r="D152" s="71"/>
      <c r="E152" s="71"/>
    </row>
    <row r="153" spans="1:5">
      <c r="A153" s="71"/>
      <c r="B153" s="71"/>
      <c r="C153" s="71"/>
      <c r="D153" s="71"/>
      <c r="E153" s="71"/>
    </row>
    <row r="154" spans="1:5">
      <c r="A154" s="71"/>
      <c r="B154" s="71"/>
      <c r="C154" s="71"/>
      <c r="D154" s="71"/>
      <c r="E154" s="71"/>
    </row>
    <row r="155" spans="1:5">
      <c r="A155" s="71"/>
      <c r="B155" s="71"/>
      <c r="C155" s="71"/>
      <c r="D155" s="71"/>
      <c r="E155" s="71"/>
    </row>
    <row r="156" spans="1:5">
      <c r="A156" s="71"/>
      <c r="B156" s="71"/>
      <c r="C156" s="71"/>
      <c r="D156" s="71"/>
      <c r="E156" s="71"/>
    </row>
    <row r="157" spans="1:5">
      <c r="A157" s="71"/>
      <c r="B157" s="71"/>
      <c r="C157" s="71"/>
      <c r="D157" s="71"/>
      <c r="E157" s="71"/>
    </row>
    <row r="158" spans="1:5">
      <c r="A158" s="71"/>
      <c r="B158" s="71"/>
      <c r="C158" s="71"/>
      <c r="D158" s="71"/>
      <c r="E158" s="71"/>
    </row>
    <row r="159" spans="1:5">
      <c r="A159" s="71"/>
      <c r="B159" s="71"/>
      <c r="C159" s="71"/>
      <c r="D159" s="71"/>
      <c r="E159" s="71"/>
    </row>
    <row r="160" spans="1:5">
      <c r="A160" s="71"/>
      <c r="B160" s="71"/>
      <c r="C160" s="71"/>
      <c r="D160" s="71"/>
      <c r="E160" s="71"/>
    </row>
    <row r="161" spans="1:5">
      <c r="A161" s="71"/>
      <c r="B161" s="71"/>
      <c r="C161" s="71"/>
      <c r="D161" s="71"/>
      <c r="E161" s="71"/>
    </row>
    <row r="162" spans="1:5">
      <c r="A162" s="71"/>
      <c r="B162" s="71"/>
      <c r="C162" s="71"/>
      <c r="D162" s="71"/>
      <c r="E162" s="71"/>
    </row>
    <row r="163" spans="1:5">
      <c r="A163" s="71"/>
      <c r="B163" s="71"/>
      <c r="C163" s="71"/>
      <c r="D163" s="71"/>
      <c r="E163" s="71"/>
    </row>
    <row r="164" spans="1:5">
      <c r="A164" s="71"/>
      <c r="B164" s="71"/>
      <c r="C164" s="71"/>
      <c r="D164" s="71"/>
      <c r="E164" s="71"/>
    </row>
    <row r="165" spans="1:5">
      <c r="A165" s="71"/>
      <c r="B165" s="71"/>
      <c r="C165" s="71"/>
      <c r="D165" s="71"/>
      <c r="E165" s="71"/>
    </row>
    <row r="166" spans="1:5">
      <c r="A166" s="71"/>
      <c r="B166" s="71"/>
      <c r="C166" s="71"/>
      <c r="D166" s="71"/>
      <c r="E166" s="71"/>
    </row>
    <row r="167" spans="1:5">
      <c r="A167" s="71"/>
      <c r="B167" s="71"/>
      <c r="C167" s="71"/>
      <c r="D167" s="71"/>
      <c r="E167" s="71"/>
    </row>
    <row r="168" spans="1:5">
      <c r="A168" s="71"/>
      <c r="B168" s="71"/>
      <c r="C168" s="71"/>
      <c r="D168" s="71"/>
      <c r="E168" s="71"/>
    </row>
    <row r="169" spans="1:5">
      <c r="A169" s="71"/>
      <c r="B169" s="71"/>
      <c r="C169" s="71"/>
      <c r="D169" s="71"/>
      <c r="E169" s="71"/>
    </row>
    <row r="170" spans="1:5">
      <c r="A170" s="71"/>
      <c r="B170" s="71"/>
      <c r="C170" s="71"/>
      <c r="D170" s="71"/>
      <c r="E170" s="71"/>
    </row>
    <row r="171" spans="1:5">
      <c r="A171" s="71"/>
      <c r="B171" s="71"/>
      <c r="C171" s="71"/>
      <c r="D171" s="71"/>
      <c r="E171" s="71"/>
    </row>
    <row r="172" spans="1:5">
      <c r="A172" s="71"/>
      <c r="B172" s="71"/>
      <c r="C172" s="71"/>
      <c r="D172" s="71"/>
      <c r="E172" s="71"/>
    </row>
  </sheetData>
  <mergeCells count="2">
    <mergeCell ref="A1:B1"/>
    <mergeCell ref="A2:B2"/>
  </mergeCells>
  <printOptions horizontalCentered="1"/>
  <pageMargins left="0.81" right="0.78740157480314998" top="0.7" bottom="0.511811023622047" header="0" footer="0"/>
  <pageSetup paperSize="9" scale="86" orientation="portrait" errors="blank"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H30"/>
  <sheetViews>
    <sheetView view="pageBreakPreview" zoomScale="60" workbookViewId="0">
      <selection activeCell="I8" sqref="I8"/>
    </sheetView>
  </sheetViews>
  <sheetFormatPr defaultColWidth="30.7109375" defaultRowHeight="15.75"/>
  <cols>
    <col min="1" max="1" width="9" style="213" customWidth="1"/>
    <col min="2" max="2" width="8" style="213" customWidth="1"/>
    <col min="3" max="3" width="39.42578125" style="213" bestFit="1" customWidth="1"/>
    <col min="4" max="8" width="16" style="213" customWidth="1"/>
    <col min="9" max="16384" width="30.7109375" style="213"/>
  </cols>
  <sheetData>
    <row r="1" spans="2:8" ht="15" customHeight="1">
      <c r="B1" s="1586" t="s">
        <v>244</v>
      </c>
      <c r="C1" s="1587"/>
      <c r="D1" s="1587"/>
      <c r="E1" s="1587"/>
      <c r="F1" s="1587"/>
      <c r="G1" s="1588"/>
      <c r="H1" s="1588"/>
    </row>
    <row r="2" spans="2:8" ht="15" customHeight="1">
      <c r="B2" s="1603" t="s">
        <v>245</v>
      </c>
      <c r="C2" s="1604"/>
      <c r="D2" s="1604"/>
      <c r="E2" s="1604"/>
      <c r="F2" s="1604"/>
      <c r="G2" s="1605"/>
      <c r="H2" s="1605"/>
    </row>
    <row r="3" spans="2:8" ht="15" customHeight="1" thickBot="1">
      <c r="B3" s="1606" t="s">
        <v>68</v>
      </c>
      <c r="C3" s="1607"/>
      <c r="D3" s="1607"/>
      <c r="E3" s="1607"/>
      <c r="F3" s="1607"/>
      <c r="G3" s="1608"/>
      <c r="H3" s="1608"/>
    </row>
    <row r="4" spans="2:8" ht="22.5" customHeight="1" thickTop="1">
      <c r="B4" s="373"/>
      <c r="C4" s="1601" t="s">
        <v>566</v>
      </c>
      <c r="D4" s="1609" t="str">
        <f>'X-India'!D4:F4</f>
        <v>Eleven  Months</v>
      </c>
      <c r="E4" s="1609"/>
      <c r="F4" s="1609"/>
      <c r="G4" s="1610" t="s">
        <v>570</v>
      </c>
      <c r="H4" s="1611"/>
    </row>
    <row r="5" spans="2:8" ht="22.5" customHeight="1">
      <c r="B5" s="374"/>
      <c r="C5" s="1602"/>
      <c r="D5" s="375" t="s">
        <v>4</v>
      </c>
      <c r="E5" s="376" t="s">
        <v>563</v>
      </c>
      <c r="F5" s="376" t="s">
        <v>564</v>
      </c>
      <c r="G5" s="376" t="s">
        <v>5</v>
      </c>
      <c r="H5" s="377" t="s">
        <v>46</v>
      </c>
    </row>
    <row r="6" spans="2:8" ht="22.5" customHeight="1">
      <c r="B6" s="353"/>
      <c r="C6" s="354" t="s">
        <v>246</v>
      </c>
      <c r="D6" s="354">
        <v>889.00531699999988</v>
      </c>
      <c r="E6" s="354">
        <v>880.69495500000016</v>
      </c>
      <c r="F6" s="354">
        <v>1068.4130359999999</v>
      </c>
      <c r="G6" s="355">
        <v>-0.93479328425655694</v>
      </c>
      <c r="H6" s="356">
        <v>21.314767381629849</v>
      </c>
    </row>
    <row r="7" spans="2:8" ht="22.5" customHeight="1">
      <c r="B7" s="357">
        <v>1</v>
      </c>
      <c r="C7" s="358" t="s">
        <v>247</v>
      </c>
      <c r="D7" s="378">
        <v>5.5778739999999996</v>
      </c>
      <c r="E7" s="378">
        <v>9.5191660000000002</v>
      </c>
      <c r="F7" s="378">
        <v>11.296853</v>
      </c>
      <c r="G7" s="359">
        <v>70.659394600881996</v>
      </c>
      <c r="H7" s="360">
        <v>18.674818781393256</v>
      </c>
    </row>
    <row r="8" spans="2:8" ht="22.5" customHeight="1">
      <c r="B8" s="357">
        <v>2</v>
      </c>
      <c r="C8" s="358" t="s">
        <v>248</v>
      </c>
      <c r="D8" s="378">
        <v>0</v>
      </c>
      <c r="E8" s="378">
        <v>0</v>
      </c>
      <c r="F8" s="378">
        <v>0</v>
      </c>
      <c r="G8" s="359" t="s">
        <v>190</v>
      </c>
      <c r="H8" s="360" t="s">
        <v>190</v>
      </c>
    </row>
    <row r="9" spans="2:8" ht="22.5" customHeight="1">
      <c r="B9" s="357">
        <v>3</v>
      </c>
      <c r="C9" s="358" t="s">
        <v>249</v>
      </c>
      <c r="D9" s="378">
        <v>388.04064199999999</v>
      </c>
      <c r="E9" s="378">
        <v>361.72142500000007</v>
      </c>
      <c r="F9" s="378">
        <v>301.31931900000001</v>
      </c>
      <c r="G9" s="359">
        <v>-6.7825928913909763</v>
      </c>
      <c r="H9" s="360">
        <v>-16.698514886144793</v>
      </c>
    </row>
    <row r="10" spans="2:8" ht="22.5" customHeight="1">
      <c r="B10" s="357">
        <v>4</v>
      </c>
      <c r="C10" s="358" t="s">
        <v>205</v>
      </c>
      <c r="D10" s="378">
        <v>0</v>
      </c>
      <c r="E10" s="378">
        <v>0</v>
      </c>
      <c r="F10" s="378">
        <v>0</v>
      </c>
      <c r="G10" s="359" t="s">
        <v>190</v>
      </c>
      <c r="H10" s="360" t="s">
        <v>190</v>
      </c>
    </row>
    <row r="11" spans="2:8" ht="22.5" customHeight="1">
      <c r="B11" s="357">
        <v>5</v>
      </c>
      <c r="C11" s="358" t="s">
        <v>250</v>
      </c>
      <c r="D11" s="378">
        <v>13.279845999999999</v>
      </c>
      <c r="E11" s="378">
        <v>0</v>
      </c>
      <c r="F11" s="378">
        <v>0</v>
      </c>
      <c r="G11" s="359">
        <v>-100</v>
      </c>
      <c r="H11" s="360" t="s">
        <v>190</v>
      </c>
    </row>
    <row r="12" spans="2:8" ht="22.5" customHeight="1">
      <c r="B12" s="357">
        <v>6</v>
      </c>
      <c r="C12" s="358" t="s">
        <v>251</v>
      </c>
      <c r="D12" s="378">
        <v>0</v>
      </c>
      <c r="E12" s="378">
        <v>0</v>
      </c>
      <c r="F12" s="378">
        <v>0</v>
      </c>
      <c r="G12" s="359" t="s">
        <v>190</v>
      </c>
      <c r="H12" s="360" t="s">
        <v>190</v>
      </c>
    </row>
    <row r="13" spans="2:8" ht="22.5" customHeight="1">
      <c r="B13" s="357">
        <v>7</v>
      </c>
      <c r="C13" s="358" t="s">
        <v>252</v>
      </c>
      <c r="D13" s="378">
        <v>0</v>
      </c>
      <c r="E13" s="378">
        <v>0</v>
      </c>
      <c r="F13" s="378">
        <v>6.0000000000000001E-3</v>
      </c>
      <c r="G13" s="359" t="s">
        <v>190</v>
      </c>
      <c r="H13" s="360" t="s">
        <v>190</v>
      </c>
    </row>
    <row r="14" spans="2:8" ht="22.5" customHeight="1">
      <c r="B14" s="357">
        <v>8</v>
      </c>
      <c r="C14" s="358" t="s">
        <v>216</v>
      </c>
      <c r="D14" s="378">
        <v>11.359147</v>
      </c>
      <c r="E14" s="378">
        <v>23.683978999999997</v>
      </c>
      <c r="F14" s="378">
        <v>79.993451000000007</v>
      </c>
      <c r="G14" s="359">
        <v>108.50138659179248</v>
      </c>
      <c r="H14" s="360">
        <v>237.75342817184566</v>
      </c>
    </row>
    <row r="15" spans="2:8" ht="22.5" customHeight="1">
      <c r="B15" s="357">
        <v>9</v>
      </c>
      <c r="C15" s="358" t="s">
        <v>253</v>
      </c>
      <c r="D15" s="378">
        <v>47.246544999999998</v>
      </c>
      <c r="E15" s="378">
        <v>61.306978000000001</v>
      </c>
      <c r="F15" s="378">
        <v>124.84566000000001</v>
      </c>
      <c r="G15" s="359">
        <v>29.75970623883714</v>
      </c>
      <c r="H15" s="360">
        <v>103.64021204894493</v>
      </c>
    </row>
    <row r="16" spans="2:8" ht="22.5" customHeight="1">
      <c r="B16" s="357">
        <v>10</v>
      </c>
      <c r="C16" s="358" t="s">
        <v>220</v>
      </c>
      <c r="D16" s="378">
        <v>45.178739999999991</v>
      </c>
      <c r="E16" s="378">
        <v>24.152063000000002</v>
      </c>
      <c r="F16" s="378">
        <v>72.717825999999988</v>
      </c>
      <c r="G16" s="359">
        <v>-46.541087688589798</v>
      </c>
      <c r="H16" s="360">
        <v>201.08329048330148</v>
      </c>
    </row>
    <row r="17" spans="2:8" ht="22.5" customHeight="1">
      <c r="B17" s="357">
        <v>11</v>
      </c>
      <c r="C17" s="358" t="s">
        <v>254</v>
      </c>
      <c r="D17" s="378">
        <v>15.361755000000002</v>
      </c>
      <c r="E17" s="378">
        <v>54.278849000000001</v>
      </c>
      <c r="F17" s="378">
        <v>95.449185</v>
      </c>
      <c r="G17" s="359">
        <v>253.3375516013632</v>
      </c>
      <c r="H17" s="360">
        <v>75.849685021876553</v>
      </c>
    </row>
    <row r="18" spans="2:8" ht="22.5" customHeight="1">
      <c r="B18" s="357">
        <v>12</v>
      </c>
      <c r="C18" s="358" t="s">
        <v>255</v>
      </c>
      <c r="D18" s="378">
        <v>0.16850999999999999</v>
      </c>
      <c r="E18" s="378">
        <v>0.83458899999999991</v>
      </c>
      <c r="F18" s="378">
        <v>9.7340999999999997E-2</v>
      </c>
      <c r="G18" s="359">
        <v>395.27565129665891</v>
      </c>
      <c r="H18" s="360">
        <v>-88.336654329256675</v>
      </c>
    </row>
    <row r="19" spans="2:8" ht="22.5" customHeight="1">
      <c r="B19" s="357">
        <v>13</v>
      </c>
      <c r="C19" s="358" t="s">
        <v>256</v>
      </c>
      <c r="D19" s="378">
        <v>0</v>
      </c>
      <c r="E19" s="378">
        <v>0</v>
      </c>
      <c r="F19" s="378">
        <v>0</v>
      </c>
      <c r="G19" s="359" t="s">
        <v>190</v>
      </c>
      <c r="H19" s="360" t="s">
        <v>190</v>
      </c>
    </row>
    <row r="20" spans="2:8" ht="22.5" customHeight="1">
      <c r="B20" s="357">
        <v>14</v>
      </c>
      <c r="C20" s="358" t="s">
        <v>257</v>
      </c>
      <c r="D20" s="378">
        <v>0.45181399999999999</v>
      </c>
      <c r="E20" s="378">
        <v>2.9859640000000001</v>
      </c>
      <c r="F20" s="378">
        <v>1.4568639999999999</v>
      </c>
      <c r="G20" s="359">
        <v>560.88346089319941</v>
      </c>
      <c r="H20" s="360">
        <v>-51.209592613976596</v>
      </c>
    </row>
    <row r="21" spans="2:8" ht="22.5" customHeight="1">
      <c r="B21" s="357">
        <v>15</v>
      </c>
      <c r="C21" s="358" t="s">
        <v>258</v>
      </c>
      <c r="D21" s="378">
        <v>143.80493999999999</v>
      </c>
      <c r="E21" s="378">
        <v>135.607944</v>
      </c>
      <c r="F21" s="378">
        <v>99.764215000000007</v>
      </c>
      <c r="G21" s="359">
        <v>-5.700079566112251</v>
      </c>
      <c r="H21" s="360">
        <v>-26.431879978948729</v>
      </c>
    </row>
    <row r="22" spans="2:8" ht="22.5" customHeight="1">
      <c r="B22" s="357">
        <v>16</v>
      </c>
      <c r="C22" s="358" t="s">
        <v>259</v>
      </c>
      <c r="D22" s="378">
        <v>11.737211</v>
      </c>
      <c r="E22" s="378">
        <v>8.1775559999999992</v>
      </c>
      <c r="F22" s="378">
        <v>27.377958000000003</v>
      </c>
      <c r="G22" s="359">
        <v>-30.327945880840019</v>
      </c>
      <c r="H22" s="360">
        <v>234.79389196478763</v>
      </c>
    </row>
    <row r="23" spans="2:8" ht="22.5" customHeight="1">
      <c r="B23" s="357">
        <v>17</v>
      </c>
      <c r="C23" s="358" t="s">
        <v>260</v>
      </c>
      <c r="D23" s="378">
        <v>0</v>
      </c>
      <c r="E23" s="378">
        <v>0</v>
      </c>
      <c r="F23" s="378">
        <v>0</v>
      </c>
      <c r="G23" s="359" t="s">
        <v>190</v>
      </c>
      <c r="H23" s="360" t="s">
        <v>190</v>
      </c>
    </row>
    <row r="24" spans="2:8" ht="22.5" customHeight="1">
      <c r="B24" s="357">
        <v>18</v>
      </c>
      <c r="C24" s="358" t="s">
        <v>261</v>
      </c>
      <c r="D24" s="378">
        <v>4.8393769999999998</v>
      </c>
      <c r="E24" s="378">
        <v>5.7247400000000006</v>
      </c>
      <c r="F24" s="378">
        <v>24.594232999999999</v>
      </c>
      <c r="G24" s="359">
        <v>18.294978878479611</v>
      </c>
      <c r="H24" s="360">
        <v>329.61310033294086</v>
      </c>
    </row>
    <row r="25" spans="2:8" ht="22.5" customHeight="1">
      <c r="B25" s="357">
        <v>19</v>
      </c>
      <c r="C25" s="358" t="s">
        <v>262</v>
      </c>
      <c r="D25" s="378">
        <v>201.95891599999999</v>
      </c>
      <c r="E25" s="378">
        <v>192.70170200000001</v>
      </c>
      <c r="F25" s="378">
        <v>229.49413100000001</v>
      </c>
      <c r="G25" s="359">
        <v>-4.5837114712974483</v>
      </c>
      <c r="H25" s="360">
        <v>19.09294449303826</v>
      </c>
    </row>
    <row r="26" spans="2:8" ht="22.5" customHeight="1">
      <c r="B26" s="379"/>
      <c r="C26" s="354" t="s">
        <v>263</v>
      </c>
      <c r="D26" s="380">
        <v>612.57061199999998</v>
      </c>
      <c r="E26" s="380">
        <v>684.77364499999999</v>
      </c>
      <c r="F26" s="380">
        <v>1931.3085599999997</v>
      </c>
      <c r="G26" s="355">
        <v>11.786891435137932</v>
      </c>
      <c r="H26" s="362">
        <v>182.03605295002257</v>
      </c>
    </row>
    <row r="27" spans="2:8" ht="22.5" customHeight="1" thickBot="1">
      <c r="B27" s="381"/>
      <c r="C27" s="382" t="s">
        <v>264</v>
      </c>
      <c r="D27" s="383">
        <v>1501.5759290000001</v>
      </c>
      <c r="E27" s="383">
        <v>1565.4686000000002</v>
      </c>
      <c r="F27" s="383">
        <v>2999.7215959999999</v>
      </c>
      <c r="G27" s="365">
        <v>4.2550409716910309</v>
      </c>
      <c r="H27" s="366">
        <v>91.618126099750555</v>
      </c>
    </row>
    <row r="28" spans="2:8" ht="22.5" customHeight="1" thickTop="1">
      <c r="B28" s="1600" t="s">
        <v>565</v>
      </c>
      <c r="C28" s="1600"/>
      <c r="D28" s="1600"/>
      <c r="E28" s="1600"/>
      <c r="F28" s="1600"/>
      <c r="G28" s="385"/>
      <c r="H28" s="385"/>
    </row>
    <row r="29" spans="2:8" ht="15" customHeight="1">
      <c r="B29" s="372"/>
      <c r="C29" s="372"/>
      <c r="D29" s="372"/>
      <c r="E29" s="372"/>
      <c r="F29" s="372"/>
      <c r="G29" s="372"/>
      <c r="H29" s="372"/>
    </row>
    <row r="30" spans="2:8">
      <c r="D30" s="222"/>
      <c r="E30" s="222"/>
      <c r="F30" s="222"/>
      <c r="G30" s="222"/>
    </row>
  </sheetData>
  <mergeCells count="7">
    <mergeCell ref="B28:F28"/>
    <mergeCell ref="C4:C5"/>
    <mergeCell ref="B1:H1"/>
    <mergeCell ref="B2:H2"/>
    <mergeCell ref="B3:H3"/>
    <mergeCell ref="D4:F4"/>
    <mergeCell ref="G4:H4"/>
  </mergeCells>
  <printOptions horizontalCentered="1"/>
  <pageMargins left="0.7" right="0.7" top="0.5" bottom="0.5" header="0.3" footer="0.3"/>
  <pageSetup scale="70" orientation="portrait"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B1:H24"/>
  <sheetViews>
    <sheetView view="pageBreakPreview" zoomScale="60" workbookViewId="0">
      <selection activeCell="M10" sqref="M10"/>
    </sheetView>
  </sheetViews>
  <sheetFormatPr defaultRowHeight="15.75"/>
  <cols>
    <col min="1" max="1" width="4" style="213" customWidth="1"/>
    <col min="2" max="2" width="6" style="213" customWidth="1"/>
    <col min="3" max="3" width="31.85546875" style="213" bestFit="1" customWidth="1"/>
    <col min="4" max="8" width="13.7109375" style="213" customWidth="1"/>
    <col min="9" max="256" width="9.140625" style="213"/>
    <col min="257" max="257" width="4" style="213" customWidth="1"/>
    <col min="258" max="258" width="6" style="213" customWidth="1"/>
    <col min="259" max="259" width="26.28515625" style="213" customWidth="1"/>
    <col min="260" max="264" width="10.7109375" style="213" customWidth="1"/>
    <col min="265" max="512" width="9.140625" style="213"/>
    <col min="513" max="513" width="4" style="213" customWidth="1"/>
    <col min="514" max="514" width="6" style="213" customWidth="1"/>
    <col min="515" max="515" width="26.28515625" style="213" customWidth="1"/>
    <col min="516" max="520" width="10.7109375" style="213" customWidth="1"/>
    <col min="521" max="768" width="9.140625" style="213"/>
    <col min="769" max="769" width="4" style="213" customWidth="1"/>
    <col min="770" max="770" width="6" style="213" customWidth="1"/>
    <col min="771" max="771" width="26.28515625" style="213" customWidth="1"/>
    <col min="772" max="776" width="10.7109375" style="213" customWidth="1"/>
    <col min="777" max="1024" width="9.140625" style="213"/>
    <col min="1025" max="1025" width="4" style="213" customWidth="1"/>
    <col min="1026" max="1026" width="6" style="213" customWidth="1"/>
    <col min="1027" max="1027" width="26.28515625" style="213" customWidth="1"/>
    <col min="1028" max="1032" width="10.7109375" style="213" customWidth="1"/>
    <col min="1033" max="1280" width="9.140625" style="213"/>
    <col min="1281" max="1281" width="4" style="213" customWidth="1"/>
    <col min="1282" max="1282" width="6" style="213" customWidth="1"/>
    <col min="1283" max="1283" width="26.28515625" style="213" customWidth="1"/>
    <col min="1284" max="1288" width="10.7109375" style="213" customWidth="1"/>
    <col min="1289" max="1536" width="9.140625" style="213"/>
    <col min="1537" max="1537" width="4" style="213" customWidth="1"/>
    <col min="1538" max="1538" width="6" style="213" customWidth="1"/>
    <col min="1539" max="1539" width="26.28515625" style="213" customWidth="1"/>
    <col min="1540" max="1544" width="10.7109375" style="213" customWidth="1"/>
    <col min="1545" max="1792" width="9.140625" style="213"/>
    <col min="1793" max="1793" width="4" style="213" customWidth="1"/>
    <col min="1794" max="1794" width="6" style="213" customWidth="1"/>
    <col min="1795" max="1795" width="26.28515625" style="213" customWidth="1"/>
    <col min="1796" max="1800" width="10.7109375" style="213" customWidth="1"/>
    <col min="1801" max="2048" width="9.140625" style="213"/>
    <col min="2049" max="2049" width="4" style="213" customWidth="1"/>
    <col min="2050" max="2050" width="6" style="213" customWidth="1"/>
    <col min="2051" max="2051" width="26.28515625" style="213" customWidth="1"/>
    <col min="2052" max="2056" width="10.7109375" style="213" customWidth="1"/>
    <col min="2057" max="2304" width="9.140625" style="213"/>
    <col min="2305" max="2305" width="4" style="213" customWidth="1"/>
    <col min="2306" max="2306" width="6" style="213" customWidth="1"/>
    <col min="2307" max="2307" width="26.28515625" style="213" customWidth="1"/>
    <col min="2308" max="2312" width="10.7109375" style="213" customWidth="1"/>
    <col min="2313" max="2560" width="9.140625" style="213"/>
    <col min="2561" max="2561" width="4" style="213" customWidth="1"/>
    <col min="2562" max="2562" width="6" style="213" customWidth="1"/>
    <col min="2563" max="2563" width="26.28515625" style="213" customWidth="1"/>
    <col min="2564" max="2568" width="10.7109375" style="213" customWidth="1"/>
    <col min="2569" max="2816" width="9.140625" style="213"/>
    <col min="2817" max="2817" width="4" style="213" customWidth="1"/>
    <col min="2818" max="2818" width="6" style="213" customWidth="1"/>
    <col min="2819" max="2819" width="26.28515625" style="213" customWidth="1"/>
    <col min="2820" max="2824" width="10.7109375" style="213" customWidth="1"/>
    <col min="2825" max="3072" width="9.140625" style="213"/>
    <col min="3073" max="3073" width="4" style="213" customWidth="1"/>
    <col min="3074" max="3074" width="6" style="213" customWidth="1"/>
    <col min="3075" max="3075" width="26.28515625" style="213" customWidth="1"/>
    <col min="3076" max="3080" width="10.7109375" style="213" customWidth="1"/>
    <col min="3081" max="3328" width="9.140625" style="213"/>
    <col min="3329" max="3329" width="4" style="213" customWidth="1"/>
    <col min="3330" max="3330" width="6" style="213" customWidth="1"/>
    <col min="3331" max="3331" width="26.28515625" style="213" customWidth="1"/>
    <col min="3332" max="3336" width="10.7109375" style="213" customWidth="1"/>
    <col min="3337" max="3584" width="9.140625" style="213"/>
    <col min="3585" max="3585" width="4" style="213" customWidth="1"/>
    <col min="3586" max="3586" width="6" style="213" customWidth="1"/>
    <col min="3587" max="3587" width="26.28515625" style="213" customWidth="1"/>
    <col min="3588" max="3592" width="10.7109375" style="213" customWidth="1"/>
    <col min="3593" max="3840" width="9.140625" style="213"/>
    <col min="3841" max="3841" width="4" style="213" customWidth="1"/>
    <col min="3842" max="3842" width="6" style="213" customWidth="1"/>
    <col min="3843" max="3843" width="26.28515625" style="213" customWidth="1"/>
    <col min="3844" max="3848" width="10.7109375" style="213" customWidth="1"/>
    <col min="3849" max="4096" width="9.140625" style="213"/>
    <col min="4097" max="4097" width="4" style="213" customWidth="1"/>
    <col min="4098" max="4098" width="6" style="213" customWidth="1"/>
    <col min="4099" max="4099" width="26.28515625" style="213" customWidth="1"/>
    <col min="4100" max="4104" width="10.7109375" style="213" customWidth="1"/>
    <col min="4105" max="4352" width="9.140625" style="213"/>
    <col min="4353" max="4353" width="4" style="213" customWidth="1"/>
    <col min="4354" max="4354" width="6" style="213" customWidth="1"/>
    <col min="4355" max="4355" width="26.28515625" style="213" customWidth="1"/>
    <col min="4356" max="4360" width="10.7109375" style="213" customWidth="1"/>
    <col min="4361" max="4608" width="9.140625" style="213"/>
    <col min="4609" max="4609" width="4" style="213" customWidth="1"/>
    <col min="4610" max="4610" width="6" style="213" customWidth="1"/>
    <col min="4611" max="4611" width="26.28515625" style="213" customWidth="1"/>
    <col min="4612" max="4616" width="10.7109375" style="213" customWidth="1"/>
    <col min="4617" max="4864" width="9.140625" style="213"/>
    <col min="4865" max="4865" width="4" style="213" customWidth="1"/>
    <col min="4866" max="4866" width="6" style="213" customWidth="1"/>
    <col min="4867" max="4867" width="26.28515625" style="213" customWidth="1"/>
    <col min="4868" max="4872" width="10.7109375" style="213" customWidth="1"/>
    <col min="4873" max="5120" width="9.140625" style="213"/>
    <col min="5121" max="5121" width="4" style="213" customWidth="1"/>
    <col min="5122" max="5122" width="6" style="213" customWidth="1"/>
    <col min="5123" max="5123" width="26.28515625" style="213" customWidth="1"/>
    <col min="5124" max="5128" width="10.7109375" style="213" customWidth="1"/>
    <col min="5129" max="5376" width="9.140625" style="213"/>
    <col min="5377" max="5377" width="4" style="213" customWidth="1"/>
    <col min="5378" max="5378" width="6" style="213" customWidth="1"/>
    <col min="5379" max="5379" width="26.28515625" style="213" customWidth="1"/>
    <col min="5380" max="5384" width="10.7109375" style="213" customWidth="1"/>
    <col min="5385" max="5632" width="9.140625" style="213"/>
    <col min="5633" max="5633" width="4" style="213" customWidth="1"/>
    <col min="5634" max="5634" width="6" style="213" customWidth="1"/>
    <col min="5635" max="5635" width="26.28515625" style="213" customWidth="1"/>
    <col min="5636" max="5640" width="10.7109375" style="213" customWidth="1"/>
    <col min="5641" max="5888" width="9.140625" style="213"/>
    <col min="5889" max="5889" width="4" style="213" customWidth="1"/>
    <col min="5890" max="5890" width="6" style="213" customWidth="1"/>
    <col min="5891" max="5891" width="26.28515625" style="213" customWidth="1"/>
    <col min="5892" max="5896" width="10.7109375" style="213" customWidth="1"/>
    <col min="5897" max="6144" width="9.140625" style="213"/>
    <col min="6145" max="6145" width="4" style="213" customWidth="1"/>
    <col min="6146" max="6146" width="6" style="213" customWidth="1"/>
    <col min="6147" max="6147" width="26.28515625" style="213" customWidth="1"/>
    <col min="6148" max="6152" width="10.7109375" style="213" customWidth="1"/>
    <col min="6153" max="6400" width="9.140625" style="213"/>
    <col min="6401" max="6401" width="4" style="213" customWidth="1"/>
    <col min="6402" max="6402" width="6" style="213" customWidth="1"/>
    <col min="6403" max="6403" width="26.28515625" style="213" customWidth="1"/>
    <col min="6404" max="6408" width="10.7109375" style="213" customWidth="1"/>
    <col min="6409" max="6656" width="9.140625" style="213"/>
    <col min="6657" max="6657" width="4" style="213" customWidth="1"/>
    <col min="6658" max="6658" width="6" style="213" customWidth="1"/>
    <col min="6659" max="6659" width="26.28515625" style="213" customWidth="1"/>
    <col min="6660" max="6664" width="10.7109375" style="213" customWidth="1"/>
    <col min="6665" max="6912" width="9.140625" style="213"/>
    <col min="6913" max="6913" width="4" style="213" customWidth="1"/>
    <col min="6914" max="6914" width="6" style="213" customWidth="1"/>
    <col min="6915" max="6915" width="26.28515625" style="213" customWidth="1"/>
    <col min="6916" max="6920" width="10.7109375" style="213" customWidth="1"/>
    <col min="6921" max="7168" width="9.140625" style="213"/>
    <col min="7169" max="7169" width="4" style="213" customWidth="1"/>
    <col min="7170" max="7170" width="6" style="213" customWidth="1"/>
    <col min="7171" max="7171" width="26.28515625" style="213" customWidth="1"/>
    <col min="7172" max="7176" width="10.7109375" style="213" customWidth="1"/>
    <col min="7177" max="7424" width="9.140625" style="213"/>
    <col min="7425" max="7425" width="4" style="213" customWidth="1"/>
    <col min="7426" max="7426" width="6" style="213" customWidth="1"/>
    <col min="7427" max="7427" width="26.28515625" style="213" customWidth="1"/>
    <col min="7428" max="7432" width="10.7109375" style="213" customWidth="1"/>
    <col min="7433" max="7680" width="9.140625" style="213"/>
    <col min="7681" max="7681" width="4" style="213" customWidth="1"/>
    <col min="7682" max="7682" width="6" style="213" customWidth="1"/>
    <col min="7683" max="7683" width="26.28515625" style="213" customWidth="1"/>
    <col min="7684" max="7688" width="10.7109375" style="213" customWidth="1"/>
    <col min="7689" max="7936" width="9.140625" style="213"/>
    <col min="7937" max="7937" width="4" style="213" customWidth="1"/>
    <col min="7938" max="7938" width="6" style="213" customWidth="1"/>
    <col min="7939" max="7939" width="26.28515625" style="213" customWidth="1"/>
    <col min="7940" max="7944" width="10.7109375" style="213" customWidth="1"/>
    <col min="7945" max="8192" width="9.140625" style="213"/>
    <col min="8193" max="8193" width="4" style="213" customWidth="1"/>
    <col min="8194" max="8194" width="6" style="213" customWidth="1"/>
    <col min="8195" max="8195" width="26.28515625" style="213" customWidth="1"/>
    <col min="8196" max="8200" width="10.7109375" style="213" customWidth="1"/>
    <col min="8201" max="8448" width="9.140625" style="213"/>
    <col min="8449" max="8449" width="4" style="213" customWidth="1"/>
    <col min="8450" max="8450" width="6" style="213" customWidth="1"/>
    <col min="8451" max="8451" width="26.28515625" style="213" customWidth="1"/>
    <col min="8452" max="8456" width="10.7109375" style="213" customWidth="1"/>
    <col min="8457" max="8704" width="9.140625" style="213"/>
    <col min="8705" max="8705" width="4" style="213" customWidth="1"/>
    <col min="8706" max="8706" width="6" style="213" customWidth="1"/>
    <col min="8707" max="8707" width="26.28515625" style="213" customWidth="1"/>
    <col min="8708" max="8712" width="10.7109375" style="213" customWidth="1"/>
    <col min="8713" max="8960" width="9.140625" style="213"/>
    <col min="8961" max="8961" width="4" style="213" customWidth="1"/>
    <col min="8962" max="8962" width="6" style="213" customWidth="1"/>
    <col min="8963" max="8963" width="26.28515625" style="213" customWidth="1"/>
    <col min="8964" max="8968" width="10.7109375" style="213" customWidth="1"/>
    <col min="8969" max="9216" width="9.140625" style="213"/>
    <col min="9217" max="9217" width="4" style="213" customWidth="1"/>
    <col min="9218" max="9218" width="6" style="213" customWidth="1"/>
    <col min="9219" max="9219" width="26.28515625" style="213" customWidth="1"/>
    <col min="9220" max="9224" width="10.7109375" style="213" customWidth="1"/>
    <col min="9225" max="9472" width="9.140625" style="213"/>
    <col min="9473" max="9473" width="4" style="213" customWidth="1"/>
    <col min="9474" max="9474" width="6" style="213" customWidth="1"/>
    <col min="9475" max="9475" width="26.28515625" style="213" customWidth="1"/>
    <col min="9476" max="9480" width="10.7109375" style="213" customWidth="1"/>
    <col min="9481" max="9728" width="9.140625" style="213"/>
    <col min="9729" max="9729" width="4" style="213" customWidth="1"/>
    <col min="9730" max="9730" width="6" style="213" customWidth="1"/>
    <col min="9731" max="9731" width="26.28515625" style="213" customWidth="1"/>
    <col min="9732" max="9736" width="10.7109375" style="213" customWidth="1"/>
    <col min="9737" max="9984" width="9.140625" style="213"/>
    <col min="9985" max="9985" width="4" style="213" customWidth="1"/>
    <col min="9986" max="9986" width="6" style="213" customWidth="1"/>
    <col min="9987" max="9987" width="26.28515625" style="213" customWidth="1"/>
    <col min="9988" max="9992" width="10.7109375" style="213" customWidth="1"/>
    <col min="9993" max="10240" width="9.140625" style="213"/>
    <col min="10241" max="10241" width="4" style="213" customWidth="1"/>
    <col min="10242" max="10242" width="6" style="213" customWidth="1"/>
    <col min="10243" max="10243" width="26.28515625" style="213" customWidth="1"/>
    <col min="10244" max="10248" width="10.7109375" style="213" customWidth="1"/>
    <col min="10249" max="10496" width="9.140625" style="213"/>
    <col min="10497" max="10497" width="4" style="213" customWidth="1"/>
    <col min="10498" max="10498" width="6" style="213" customWidth="1"/>
    <col min="10499" max="10499" width="26.28515625" style="213" customWidth="1"/>
    <col min="10500" max="10504" width="10.7109375" style="213" customWidth="1"/>
    <col min="10505" max="10752" width="9.140625" style="213"/>
    <col min="10753" max="10753" width="4" style="213" customWidth="1"/>
    <col min="10754" max="10754" width="6" style="213" customWidth="1"/>
    <col min="10755" max="10755" width="26.28515625" style="213" customWidth="1"/>
    <col min="10756" max="10760" width="10.7109375" style="213" customWidth="1"/>
    <col min="10761" max="11008" width="9.140625" style="213"/>
    <col min="11009" max="11009" width="4" style="213" customWidth="1"/>
    <col min="11010" max="11010" width="6" style="213" customWidth="1"/>
    <col min="11011" max="11011" width="26.28515625" style="213" customWidth="1"/>
    <col min="11012" max="11016" width="10.7109375" style="213" customWidth="1"/>
    <col min="11017" max="11264" width="9.140625" style="213"/>
    <col min="11265" max="11265" width="4" style="213" customWidth="1"/>
    <col min="11266" max="11266" width="6" style="213" customWidth="1"/>
    <col min="11267" max="11267" width="26.28515625" style="213" customWidth="1"/>
    <col min="11268" max="11272" width="10.7109375" style="213" customWidth="1"/>
    <col min="11273" max="11520" width="9.140625" style="213"/>
    <col min="11521" max="11521" width="4" style="213" customWidth="1"/>
    <col min="11522" max="11522" width="6" style="213" customWidth="1"/>
    <col min="11523" max="11523" width="26.28515625" style="213" customWidth="1"/>
    <col min="11524" max="11528" width="10.7109375" style="213" customWidth="1"/>
    <col min="11529" max="11776" width="9.140625" style="213"/>
    <col min="11777" max="11777" width="4" style="213" customWidth="1"/>
    <col min="11778" max="11778" width="6" style="213" customWidth="1"/>
    <col min="11779" max="11779" width="26.28515625" style="213" customWidth="1"/>
    <col min="11780" max="11784" width="10.7109375" style="213" customWidth="1"/>
    <col min="11785" max="12032" width="9.140625" style="213"/>
    <col min="12033" max="12033" width="4" style="213" customWidth="1"/>
    <col min="12034" max="12034" width="6" style="213" customWidth="1"/>
    <col min="12035" max="12035" width="26.28515625" style="213" customWidth="1"/>
    <col min="12036" max="12040" width="10.7109375" style="213" customWidth="1"/>
    <col min="12041" max="12288" width="9.140625" style="213"/>
    <col min="12289" max="12289" width="4" style="213" customWidth="1"/>
    <col min="12290" max="12290" width="6" style="213" customWidth="1"/>
    <col min="12291" max="12291" width="26.28515625" style="213" customWidth="1"/>
    <col min="12292" max="12296" width="10.7109375" style="213" customWidth="1"/>
    <col min="12297" max="12544" width="9.140625" style="213"/>
    <col min="12545" max="12545" width="4" style="213" customWidth="1"/>
    <col min="12546" max="12546" width="6" style="213" customWidth="1"/>
    <col min="12547" max="12547" width="26.28515625" style="213" customWidth="1"/>
    <col min="12548" max="12552" width="10.7109375" style="213" customWidth="1"/>
    <col min="12553" max="12800" width="9.140625" style="213"/>
    <col min="12801" max="12801" width="4" style="213" customWidth="1"/>
    <col min="12802" max="12802" width="6" style="213" customWidth="1"/>
    <col min="12803" max="12803" width="26.28515625" style="213" customWidth="1"/>
    <col min="12804" max="12808" width="10.7109375" style="213" customWidth="1"/>
    <col min="12809" max="13056" width="9.140625" style="213"/>
    <col min="13057" max="13057" width="4" style="213" customWidth="1"/>
    <col min="13058" max="13058" width="6" style="213" customWidth="1"/>
    <col min="13059" max="13059" width="26.28515625" style="213" customWidth="1"/>
    <col min="13060" max="13064" width="10.7109375" style="213" customWidth="1"/>
    <col min="13065" max="13312" width="9.140625" style="213"/>
    <col min="13313" max="13313" width="4" style="213" customWidth="1"/>
    <col min="13314" max="13314" width="6" style="213" customWidth="1"/>
    <col min="13315" max="13315" width="26.28515625" style="213" customWidth="1"/>
    <col min="13316" max="13320" width="10.7109375" style="213" customWidth="1"/>
    <col min="13321" max="13568" width="9.140625" style="213"/>
    <col min="13569" max="13569" width="4" style="213" customWidth="1"/>
    <col min="13570" max="13570" width="6" style="213" customWidth="1"/>
    <col min="13571" max="13571" width="26.28515625" style="213" customWidth="1"/>
    <col min="13572" max="13576" width="10.7109375" style="213" customWidth="1"/>
    <col min="13577" max="13824" width="9.140625" style="213"/>
    <col min="13825" max="13825" width="4" style="213" customWidth="1"/>
    <col min="13826" max="13826" width="6" style="213" customWidth="1"/>
    <col min="13827" max="13827" width="26.28515625" style="213" customWidth="1"/>
    <col min="13828" max="13832" width="10.7109375" style="213" customWidth="1"/>
    <col min="13833" max="14080" width="9.140625" style="213"/>
    <col min="14081" max="14081" width="4" style="213" customWidth="1"/>
    <col min="14082" max="14082" width="6" style="213" customWidth="1"/>
    <col min="14083" max="14083" width="26.28515625" style="213" customWidth="1"/>
    <col min="14084" max="14088" width="10.7109375" style="213" customWidth="1"/>
    <col min="14089" max="14336" width="9.140625" style="213"/>
    <col min="14337" max="14337" width="4" style="213" customWidth="1"/>
    <col min="14338" max="14338" width="6" style="213" customWidth="1"/>
    <col min="14339" max="14339" width="26.28515625" style="213" customWidth="1"/>
    <col min="14340" max="14344" width="10.7109375" style="213" customWidth="1"/>
    <col min="14345" max="14592" width="9.140625" style="213"/>
    <col min="14593" max="14593" width="4" style="213" customWidth="1"/>
    <col min="14594" max="14594" width="6" style="213" customWidth="1"/>
    <col min="14595" max="14595" width="26.28515625" style="213" customWidth="1"/>
    <col min="14596" max="14600" width="10.7109375" style="213" customWidth="1"/>
    <col min="14601" max="14848" width="9.140625" style="213"/>
    <col min="14849" max="14849" width="4" style="213" customWidth="1"/>
    <col min="14850" max="14850" width="6" style="213" customWidth="1"/>
    <col min="14851" max="14851" width="26.28515625" style="213" customWidth="1"/>
    <col min="14852" max="14856" width="10.7109375" style="213" customWidth="1"/>
    <col min="14857" max="15104" width="9.140625" style="213"/>
    <col min="15105" max="15105" width="4" style="213" customWidth="1"/>
    <col min="15106" max="15106" width="6" style="213" customWidth="1"/>
    <col min="15107" max="15107" width="26.28515625" style="213" customWidth="1"/>
    <col min="15108" max="15112" width="10.7109375" style="213" customWidth="1"/>
    <col min="15113" max="15360" width="9.140625" style="213"/>
    <col min="15361" max="15361" width="4" style="213" customWidth="1"/>
    <col min="15362" max="15362" width="6" style="213" customWidth="1"/>
    <col min="15363" max="15363" width="26.28515625" style="213" customWidth="1"/>
    <col min="15364" max="15368" width="10.7109375" style="213" customWidth="1"/>
    <col min="15369" max="15616" width="9.140625" style="213"/>
    <col min="15617" max="15617" width="4" style="213" customWidth="1"/>
    <col min="15618" max="15618" width="6" style="213" customWidth="1"/>
    <col min="15619" max="15619" width="26.28515625" style="213" customWidth="1"/>
    <col min="15620" max="15624" width="10.7109375" style="213" customWidth="1"/>
    <col min="15625" max="15872" width="9.140625" style="213"/>
    <col min="15873" max="15873" width="4" style="213" customWidth="1"/>
    <col min="15874" max="15874" width="6" style="213" customWidth="1"/>
    <col min="15875" max="15875" width="26.28515625" style="213" customWidth="1"/>
    <col min="15876" max="15880" width="10.7109375" style="213" customWidth="1"/>
    <col min="15881" max="16128" width="9.140625" style="213"/>
    <col min="16129" max="16129" width="4" style="213" customWidth="1"/>
    <col min="16130" max="16130" width="6" style="213" customWidth="1"/>
    <col min="16131" max="16131" width="26.28515625" style="213" customWidth="1"/>
    <col min="16132" max="16136" width="10.7109375" style="213" customWidth="1"/>
    <col min="16137" max="16384" width="9.140625" style="213"/>
  </cols>
  <sheetData>
    <row r="1" spans="2:8" ht="15" customHeight="1">
      <c r="B1" s="1612" t="s">
        <v>265</v>
      </c>
      <c r="C1" s="1612"/>
      <c r="D1" s="1612"/>
      <c r="E1" s="1612"/>
      <c r="F1" s="1612"/>
      <c r="G1" s="1612"/>
      <c r="H1" s="1612"/>
    </row>
    <row r="2" spans="2:8" ht="15" customHeight="1">
      <c r="B2" s="1613" t="s">
        <v>266</v>
      </c>
      <c r="C2" s="1613"/>
      <c r="D2" s="1613"/>
      <c r="E2" s="1613"/>
      <c r="F2" s="1613"/>
      <c r="G2" s="1613"/>
      <c r="H2" s="1613"/>
    </row>
    <row r="3" spans="2:8" ht="15" customHeight="1" thickBot="1">
      <c r="B3" s="1614" t="s">
        <v>68</v>
      </c>
      <c r="C3" s="1614"/>
      <c r="D3" s="1614"/>
      <c r="E3" s="1614"/>
      <c r="F3" s="1614"/>
      <c r="G3" s="1614"/>
      <c r="H3" s="1614"/>
    </row>
    <row r="4" spans="2:8" ht="21.75" customHeight="1" thickTop="1">
      <c r="B4" s="386"/>
      <c r="C4" s="1618" t="s">
        <v>566</v>
      </c>
      <c r="D4" s="1615" t="str">
        <f>'X-China'!D4:F4</f>
        <v>Eleven  Months</v>
      </c>
      <c r="E4" s="1615"/>
      <c r="F4" s="1615"/>
      <c r="G4" s="1616" t="s">
        <v>570</v>
      </c>
      <c r="H4" s="1617"/>
    </row>
    <row r="5" spans="2:8" ht="21.75" customHeight="1">
      <c r="B5" s="387"/>
      <c r="C5" s="1619"/>
      <c r="D5" s="388" t="s">
        <v>4</v>
      </c>
      <c r="E5" s="389" t="s">
        <v>563</v>
      </c>
      <c r="F5" s="389" t="s">
        <v>564</v>
      </c>
      <c r="G5" s="389" t="s">
        <v>5</v>
      </c>
      <c r="H5" s="390" t="s">
        <v>46</v>
      </c>
    </row>
    <row r="6" spans="2:8" ht="21.75" customHeight="1">
      <c r="B6" s="391"/>
      <c r="C6" s="392" t="s">
        <v>187</v>
      </c>
      <c r="D6" s="393">
        <v>16052.319683999998</v>
      </c>
      <c r="E6" s="393">
        <v>14732.148537999998</v>
      </c>
      <c r="F6" s="393">
        <v>14729.911337</v>
      </c>
      <c r="G6" s="437">
        <v>-8.2241767668997312</v>
      </c>
      <c r="H6" s="438">
        <v>-1.518584335630635E-2</v>
      </c>
    </row>
    <row r="7" spans="2:8" ht="21.75" customHeight="1">
      <c r="B7" s="394">
        <v>1</v>
      </c>
      <c r="C7" s="395" t="s">
        <v>267</v>
      </c>
      <c r="D7" s="396">
        <v>86.540269999999992</v>
      </c>
      <c r="E7" s="396">
        <v>144.75006400000001</v>
      </c>
      <c r="F7" s="396">
        <v>81.514015000000001</v>
      </c>
      <c r="G7" s="439">
        <v>67.263245192093848</v>
      </c>
      <c r="H7" s="440">
        <v>-43.686370321743006</v>
      </c>
    </row>
    <row r="8" spans="2:8" ht="21.75" customHeight="1">
      <c r="B8" s="394">
        <v>2</v>
      </c>
      <c r="C8" s="395" t="s">
        <v>205</v>
      </c>
      <c r="D8" s="396">
        <v>194.80218600000001</v>
      </c>
      <c r="E8" s="396">
        <v>132.78355200000001</v>
      </c>
      <c r="F8" s="396">
        <v>276.553921</v>
      </c>
      <c r="G8" s="439">
        <v>-31.836723844567118</v>
      </c>
      <c r="H8" s="440">
        <v>108.27423038058205</v>
      </c>
    </row>
    <row r="9" spans="2:8" ht="21.75" customHeight="1">
      <c r="B9" s="394">
        <v>3</v>
      </c>
      <c r="C9" s="395" t="s">
        <v>252</v>
      </c>
      <c r="D9" s="396">
        <v>295.51795099999998</v>
      </c>
      <c r="E9" s="396">
        <v>326.57432</v>
      </c>
      <c r="F9" s="396">
        <v>287.42663299999998</v>
      </c>
      <c r="G9" s="439">
        <v>10.509131135658166</v>
      </c>
      <c r="H9" s="440">
        <v>-11.987374573726441</v>
      </c>
    </row>
    <row r="10" spans="2:8" ht="21.75" customHeight="1">
      <c r="B10" s="394">
        <v>4</v>
      </c>
      <c r="C10" s="395" t="s">
        <v>268</v>
      </c>
      <c r="D10" s="396">
        <v>0</v>
      </c>
      <c r="E10" s="396">
        <v>0</v>
      </c>
      <c r="F10" s="396">
        <v>0</v>
      </c>
      <c r="G10" s="439" t="s">
        <v>190</v>
      </c>
      <c r="H10" s="440" t="s">
        <v>190</v>
      </c>
    </row>
    <row r="11" spans="2:8" ht="21.75" customHeight="1">
      <c r="B11" s="394">
        <v>5</v>
      </c>
      <c r="C11" s="395" t="s">
        <v>220</v>
      </c>
      <c r="D11" s="396">
        <v>2348.3507589999999</v>
      </c>
      <c r="E11" s="396">
        <v>2093.4480950000002</v>
      </c>
      <c r="F11" s="396">
        <v>1862.4104890000001</v>
      </c>
      <c r="G11" s="439">
        <v>-10.854539639067596</v>
      </c>
      <c r="H11" s="440">
        <v>-11.036223279278389</v>
      </c>
    </row>
    <row r="12" spans="2:8" ht="21.75" customHeight="1">
      <c r="B12" s="394">
        <v>6</v>
      </c>
      <c r="C12" s="395" t="s">
        <v>223</v>
      </c>
      <c r="D12" s="396">
        <v>639.855053</v>
      </c>
      <c r="E12" s="396">
        <v>890.92985999999996</v>
      </c>
      <c r="F12" s="396">
        <v>835.61772699999995</v>
      </c>
      <c r="G12" s="439">
        <v>39.23932550392783</v>
      </c>
      <c r="H12" s="440">
        <v>-6.2083599936812135</v>
      </c>
    </row>
    <row r="13" spans="2:8" ht="21.75" customHeight="1">
      <c r="B13" s="394">
        <v>7</v>
      </c>
      <c r="C13" s="395" t="s">
        <v>254</v>
      </c>
      <c r="D13" s="396">
        <v>4029.1011169999997</v>
      </c>
      <c r="E13" s="396">
        <v>3542.7297950000002</v>
      </c>
      <c r="F13" s="396">
        <v>3864.270974</v>
      </c>
      <c r="G13" s="439">
        <v>-12.071459808934833</v>
      </c>
      <c r="H13" s="440">
        <v>9.0760853241984165</v>
      </c>
    </row>
    <row r="14" spans="2:8" ht="21.75" customHeight="1">
      <c r="B14" s="394">
        <v>8</v>
      </c>
      <c r="C14" s="395" t="s">
        <v>255</v>
      </c>
      <c r="D14" s="396">
        <v>205.27659900000003</v>
      </c>
      <c r="E14" s="396">
        <v>228.880132</v>
      </c>
      <c r="F14" s="396">
        <v>280.76368099999996</v>
      </c>
      <c r="G14" s="439">
        <v>11.498404160524871</v>
      </c>
      <c r="H14" s="440">
        <v>22.668437206249067</v>
      </c>
    </row>
    <row r="15" spans="2:8" ht="21.75" customHeight="1">
      <c r="B15" s="394">
        <v>9</v>
      </c>
      <c r="C15" s="395" t="s">
        <v>269</v>
      </c>
      <c r="D15" s="396">
        <v>196.54212000000001</v>
      </c>
      <c r="E15" s="396">
        <v>242.48950799999997</v>
      </c>
      <c r="F15" s="396">
        <v>296.85959000000003</v>
      </c>
      <c r="G15" s="439">
        <v>23.377883580374515</v>
      </c>
      <c r="H15" s="440">
        <v>22.421622464589291</v>
      </c>
    </row>
    <row r="16" spans="2:8" ht="21.75" customHeight="1">
      <c r="B16" s="394">
        <v>10</v>
      </c>
      <c r="C16" s="395" t="s">
        <v>258</v>
      </c>
      <c r="D16" s="396">
        <v>382.91377299999999</v>
      </c>
      <c r="E16" s="396">
        <v>345.36284999999998</v>
      </c>
      <c r="F16" s="396">
        <v>412.27413999999999</v>
      </c>
      <c r="G16" s="439">
        <v>-9.8066263602380417</v>
      </c>
      <c r="H16" s="440">
        <v>19.374200207115507</v>
      </c>
    </row>
    <row r="17" spans="2:8" ht="21.75" customHeight="1">
      <c r="B17" s="394">
        <v>11</v>
      </c>
      <c r="C17" s="395" t="s">
        <v>259</v>
      </c>
      <c r="D17" s="396">
        <v>562.66790300000002</v>
      </c>
      <c r="E17" s="396">
        <v>231.82923699999998</v>
      </c>
      <c r="F17" s="396">
        <v>324.77043199999997</v>
      </c>
      <c r="G17" s="439">
        <v>-58.798211917909953</v>
      </c>
      <c r="H17" s="440">
        <v>40.090368325717264</v>
      </c>
    </row>
    <row r="18" spans="2:8" ht="21.75" customHeight="1">
      <c r="B18" s="394">
        <v>12</v>
      </c>
      <c r="C18" s="395" t="s">
        <v>270</v>
      </c>
      <c r="D18" s="396">
        <v>7110.751953</v>
      </c>
      <c r="E18" s="396">
        <v>6552.3711249999988</v>
      </c>
      <c r="F18" s="396">
        <v>6207.4497350000001</v>
      </c>
      <c r="G18" s="439">
        <v>-7.8526270033146375</v>
      </c>
      <c r="H18" s="440">
        <v>-5.2640698064854945</v>
      </c>
    </row>
    <row r="19" spans="2:8" ht="21.75" customHeight="1">
      <c r="B19" s="391"/>
      <c r="C19" s="392" t="s">
        <v>241</v>
      </c>
      <c r="D19" s="397">
        <v>9728.959261</v>
      </c>
      <c r="E19" s="397">
        <v>11970.041744</v>
      </c>
      <c r="F19" s="397">
        <v>14125.850357999998</v>
      </c>
      <c r="G19" s="441">
        <v>23.035171829567801</v>
      </c>
      <c r="H19" s="442">
        <v>18.010034217972532</v>
      </c>
    </row>
    <row r="20" spans="2:8" ht="21.75" customHeight="1" thickBot="1">
      <c r="B20" s="398"/>
      <c r="C20" s="399" t="s">
        <v>271</v>
      </c>
      <c r="D20" s="399">
        <v>25781.278944999998</v>
      </c>
      <c r="E20" s="399">
        <v>26702.190282</v>
      </c>
      <c r="F20" s="399">
        <v>28855.761695000001</v>
      </c>
      <c r="G20" s="443">
        <v>3.5720157210377863</v>
      </c>
      <c r="H20" s="444">
        <v>8.0651489269467476</v>
      </c>
    </row>
    <row r="21" spans="2:8" ht="21.75" customHeight="1" thickTop="1">
      <c r="B21" s="213" t="s">
        <v>565</v>
      </c>
    </row>
    <row r="23" spans="2:8">
      <c r="D23" s="400"/>
      <c r="E23" s="243"/>
    </row>
    <row r="24" spans="2:8">
      <c r="D24" s="222"/>
      <c r="E24" s="222"/>
      <c r="F24" s="222"/>
      <c r="G24" s="222"/>
    </row>
  </sheetData>
  <mergeCells count="6">
    <mergeCell ref="B1:H1"/>
    <mergeCell ref="B2:H2"/>
    <mergeCell ref="B3:H3"/>
    <mergeCell ref="D4:F4"/>
    <mergeCell ref="G4:H4"/>
    <mergeCell ref="C4:C5"/>
  </mergeCells>
  <printOptions horizontalCentered="1"/>
  <pageMargins left="0.7" right="0.7" top="0.5" bottom="0.5" header="0.5" footer="0.5"/>
  <pageSetup scale="84" orientation="portrait"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B1:S58"/>
  <sheetViews>
    <sheetView view="pageBreakPreview" topLeftCell="A13" zoomScale="60" workbookViewId="0">
      <selection activeCell="K11" sqref="K11"/>
    </sheetView>
  </sheetViews>
  <sheetFormatPr defaultRowHeight="15.75"/>
  <cols>
    <col min="1" max="1" width="9.140625" style="213"/>
    <col min="2" max="2" width="6.140625" style="213" customWidth="1"/>
    <col min="3" max="3" width="36.42578125" style="213" bestFit="1" customWidth="1"/>
    <col min="4" max="8" width="12.140625" style="213" customWidth="1"/>
    <col min="9" max="16" width="8.42578125" style="213" customWidth="1"/>
    <col min="17" max="257" width="9.140625" style="213"/>
    <col min="258" max="258" width="6.140625" style="213" customWidth="1"/>
    <col min="259" max="259" width="29.42578125" style="213" bestFit="1" customWidth="1"/>
    <col min="260" max="262" width="11.7109375" style="213" customWidth="1"/>
    <col min="263" max="263" width="9" style="213" customWidth="1"/>
    <col min="264" max="272" width="8.42578125" style="213" customWidth="1"/>
    <col min="273" max="513" width="9.140625" style="213"/>
    <col min="514" max="514" width="6.140625" style="213" customWidth="1"/>
    <col min="515" max="515" width="29.42578125" style="213" bestFit="1" customWidth="1"/>
    <col min="516" max="518" width="11.7109375" style="213" customWidth="1"/>
    <col min="519" max="519" width="9" style="213" customWidth="1"/>
    <col min="520" max="528" width="8.42578125" style="213" customWidth="1"/>
    <col min="529" max="769" width="9.140625" style="213"/>
    <col min="770" max="770" width="6.140625" style="213" customWidth="1"/>
    <col min="771" max="771" width="29.42578125" style="213" bestFit="1" customWidth="1"/>
    <col min="772" max="774" width="11.7109375" style="213" customWidth="1"/>
    <col min="775" max="775" width="9" style="213" customWidth="1"/>
    <col min="776" max="784" width="8.42578125" style="213" customWidth="1"/>
    <col min="785" max="1025" width="9.140625" style="213"/>
    <col min="1026" max="1026" width="6.140625" style="213" customWidth="1"/>
    <col min="1027" max="1027" width="29.42578125" style="213" bestFit="1" customWidth="1"/>
    <col min="1028" max="1030" width="11.7109375" style="213" customWidth="1"/>
    <col min="1031" max="1031" width="9" style="213" customWidth="1"/>
    <col min="1032" max="1040" width="8.42578125" style="213" customWidth="1"/>
    <col min="1041" max="1281" width="9.140625" style="213"/>
    <col min="1282" max="1282" width="6.140625" style="213" customWidth="1"/>
    <col min="1283" max="1283" width="29.42578125" style="213" bestFit="1" customWidth="1"/>
    <col min="1284" max="1286" width="11.7109375" style="213" customWidth="1"/>
    <col min="1287" max="1287" width="9" style="213" customWidth="1"/>
    <col min="1288" max="1296" width="8.42578125" style="213" customWidth="1"/>
    <col min="1297" max="1537" width="9.140625" style="213"/>
    <col min="1538" max="1538" width="6.140625" style="213" customWidth="1"/>
    <col min="1539" max="1539" width="29.42578125" style="213" bestFit="1" customWidth="1"/>
    <col min="1540" max="1542" width="11.7109375" style="213" customWidth="1"/>
    <col min="1543" max="1543" width="9" style="213" customWidth="1"/>
    <col min="1544" max="1552" width="8.42578125" style="213" customWidth="1"/>
    <col min="1553" max="1793" width="9.140625" style="213"/>
    <col min="1794" max="1794" width="6.140625" style="213" customWidth="1"/>
    <col min="1795" max="1795" width="29.42578125" style="213" bestFit="1" customWidth="1"/>
    <col min="1796" max="1798" width="11.7109375" style="213" customWidth="1"/>
    <col min="1799" max="1799" width="9" style="213" customWidth="1"/>
    <col min="1800" max="1808" width="8.42578125" style="213" customWidth="1"/>
    <col min="1809" max="2049" width="9.140625" style="213"/>
    <col min="2050" max="2050" width="6.140625" style="213" customWidth="1"/>
    <col min="2051" max="2051" width="29.42578125" style="213" bestFit="1" customWidth="1"/>
    <col min="2052" max="2054" width="11.7109375" style="213" customWidth="1"/>
    <col min="2055" max="2055" width="9" style="213" customWidth="1"/>
    <col min="2056" max="2064" width="8.42578125" style="213" customWidth="1"/>
    <col min="2065" max="2305" width="9.140625" style="213"/>
    <col min="2306" max="2306" width="6.140625" style="213" customWidth="1"/>
    <col min="2307" max="2307" width="29.42578125" style="213" bestFit="1" customWidth="1"/>
    <col min="2308" max="2310" width="11.7109375" style="213" customWidth="1"/>
    <col min="2311" max="2311" width="9" style="213" customWidth="1"/>
    <col min="2312" max="2320" width="8.42578125" style="213" customWidth="1"/>
    <col min="2321" max="2561" width="9.140625" style="213"/>
    <col min="2562" max="2562" width="6.140625" style="213" customWidth="1"/>
    <col min="2563" max="2563" width="29.42578125" style="213" bestFit="1" customWidth="1"/>
    <col min="2564" max="2566" width="11.7109375" style="213" customWidth="1"/>
    <col min="2567" max="2567" width="9" style="213" customWidth="1"/>
    <col min="2568" max="2576" width="8.42578125" style="213" customWidth="1"/>
    <col min="2577" max="2817" width="9.140625" style="213"/>
    <col min="2818" max="2818" width="6.140625" style="213" customWidth="1"/>
    <col min="2819" max="2819" width="29.42578125" style="213" bestFit="1" customWidth="1"/>
    <col min="2820" max="2822" width="11.7109375" style="213" customWidth="1"/>
    <col min="2823" max="2823" width="9" style="213" customWidth="1"/>
    <col min="2824" max="2832" width="8.42578125" style="213" customWidth="1"/>
    <col min="2833" max="3073" width="9.140625" style="213"/>
    <col min="3074" max="3074" width="6.140625" style="213" customWidth="1"/>
    <col min="3075" max="3075" width="29.42578125" style="213" bestFit="1" customWidth="1"/>
    <col min="3076" max="3078" width="11.7109375" style="213" customWidth="1"/>
    <col min="3079" max="3079" width="9" style="213" customWidth="1"/>
    <col min="3080" max="3088" width="8.42578125" style="213" customWidth="1"/>
    <col min="3089" max="3329" width="9.140625" style="213"/>
    <col min="3330" max="3330" width="6.140625" style="213" customWidth="1"/>
    <col min="3331" max="3331" width="29.42578125" style="213" bestFit="1" customWidth="1"/>
    <col min="3332" max="3334" width="11.7109375" style="213" customWidth="1"/>
    <col min="3335" max="3335" width="9" style="213" customWidth="1"/>
    <col min="3336" max="3344" width="8.42578125" style="213" customWidth="1"/>
    <col min="3345" max="3585" width="9.140625" style="213"/>
    <col min="3586" max="3586" width="6.140625" style="213" customWidth="1"/>
    <col min="3587" max="3587" width="29.42578125" style="213" bestFit="1" customWidth="1"/>
    <col min="3588" max="3590" width="11.7109375" style="213" customWidth="1"/>
    <col min="3591" max="3591" width="9" style="213" customWidth="1"/>
    <col min="3592" max="3600" width="8.42578125" style="213" customWidth="1"/>
    <col min="3601" max="3841" width="9.140625" style="213"/>
    <col min="3842" max="3842" width="6.140625" style="213" customWidth="1"/>
    <col min="3843" max="3843" width="29.42578125" style="213" bestFit="1" customWidth="1"/>
    <col min="3844" max="3846" width="11.7109375" style="213" customWidth="1"/>
    <col min="3847" max="3847" width="9" style="213" customWidth="1"/>
    <col min="3848" max="3856" width="8.42578125" style="213" customWidth="1"/>
    <col min="3857" max="4097" width="9.140625" style="213"/>
    <col min="4098" max="4098" width="6.140625" style="213" customWidth="1"/>
    <col min="4099" max="4099" width="29.42578125" style="213" bestFit="1" customWidth="1"/>
    <col min="4100" max="4102" width="11.7109375" style="213" customWidth="1"/>
    <col min="4103" max="4103" width="9" style="213" customWidth="1"/>
    <col min="4104" max="4112" width="8.42578125" style="213" customWidth="1"/>
    <col min="4113" max="4353" width="9.140625" style="213"/>
    <col min="4354" max="4354" width="6.140625" style="213" customWidth="1"/>
    <col min="4355" max="4355" width="29.42578125" style="213" bestFit="1" customWidth="1"/>
    <col min="4356" max="4358" width="11.7109375" style="213" customWidth="1"/>
    <col min="4359" max="4359" width="9" style="213" customWidth="1"/>
    <col min="4360" max="4368" width="8.42578125" style="213" customWidth="1"/>
    <col min="4369" max="4609" width="9.140625" style="213"/>
    <col min="4610" max="4610" width="6.140625" style="213" customWidth="1"/>
    <col min="4611" max="4611" width="29.42578125" style="213" bestFit="1" customWidth="1"/>
    <col min="4612" max="4614" width="11.7109375" style="213" customWidth="1"/>
    <col min="4615" max="4615" width="9" style="213" customWidth="1"/>
    <col min="4616" max="4624" width="8.42578125" style="213" customWidth="1"/>
    <col min="4625" max="4865" width="9.140625" style="213"/>
    <col min="4866" max="4866" width="6.140625" style="213" customWidth="1"/>
    <col min="4867" max="4867" width="29.42578125" style="213" bestFit="1" customWidth="1"/>
    <col min="4868" max="4870" width="11.7109375" style="213" customWidth="1"/>
    <col min="4871" max="4871" width="9" style="213" customWidth="1"/>
    <col min="4872" max="4880" width="8.42578125" style="213" customWidth="1"/>
    <col min="4881" max="5121" width="9.140625" style="213"/>
    <col min="5122" max="5122" width="6.140625" style="213" customWidth="1"/>
    <col min="5123" max="5123" width="29.42578125" style="213" bestFit="1" customWidth="1"/>
    <col min="5124" max="5126" width="11.7109375" style="213" customWidth="1"/>
    <col min="5127" max="5127" width="9" style="213" customWidth="1"/>
    <col min="5128" max="5136" width="8.42578125" style="213" customWidth="1"/>
    <col min="5137" max="5377" width="9.140625" style="213"/>
    <col min="5378" max="5378" width="6.140625" style="213" customWidth="1"/>
    <col min="5379" max="5379" width="29.42578125" style="213" bestFit="1" customWidth="1"/>
    <col min="5380" max="5382" width="11.7109375" style="213" customWidth="1"/>
    <col min="5383" max="5383" width="9" style="213" customWidth="1"/>
    <col min="5384" max="5392" width="8.42578125" style="213" customWidth="1"/>
    <col min="5393" max="5633" width="9.140625" style="213"/>
    <col min="5634" max="5634" width="6.140625" style="213" customWidth="1"/>
    <col min="5635" max="5635" width="29.42578125" style="213" bestFit="1" customWidth="1"/>
    <col min="5636" max="5638" width="11.7109375" style="213" customWidth="1"/>
    <col min="5639" max="5639" width="9" style="213" customWidth="1"/>
    <col min="5640" max="5648" width="8.42578125" style="213" customWidth="1"/>
    <col min="5649" max="5889" width="9.140625" style="213"/>
    <col min="5890" max="5890" width="6.140625" style="213" customWidth="1"/>
    <col min="5891" max="5891" width="29.42578125" style="213" bestFit="1" customWidth="1"/>
    <col min="5892" max="5894" width="11.7109375" style="213" customWidth="1"/>
    <col min="5895" max="5895" width="9" style="213" customWidth="1"/>
    <col min="5896" max="5904" width="8.42578125" style="213" customWidth="1"/>
    <col min="5905" max="6145" width="9.140625" style="213"/>
    <col min="6146" max="6146" width="6.140625" style="213" customWidth="1"/>
    <col min="6147" max="6147" width="29.42578125" style="213" bestFit="1" customWidth="1"/>
    <col min="6148" max="6150" width="11.7109375" style="213" customWidth="1"/>
    <col min="6151" max="6151" width="9" style="213" customWidth="1"/>
    <col min="6152" max="6160" width="8.42578125" style="213" customWidth="1"/>
    <col min="6161" max="6401" width="9.140625" style="213"/>
    <col min="6402" max="6402" width="6.140625" style="213" customWidth="1"/>
    <col min="6403" max="6403" width="29.42578125" style="213" bestFit="1" customWidth="1"/>
    <col min="6404" max="6406" width="11.7109375" style="213" customWidth="1"/>
    <col min="6407" max="6407" width="9" style="213" customWidth="1"/>
    <col min="6408" max="6416" width="8.42578125" style="213" customWidth="1"/>
    <col min="6417" max="6657" width="9.140625" style="213"/>
    <col min="6658" max="6658" width="6.140625" style="213" customWidth="1"/>
    <col min="6659" max="6659" width="29.42578125" style="213" bestFit="1" customWidth="1"/>
    <col min="6660" max="6662" width="11.7109375" style="213" customWidth="1"/>
    <col min="6663" max="6663" width="9" style="213" customWidth="1"/>
    <col min="6664" max="6672" width="8.42578125" style="213" customWidth="1"/>
    <col min="6673" max="6913" width="9.140625" style="213"/>
    <col min="6914" max="6914" width="6.140625" style="213" customWidth="1"/>
    <col min="6915" max="6915" width="29.42578125" style="213" bestFit="1" customWidth="1"/>
    <col min="6916" max="6918" width="11.7109375" style="213" customWidth="1"/>
    <col min="6919" max="6919" width="9" style="213" customWidth="1"/>
    <col min="6920" max="6928" width="8.42578125" style="213" customWidth="1"/>
    <col min="6929" max="7169" width="9.140625" style="213"/>
    <col min="7170" max="7170" width="6.140625" style="213" customWidth="1"/>
    <col min="7171" max="7171" width="29.42578125" style="213" bestFit="1" customWidth="1"/>
    <col min="7172" max="7174" width="11.7109375" style="213" customWidth="1"/>
    <col min="7175" max="7175" width="9" style="213" customWidth="1"/>
    <col min="7176" max="7184" width="8.42578125" style="213" customWidth="1"/>
    <col min="7185" max="7425" width="9.140625" style="213"/>
    <col min="7426" max="7426" width="6.140625" style="213" customWidth="1"/>
    <col min="7427" max="7427" width="29.42578125" style="213" bestFit="1" customWidth="1"/>
    <col min="7428" max="7430" width="11.7109375" style="213" customWidth="1"/>
    <col min="7431" max="7431" width="9" style="213" customWidth="1"/>
    <col min="7432" max="7440" width="8.42578125" style="213" customWidth="1"/>
    <col min="7441" max="7681" width="9.140625" style="213"/>
    <col min="7682" max="7682" width="6.140625" style="213" customWidth="1"/>
    <col min="7683" max="7683" width="29.42578125" style="213" bestFit="1" customWidth="1"/>
    <col min="7684" max="7686" width="11.7109375" style="213" customWidth="1"/>
    <col min="7687" max="7687" width="9" style="213" customWidth="1"/>
    <col min="7688" max="7696" width="8.42578125" style="213" customWidth="1"/>
    <col min="7697" max="7937" width="9.140625" style="213"/>
    <col min="7938" max="7938" width="6.140625" style="213" customWidth="1"/>
    <col min="7939" max="7939" width="29.42578125" style="213" bestFit="1" customWidth="1"/>
    <col min="7940" max="7942" width="11.7109375" style="213" customWidth="1"/>
    <col min="7943" max="7943" width="9" style="213" customWidth="1"/>
    <col min="7944" max="7952" width="8.42578125" style="213" customWidth="1"/>
    <col min="7953" max="8193" width="9.140625" style="213"/>
    <col min="8194" max="8194" width="6.140625" style="213" customWidth="1"/>
    <col min="8195" max="8195" width="29.42578125" style="213" bestFit="1" customWidth="1"/>
    <col min="8196" max="8198" width="11.7109375" style="213" customWidth="1"/>
    <col min="8199" max="8199" width="9" style="213" customWidth="1"/>
    <col min="8200" max="8208" width="8.42578125" style="213" customWidth="1"/>
    <col min="8209" max="8449" width="9.140625" style="213"/>
    <col min="8450" max="8450" width="6.140625" style="213" customWidth="1"/>
    <col min="8451" max="8451" width="29.42578125" style="213" bestFit="1" customWidth="1"/>
    <col min="8452" max="8454" width="11.7109375" style="213" customWidth="1"/>
    <col min="8455" max="8455" width="9" style="213" customWidth="1"/>
    <col min="8456" max="8464" width="8.42578125" style="213" customWidth="1"/>
    <col min="8465" max="8705" width="9.140625" style="213"/>
    <col min="8706" max="8706" width="6.140625" style="213" customWidth="1"/>
    <col min="8707" max="8707" width="29.42578125" style="213" bestFit="1" customWidth="1"/>
    <col min="8708" max="8710" width="11.7109375" style="213" customWidth="1"/>
    <col min="8711" max="8711" width="9" style="213" customWidth="1"/>
    <col min="8712" max="8720" width="8.42578125" style="213" customWidth="1"/>
    <col min="8721" max="8961" width="9.140625" style="213"/>
    <col min="8962" max="8962" width="6.140625" style="213" customWidth="1"/>
    <col min="8963" max="8963" width="29.42578125" style="213" bestFit="1" customWidth="1"/>
    <col min="8964" max="8966" width="11.7109375" style="213" customWidth="1"/>
    <col min="8967" max="8967" width="9" style="213" customWidth="1"/>
    <col min="8968" max="8976" width="8.42578125" style="213" customWidth="1"/>
    <col min="8977" max="9217" width="9.140625" style="213"/>
    <col min="9218" max="9218" width="6.140625" style="213" customWidth="1"/>
    <col min="9219" max="9219" width="29.42578125" style="213" bestFit="1" customWidth="1"/>
    <col min="9220" max="9222" width="11.7109375" style="213" customWidth="1"/>
    <col min="9223" max="9223" width="9" style="213" customWidth="1"/>
    <col min="9224" max="9232" width="8.42578125" style="213" customWidth="1"/>
    <col min="9233" max="9473" width="9.140625" style="213"/>
    <col min="9474" max="9474" width="6.140625" style="213" customWidth="1"/>
    <col min="9475" max="9475" width="29.42578125" style="213" bestFit="1" customWidth="1"/>
    <col min="9476" max="9478" width="11.7109375" style="213" customWidth="1"/>
    <col min="9479" max="9479" width="9" style="213" customWidth="1"/>
    <col min="9480" max="9488" width="8.42578125" style="213" customWidth="1"/>
    <col min="9489" max="9729" width="9.140625" style="213"/>
    <col min="9730" max="9730" width="6.140625" style="213" customWidth="1"/>
    <col min="9731" max="9731" width="29.42578125" style="213" bestFit="1" customWidth="1"/>
    <col min="9732" max="9734" width="11.7109375" style="213" customWidth="1"/>
    <col min="9735" max="9735" width="9" style="213" customWidth="1"/>
    <col min="9736" max="9744" width="8.42578125" style="213" customWidth="1"/>
    <col min="9745" max="9985" width="9.140625" style="213"/>
    <col min="9986" max="9986" width="6.140625" style="213" customWidth="1"/>
    <col min="9987" max="9987" width="29.42578125" style="213" bestFit="1" customWidth="1"/>
    <col min="9988" max="9990" width="11.7109375" style="213" customWidth="1"/>
    <col min="9991" max="9991" width="9" style="213" customWidth="1"/>
    <col min="9992" max="10000" width="8.42578125" style="213" customWidth="1"/>
    <col min="10001" max="10241" width="9.140625" style="213"/>
    <col min="10242" max="10242" width="6.140625" style="213" customWidth="1"/>
    <col min="10243" max="10243" width="29.42578125" style="213" bestFit="1" customWidth="1"/>
    <col min="10244" max="10246" width="11.7109375" style="213" customWidth="1"/>
    <col min="10247" max="10247" width="9" style="213" customWidth="1"/>
    <col min="10248" max="10256" width="8.42578125" style="213" customWidth="1"/>
    <col min="10257" max="10497" width="9.140625" style="213"/>
    <col min="10498" max="10498" width="6.140625" style="213" customWidth="1"/>
    <col min="10499" max="10499" width="29.42578125" style="213" bestFit="1" customWidth="1"/>
    <col min="10500" max="10502" width="11.7109375" style="213" customWidth="1"/>
    <col min="10503" max="10503" width="9" style="213" customWidth="1"/>
    <col min="10504" max="10512" width="8.42578125" style="213" customWidth="1"/>
    <col min="10513" max="10753" width="9.140625" style="213"/>
    <col min="10754" max="10754" width="6.140625" style="213" customWidth="1"/>
    <col min="10755" max="10755" width="29.42578125" style="213" bestFit="1" customWidth="1"/>
    <col min="10756" max="10758" width="11.7109375" style="213" customWidth="1"/>
    <col min="10759" max="10759" width="9" style="213" customWidth="1"/>
    <col min="10760" max="10768" width="8.42578125" style="213" customWidth="1"/>
    <col min="10769" max="11009" width="9.140625" style="213"/>
    <col min="11010" max="11010" width="6.140625" style="213" customWidth="1"/>
    <col min="11011" max="11011" width="29.42578125" style="213" bestFit="1" customWidth="1"/>
    <col min="11012" max="11014" width="11.7109375" style="213" customWidth="1"/>
    <col min="11015" max="11015" width="9" style="213" customWidth="1"/>
    <col min="11016" max="11024" width="8.42578125" style="213" customWidth="1"/>
    <col min="11025" max="11265" width="9.140625" style="213"/>
    <col min="11266" max="11266" width="6.140625" style="213" customWidth="1"/>
    <col min="11267" max="11267" width="29.42578125" style="213" bestFit="1" customWidth="1"/>
    <col min="11268" max="11270" width="11.7109375" style="213" customWidth="1"/>
    <col min="11271" max="11271" width="9" style="213" customWidth="1"/>
    <col min="11272" max="11280" width="8.42578125" style="213" customWidth="1"/>
    <col min="11281" max="11521" width="9.140625" style="213"/>
    <col min="11522" max="11522" width="6.140625" style="213" customWidth="1"/>
    <col min="11523" max="11523" width="29.42578125" style="213" bestFit="1" customWidth="1"/>
    <col min="11524" max="11526" width="11.7109375" style="213" customWidth="1"/>
    <col min="11527" max="11527" width="9" style="213" customWidth="1"/>
    <col min="11528" max="11536" width="8.42578125" style="213" customWidth="1"/>
    <col min="11537" max="11777" width="9.140625" style="213"/>
    <col min="11778" max="11778" width="6.140625" style="213" customWidth="1"/>
    <col min="11779" max="11779" width="29.42578125" style="213" bestFit="1" customWidth="1"/>
    <col min="11780" max="11782" width="11.7109375" style="213" customWidth="1"/>
    <col min="11783" max="11783" width="9" style="213" customWidth="1"/>
    <col min="11784" max="11792" width="8.42578125" style="213" customWidth="1"/>
    <col min="11793" max="12033" width="9.140625" style="213"/>
    <col min="12034" max="12034" width="6.140625" style="213" customWidth="1"/>
    <col min="12035" max="12035" width="29.42578125" style="213" bestFit="1" customWidth="1"/>
    <col min="12036" max="12038" width="11.7109375" style="213" customWidth="1"/>
    <col min="12039" max="12039" width="9" style="213" customWidth="1"/>
    <col min="12040" max="12048" width="8.42578125" style="213" customWidth="1"/>
    <col min="12049" max="12289" width="9.140625" style="213"/>
    <col min="12290" max="12290" width="6.140625" style="213" customWidth="1"/>
    <col min="12291" max="12291" width="29.42578125" style="213" bestFit="1" customWidth="1"/>
    <col min="12292" max="12294" width="11.7109375" style="213" customWidth="1"/>
    <col min="12295" max="12295" width="9" style="213" customWidth="1"/>
    <col min="12296" max="12304" width="8.42578125" style="213" customWidth="1"/>
    <col min="12305" max="12545" width="9.140625" style="213"/>
    <col min="12546" max="12546" width="6.140625" style="213" customWidth="1"/>
    <col min="12547" max="12547" width="29.42578125" style="213" bestFit="1" customWidth="1"/>
    <col min="12548" max="12550" width="11.7109375" style="213" customWidth="1"/>
    <col min="12551" max="12551" width="9" style="213" customWidth="1"/>
    <col min="12552" max="12560" width="8.42578125" style="213" customWidth="1"/>
    <col min="12561" max="12801" width="9.140625" style="213"/>
    <col min="12802" max="12802" width="6.140625" style="213" customWidth="1"/>
    <col min="12803" max="12803" width="29.42578125" style="213" bestFit="1" customWidth="1"/>
    <col min="12804" max="12806" width="11.7109375" style="213" customWidth="1"/>
    <col min="12807" max="12807" width="9" style="213" customWidth="1"/>
    <col min="12808" max="12816" width="8.42578125" style="213" customWidth="1"/>
    <col min="12817" max="13057" width="9.140625" style="213"/>
    <col min="13058" max="13058" width="6.140625" style="213" customWidth="1"/>
    <col min="13059" max="13059" width="29.42578125" style="213" bestFit="1" customWidth="1"/>
    <col min="13060" max="13062" width="11.7109375" style="213" customWidth="1"/>
    <col min="13063" max="13063" width="9" style="213" customWidth="1"/>
    <col min="13064" max="13072" width="8.42578125" style="213" customWidth="1"/>
    <col min="13073" max="13313" width="9.140625" style="213"/>
    <col min="13314" max="13314" width="6.140625" style="213" customWidth="1"/>
    <col min="13315" max="13315" width="29.42578125" style="213" bestFit="1" customWidth="1"/>
    <col min="13316" max="13318" width="11.7109375" style="213" customWidth="1"/>
    <col min="13319" max="13319" width="9" style="213" customWidth="1"/>
    <col min="13320" max="13328" width="8.42578125" style="213" customWidth="1"/>
    <col min="13329" max="13569" width="9.140625" style="213"/>
    <col min="13570" max="13570" width="6.140625" style="213" customWidth="1"/>
    <col min="13571" max="13571" width="29.42578125" style="213" bestFit="1" customWidth="1"/>
    <col min="13572" max="13574" width="11.7109375" style="213" customWidth="1"/>
    <col min="13575" max="13575" width="9" style="213" customWidth="1"/>
    <col min="13576" max="13584" width="8.42578125" style="213" customWidth="1"/>
    <col min="13585" max="13825" width="9.140625" style="213"/>
    <col min="13826" max="13826" width="6.140625" style="213" customWidth="1"/>
    <col min="13827" max="13827" width="29.42578125" style="213" bestFit="1" customWidth="1"/>
    <col min="13828" max="13830" width="11.7109375" style="213" customWidth="1"/>
    <col min="13831" max="13831" width="9" style="213" customWidth="1"/>
    <col min="13832" max="13840" width="8.42578125" style="213" customWidth="1"/>
    <col min="13841" max="14081" width="9.140625" style="213"/>
    <col min="14082" max="14082" width="6.140625" style="213" customWidth="1"/>
    <col min="14083" max="14083" width="29.42578125" style="213" bestFit="1" customWidth="1"/>
    <col min="14084" max="14086" width="11.7109375" style="213" customWidth="1"/>
    <col min="14087" max="14087" width="9" style="213" customWidth="1"/>
    <col min="14088" max="14096" width="8.42578125" style="213" customWidth="1"/>
    <col min="14097" max="14337" width="9.140625" style="213"/>
    <col min="14338" max="14338" width="6.140625" style="213" customWidth="1"/>
    <col min="14339" max="14339" width="29.42578125" style="213" bestFit="1" customWidth="1"/>
    <col min="14340" max="14342" width="11.7109375" style="213" customWidth="1"/>
    <col min="14343" max="14343" width="9" style="213" customWidth="1"/>
    <col min="14344" max="14352" width="8.42578125" style="213" customWidth="1"/>
    <col min="14353" max="14593" width="9.140625" style="213"/>
    <col min="14594" max="14594" width="6.140625" style="213" customWidth="1"/>
    <col min="14595" max="14595" width="29.42578125" style="213" bestFit="1" customWidth="1"/>
    <col min="14596" max="14598" width="11.7109375" style="213" customWidth="1"/>
    <col min="14599" max="14599" width="9" style="213" customWidth="1"/>
    <col min="14600" max="14608" width="8.42578125" style="213" customWidth="1"/>
    <col min="14609" max="14849" width="9.140625" style="213"/>
    <col min="14850" max="14850" width="6.140625" style="213" customWidth="1"/>
    <col min="14851" max="14851" width="29.42578125" style="213" bestFit="1" customWidth="1"/>
    <col min="14852" max="14854" width="11.7109375" style="213" customWidth="1"/>
    <col min="14855" max="14855" width="9" style="213" customWidth="1"/>
    <col min="14856" max="14864" width="8.42578125" style="213" customWidth="1"/>
    <col min="14865" max="15105" width="9.140625" style="213"/>
    <col min="15106" max="15106" width="6.140625" style="213" customWidth="1"/>
    <col min="15107" max="15107" width="29.42578125" style="213" bestFit="1" customWidth="1"/>
    <col min="15108" max="15110" width="11.7109375" style="213" customWidth="1"/>
    <col min="15111" max="15111" width="9" style="213" customWidth="1"/>
    <col min="15112" max="15120" width="8.42578125" style="213" customWidth="1"/>
    <col min="15121" max="15361" width="9.140625" style="213"/>
    <col min="15362" max="15362" width="6.140625" style="213" customWidth="1"/>
    <col min="15363" max="15363" width="29.42578125" style="213" bestFit="1" customWidth="1"/>
    <col min="15364" max="15366" width="11.7109375" style="213" customWidth="1"/>
    <col min="15367" max="15367" width="9" style="213" customWidth="1"/>
    <col min="15368" max="15376" width="8.42578125" style="213" customWidth="1"/>
    <col min="15377" max="15617" width="9.140625" style="213"/>
    <col min="15618" max="15618" width="6.140625" style="213" customWidth="1"/>
    <col min="15619" max="15619" width="29.42578125" style="213" bestFit="1" customWidth="1"/>
    <col min="15620" max="15622" width="11.7109375" style="213" customWidth="1"/>
    <col min="15623" max="15623" width="9" style="213" customWidth="1"/>
    <col min="15624" max="15632" width="8.42578125" style="213" customWidth="1"/>
    <col min="15633" max="15873" width="9.140625" style="213"/>
    <col min="15874" max="15874" width="6.140625" style="213" customWidth="1"/>
    <col min="15875" max="15875" width="29.42578125" style="213" bestFit="1" customWidth="1"/>
    <col min="15876" max="15878" width="11.7109375" style="213" customWidth="1"/>
    <col min="15879" max="15879" width="9" style="213" customWidth="1"/>
    <col min="15880" max="15888" width="8.42578125" style="213" customWidth="1"/>
    <col min="15889" max="16129" width="9.140625" style="213"/>
    <col min="16130" max="16130" width="6.140625" style="213" customWidth="1"/>
    <col min="16131" max="16131" width="29.42578125" style="213" bestFit="1" customWidth="1"/>
    <col min="16132" max="16134" width="11.7109375" style="213" customWidth="1"/>
    <col min="16135" max="16135" width="9" style="213" customWidth="1"/>
    <col min="16136" max="16144" width="8.42578125" style="213" customWidth="1"/>
    <col min="16145" max="16384" width="9.140625" style="213"/>
  </cols>
  <sheetData>
    <row r="1" spans="2:19">
      <c r="B1" s="1612" t="s">
        <v>272</v>
      </c>
      <c r="C1" s="1612"/>
      <c r="D1" s="1612"/>
      <c r="E1" s="1612"/>
      <c r="F1" s="1612"/>
      <c r="G1" s="1612"/>
      <c r="H1" s="1612"/>
      <c r="I1" s="102"/>
      <c r="J1" s="102"/>
      <c r="K1" s="102"/>
      <c r="L1" s="102"/>
      <c r="M1" s="102"/>
      <c r="N1" s="102"/>
      <c r="O1" s="102"/>
      <c r="P1" s="102"/>
    </row>
    <row r="2" spans="2:19" ht="15" customHeight="1">
      <c r="B2" s="1620" t="s">
        <v>101</v>
      </c>
      <c r="C2" s="1620"/>
      <c r="D2" s="1620"/>
      <c r="E2" s="1620"/>
      <c r="F2" s="1620"/>
      <c r="G2" s="1620"/>
      <c r="H2" s="1620"/>
      <c r="I2" s="103"/>
      <c r="J2" s="103"/>
      <c r="K2" s="103"/>
      <c r="L2" s="103"/>
      <c r="M2" s="103"/>
      <c r="N2" s="103"/>
      <c r="O2" s="103"/>
      <c r="P2" s="103"/>
    </row>
    <row r="3" spans="2:19" ht="15" customHeight="1" thickBot="1">
      <c r="B3" s="1621" t="s">
        <v>68</v>
      </c>
      <c r="C3" s="1621"/>
      <c r="D3" s="1621"/>
      <c r="E3" s="1621"/>
      <c r="F3" s="1621"/>
      <c r="G3" s="1621"/>
      <c r="H3" s="1621"/>
      <c r="I3" s="401"/>
      <c r="J3" s="401"/>
      <c r="K3" s="401"/>
      <c r="L3" s="401"/>
      <c r="M3" s="401"/>
      <c r="N3" s="401"/>
      <c r="O3" s="401"/>
      <c r="P3" s="401"/>
    </row>
    <row r="4" spans="2:19" ht="15" customHeight="1" thickTop="1">
      <c r="B4" s="402"/>
      <c r="C4" s="403"/>
      <c r="D4" s="1622" t="str">
        <f>'X-Other '!D4:F4</f>
        <v>Eleven  Months</v>
      </c>
      <c r="E4" s="1622"/>
      <c r="F4" s="1622"/>
      <c r="G4" s="1623" t="s">
        <v>570</v>
      </c>
      <c r="H4" s="1624"/>
      <c r="I4" s="404"/>
      <c r="J4" s="404"/>
      <c r="K4" s="404"/>
      <c r="L4" s="404"/>
      <c r="M4" s="404"/>
      <c r="N4" s="404"/>
      <c r="O4" s="404"/>
      <c r="P4" s="404"/>
    </row>
    <row r="5" spans="2:19" ht="15" customHeight="1">
      <c r="B5" s="405"/>
      <c r="C5" s="406"/>
      <c r="D5" s="407" t="s">
        <v>4</v>
      </c>
      <c r="E5" s="408" t="s">
        <v>563</v>
      </c>
      <c r="F5" s="408" t="s">
        <v>564</v>
      </c>
      <c r="G5" s="408" t="s">
        <v>5</v>
      </c>
      <c r="H5" s="409" t="s">
        <v>46</v>
      </c>
      <c r="I5" s="410"/>
      <c r="J5" s="410"/>
      <c r="K5" s="410"/>
      <c r="L5" s="410"/>
      <c r="M5" s="410"/>
      <c r="N5" s="410"/>
      <c r="O5" s="410"/>
      <c r="P5" s="410"/>
    </row>
    <row r="6" spans="2:19" ht="15" customHeight="1">
      <c r="B6" s="411"/>
      <c r="C6" s="412" t="s">
        <v>187</v>
      </c>
      <c r="D6" s="445">
        <v>326668.32125500008</v>
      </c>
      <c r="E6" s="445">
        <v>467606.32939799997</v>
      </c>
      <c r="F6" s="445">
        <v>590335.73980900005</v>
      </c>
      <c r="G6" s="413">
        <v>43.144069679466241</v>
      </c>
      <c r="H6" s="414">
        <v>26.24631077363793</v>
      </c>
      <c r="I6" s="415"/>
      <c r="J6" s="415"/>
      <c r="K6" s="415"/>
      <c r="L6" s="415"/>
      <c r="M6" s="415"/>
      <c r="N6" s="415"/>
      <c r="O6" s="415"/>
      <c r="P6" s="415"/>
      <c r="Q6" s="415"/>
      <c r="R6" s="415"/>
    </row>
    <row r="7" spans="2:19" ht="14.25" customHeight="1">
      <c r="B7" s="416">
        <v>1</v>
      </c>
      <c r="C7" s="417" t="s">
        <v>273</v>
      </c>
      <c r="D7" s="446">
        <v>8217.3662409999997</v>
      </c>
      <c r="E7" s="446">
        <v>14281.926020000003</v>
      </c>
      <c r="F7" s="446">
        <v>4085.7228759999998</v>
      </c>
      <c r="G7" s="418">
        <v>73.801746218165221</v>
      </c>
      <c r="H7" s="419">
        <v>-71.392353732413468</v>
      </c>
      <c r="I7" s="420"/>
      <c r="J7" s="420"/>
      <c r="K7" s="420"/>
      <c r="L7" s="420"/>
      <c r="M7" s="420"/>
      <c r="N7" s="420"/>
      <c r="O7" s="420"/>
      <c r="P7" s="415"/>
      <c r="Q7" s="415"/>
      <c r="R7" s="415"/>
    </row>
    <row r="8" spans="2:19" ht="15" customHeight="1">
      <c r="B8" s="416">
        <v>2</v>
      </c>
      <c r="C8" s="417" t="s">
        <v>274</v>
      </c>
      <c r="D8" s="446">
        <v>2779.8732250000003</v>
      </c>
      <c r="E8" s="446">
        <v>3414.4087050000003</v>
      </c>
      <c r="F8" s="446">
        <v>4427.872010000001</v>
      </c>
      <c r="G8" s="418">
        <v>22.826058191916275</v>
      </c>
      <c r="H8" s="419">
        <v>29.681956454594996</v>
      </c>
      <c r="I8" s="420"/>
      <c r="J8" s="420"/>
      <c r="K8" s="420"/>
      <c r="L8" s="420"/>
      <c r="M8" s="420"/>
      <c r="N8" s="420"/>
      <c r="O8" s="420"/>
      <c r="P8" s="415"/>
      <c r="Q8" s="415"/>
      <c r="R8" s="415"/>
    </row>
    <row r="9" spans="2:19" ht="15" customHeight="1">
      <c r="B9" s="416">
        <v>3</v>
      </c>
      <c r="C9" s="417" t="s">
        <v>275</v>
      </c>
      <c r="D9" s="446">
        <v>4292.8954840000006</v>
      </c>
      <c r="E9" s="446">
        <v>5524.6329940000005</v>
      </c>
      <c r="F9" s="446">
        <v>6198.1034099999988</v>
      </c>
      <c r="G9" s="418">
        <v>28.692464435502671</v>
      </c>
      <c r="H9" s="419">
        <v>12.190319551206713</v>
      </c>
      <c r="I9" s="420"/>
      <c r="J9" s="420"/>
      <c r="K9" s="420"/>
      <c r="L9" s="420"/>
      <c r="M9" s="420"/>
      <c r="N9" s="420"/>
      <c r="O9" s="420"/>
      <c r="P9" s="415"/>
      <c r="Q9" s="415"/>
      <c r="R9" s="415"/>
    </row>
    <row r="10" spans="2:19" ht="15" customHeight="1">
      <c r="B10" s="416">
        <v>4</v>
      </c>
      <c r="C10" s="417" t="s">
        <v>276</v>
      </c>
      <c r="D10" s="446">
        <v>354.935203</v>
      </c>
      <c r="E10" s="446">
        <v>1005.0149449999999</v>
      </c>
      <c r="F10" s="446">
        <v>2196.8660209999998</v>
      </c>
      <c r="G10" s="418">
        <v>183.1544846792782</v>
      </c>
      <c r="H10" s="419">
        <v>118.59038334997098</v>
      </c>
      <c r="I10" s="420"/>
      <c r="J10" s="420"/>
      <c r="K10" s="420"/>
      <c r="L10" s="420"/>
      <c r="M10" s="420"/>
      <c r="N10" s="420"/>
      <c r="O10" s="420"/>
      <c r="P10" s="415"/>
      <c r="Q10" s="415"/>
      <c r="R10" s="415"/>
    </row>
    <row r="11" spans="2:19" ht="15" customHeight="1">
      <c r="B11" s="416">
        <v>5</v>
      </c>
      <c r="C11" s="417" t="s">
        <v>277</v>
      </c>
      <c r="D11" s="446">
        <v>1751.451431</v>
      </c>
      <c r="E11" s="446">
        <v>1617.1069950000001</v>
      </c>
      <c r="F11" s="446">
        <v>1349.6675810000004</v>
      </c>
      <c r="G11" s="418">
        <v>-7.6704631154570535</v>
      </c>
      <c r="H11" s="419">
        <v>-16.538139704231497</v>
      </c>
      <c r="I11" s="420"/>
      <c r="J11" s="420"/>
      <c r="K11" s="420"/>
      <c r="L11" s="420"/>
      <c r="M11" s="420"/>
      <c r="N11" s="420"/>
      <c r="O11" s="420"/>
      <c r="P11" s="415"/>
      <c r="Q11" s="415"/>
      <c r="R11" s="415"/>
    </row>
    <row r="12" spans="2:19" ht="15" customHeight="1">
      <c r="B12" s="416">
        <v>6</v>
      </c>
      <c r="C12" s="417" t="s">
        <v>278</v>
      </c>
      <c r="D12" s="446">
        <v>9263.2554909999999</v>
      </c>
      <c r="E12" s="446">
        <v>20014.791933</v>
      </c>
      <c r="F12" s="446">
        <v>28276.813466</v>
      </c>
      <c r="G12" s="418">
        <v>116.06650008138052</v>
      </c>
      <c r="H12" s="419">
        <v>41.279577427820954</v>
      </c>
      <c r="I12" s="420"/>
      <c r="J12" s="420"/>
      <c r="K12" s="420"/>
      <c r="L12" s="420"/>
      <c r="M12" s="420"/>
      <c r="N12" s="420"/>
      <c r="O12" s="420"/>
      <c r="P12" s="415"/>
      <c r="Q12" s="415"/>
      <c r="R12" s="415"/>
    </row>
    <row r="13" spans="2:19" ht="15" customHeight="1">
      <c r="B13" s="416">
        <v>7</v>
      </c>
      <c r="C13" s="417" t="s">
        <v>279</v>
      </c>
      <c r="D13" s="446">
        <v>1506.5755409999999</v>
      </c>
      <c r="E13" s="446">
        <v>956.41587300000003</v>
      </c>
      <c r="F13" s="446">
        <v>1578.3492540000002</v>
      </c>
      <c r="G13" s="418">
        <v>-36.517230834295077</v>
      </c>
      <c r="H13" s="419">
        <v>65.027505142629536</v>
      </c>
      <c r="I13" s="420"/>
      <c r="J13" s="420"/>
      <c r="K13" s="420"/>
      <c r="L13" s="420"/>
      <c r="M13" s="420"/>
      <c r="N13" s="420"/>
      <c r="O13" s="420"/>
      <c r="P13" s="415"/>
      <c r="Q13" s="415"/>
      <c r="R13" s="415"/>
    </row>
    <row r="14" spans="2:19" ht="15" customHeight="1">
      <c r="B14" s="416">
        <v>8</v>
      </c>
      <c r="C14" s="417" t="s">
        <v>196</v>
      </c>
      <c r="D14" s="446">
        <v>2990.219869</v>
      </c>
      <c r="E14" s="446">
        <v>3605.5080049999997</v>
      </c>
      <c r="F14" s="446">
        <v>5383.0709900000011</v>
      </c>
      <c r="G14" s="418">
        <v>20.576685426338457</v>
      </c>
      <c r="H14" s="419">
        <v>49.301318497558043</v>
      </c>
      <c r="I14" s="420"/>
      <c r="J14" s="420"/>
      <c r="K14" s="420"/>
      <c r="L14" s="420"/>
      <c r="M14" s="420"/>
      <c r="N14" s="420"/>
      <c r="O14" s="420"/>
      <c r="P14" s="415"/>
      <c r="Q14" s="415"/>
      <c r="R14" s="415"/>
      <c r="S14" s="222"/>
    </row>
    <row r="15" spans="2:19" ht="15" customHeight="1">
      <c r="B15" s="416">
        <v>9</v>
      </c>
      <c r="C15" s="417" t="s">
        <v>280</v>
      </c>
      <c r="D15" s="446">
        <v>8987.4084670000011</v>
      </c>
      <c r="E15" s="446">
        <v>8854.0216900000014</v>
      </c>
      <c r="F15" s="446">
        <v>10169.046556000001</v>
      </c>
      <c r="G15" s="418">
        <v>-1.4841517161456466</v>
      </c>
      <c r="H15" s="419">
        <v>14.852288734341229</v>
      </c>
      <c r="I15" s="420"/>
      <c r="J15" s="420"/>
      <c r="K15" s="420"/>
      <c r="L15" s="420"/>
      <c r="M15" s="420"/>
      <c r="N15" s="420"/>
      <c r="O15" s="420"/>
      <c r="P15" s="415"/>
      <c r="Q15" s="415"/>
      <c r="R15" s="415"/>
    </row>
    <row r="16" spans="2:19" ht="15" customHeight="1">
      <c r="B16" s="416">
        <v>10</v>
      </c>
      <c r="C16" s="417" t="s">
        <v>281</v>
      </c>
      <c r="D16" s="446">
        <v>6516.3791700000002</v>
      </c>
      <c r="E16" s="446">
        <v>4583.5433199999998</v>
      </c>
      <c r="F16" s="446">
        <v>9133.2406120000014</v>
      </c>
      <c r="G16" s="418">
        <v>-29.661193733144913</v>
      </c>
      <c r="H16" s="419">
        <v>99.261575038413781</v>
      </c>
      <c r="I16" s="420"/>
      <c r="J16" s="420"/>
      <c r="K16" s="420"/>
      <c r="L16" s="420"/>
      <c r="M16" s="420"/>
      <c r="N16" s="420"/>
      <c r="O16" s="420"/>
      <c r="P16" s="415"/>
      <c r="Q16" s="415"/>
      <c r="R16" s="415"/>
    </row>
    <row r="17" spans="2:19" ht="15" customHeight="1">
      <c r="B17" s="416">
        <v>11</v>
      </c>
      <c r="C17" s="417" t="s">
        <v>282</v>
      </c>
      <c r="D17" s="446">
        <v>263.82387199999999</v>
      </c>
      <c r="E17" s="446">
        <v>370.85894100000002</v>
      </c>
      <c r="F17" s="446">
        <v>526.73621799999989</v>
      </c>
      <c r="G17" s="418">
        <v>40.570653515387733</v>
      </c>
      <c r="H17" s="419">
        <v>42.031419433945871</v>
      </c>
      <c r="I17" s="420"/>
      <c r="J17" s="420"/>
      <c r="K17" s="420"/>
      <c r="L17" s="420"/>
      <c r="M17" s="420"/>
      <c r="N17" s="420"/>
      <c r="O17" s="420"/>
      <c r="P17" s="415"/>
      <c r="Q17" s="415"/>
      <c r="R17" s="415"/>
    </row>
    <row r="18" spans="2:19" ht="15" customHeight="1">
      <c r="B18" s="416">
        <v>12</v>
      </c>
      <c r="C18" s="417" t="s">
        <v>283</v>
      </c>
      <c r="D18" s="446">
        <v>1948.5908399999998</v>
      </c>
      <c r="E18" s="446">
        <v>2472.1607919999997</v>
      </c>
      <c r="F18" s="446">
        <v>2709.2597259999993</v>
      </c>
      <c r="G18" s="418">
        <v>26.869158021906742</v>
      </c>
      <c r="H18" s="419">
        <v>9.5907569915055717</v>
      </c>
      <c r="I18" s="420"/>
      <c r="J18" s="420"/>
      <c r="K18" s="420"/>
      <c r="L18" s="420"/>
      <c r="M18" s="420"/>
      <c r="N18" s="420"/>
      <c r="O18" s="420"/>
      <c r="P18" s="415"/>
      <c r="Q18" s="415"/>
      <c r="R18" s="415"/>
      <c r="S18" s="222"/>
    </row>
    <row r="19" spans="2:19" ht="15" customHeight="1">
      <c r="B19" s="416">
        <v>13</v>
      </c>
      <c r="C19" s="417" t="s">
        <v>284</v>
      </c>
      <c r="D19" s="446">
        <v>1067.8752460000001</v>
      </c>
      <c r="E19" s="446">
        <v>1069.4646459999999</v>
      </c>
      <c r="F19" s="446">
        <v>1367.420789</v>
      </c>
      <c r="G19" s="418">
        <v>0.14883761056859157</v>
      </c>
      <c r="H19" s="419">
        <v>27.860307875946376</v>
      </c>
      <c r="I19" s="420"/>
      <c r="J19" s="420"/>
      <c r="K19" s="420"/>
      <c r="L19" s="420"/>
      <c r="M19" s="420"/>
      <c r="N19" s="420"/>
      <c r="O19" s="420"/>
      <c r="P19" s="415"/>
      <c r="Q19" s="415"/>
      <c r="R19" s="415"/>
    </row>
    <row r="20" spans="2:19" ht="15" customHeight="1">
      <c r="B20" s="416">
        <v>14</v>
      </c>
      <c r="C20" s="417" t="s">
        <v>285</v>
      </c>
      <c r="D20" s="446">
        <v>3852.5593549999999</v>
      </c>
      <c r="E20" s="446">
        <v>2522.8110929999993</v>
      </c>
      <c r="F20" s="446">
        <v>2468.9742850000002</v>
      </c>
      <c r="G20" s="418">
        <v>-34.515970799364894</v>
      </c>
      <c r="H20" s="419">
        <v>-2.1340007640436909</v>
      </c>
      <c r="I20" s="420"/>
      <c r="J20" s="420"/>
      <c r="K20" s="420"/>
      <c r="L20" s="420"/>
      <c r="M20" s="420"/>
      <c r="N20" s="420"/>
      <c r="O20" s="420"/>
      <c r="P20" s="415"/>
      <c r="Q20" s="415"/>
      <c r="R20" s="415"/>
    </row>
    <row r="21" spans="2:19" ht="15" customHeight="1">
      <c r="B21" s="416">
        <v>15</v>
      </c>
      <c r="C21" s="417" t="s">
        <v>286</v>
      </c>
      <c r="D21" s="446">
        <v>10440.506556999999</v>
      </c>
      <c r="E21" s="446">
        <v>12957.695241000001</v>
      </c>
      <c r="F21" s="446">
        <v>14272.570118</v>
      </c>
      <c r="G21" s="418">
        <v>24.109832892277765</v>
      </c>
      <c r="H21" s="419">
        <v>10.147444067364276</v>
      </c>
      <c r="I21" s="420"/>
      <c r="J21" s="420"/>
      <c r="K21" s="420"/>
      <c r="L21" s="420"/>
      <c r="M21" s="420"/>
      <c r="N21" s="420"/>
      <c r="O21" s="420"/>
      <c r="P21" s="415"/>
      <c r="Q21" s="415"/>
      <c r="R21" s="415"/>
    </row>
    <row r="22" spans="2:19" ht="15" customHeight="1">
      <c r="B22" s="416">
        <v>16</v>
      </c>
      <c r="C22" s="417" t="s">
        <v>287</v>
      </c>
      <c r="D22" s="446">
        <v>1807.4843410000003</v>
      </c>
      <c r="E22" s="446">
        <v>2106.6188339999999</v>
      </c>
      <c r="F22" s="446">
        <v>2633.2110939999998</v>
      </c>
      <c r="G22" s="418">
        <v>16.549769545140407</v>
      </c>
      <c r="H22" s="419">
        <v>24.997035605160647</v>
      </c>
      <c r="I22" s="420"/>
      <c r="J22" s="420"/>
      <c r="K22" s="420"/>
      <c r="L22" s="420"/>
      <c r="M22" s="420"/>
      <c r="N22" s="420"/>
      <c r="O22" s="420"/>
      <c r="P22" s="415"/>
      <c r="Q22" s="415"/>
      <c r="R22" s="415"/>
    </row>
    <row r="23" spans="2:19" ht="15" customHeight="1">
      <c r="B23" s="416">
        <v>17</v>
      </c>
      <c r="C23" s="417" t="s">
        <v>199</v>
      </c>
      <c r="D23" s="446">
        <v>4717.8737970000002</v>
      </c>
      <c r="E23" s="446">
        <v>4562.2253890000002</v>
      </c>
      <c r="F23" s="446">
        <v>5319.3519749999996</v>
      </c>
      <c r="G23" s="418">
        <v>-3.2991219073933991</v>
      </c>
      <c r="H23" s="419">
        <v>16.595554174625164</v>
      </c>
      <c r="I23" s="420"/>
      <c r="J23" s="420"/>
      <c r="K23" s="420"/>
      <c r="L23" s="420"/>
      <c r="M23" s="420"/>
      <c r="N23" s="420"/>
      <c r="O23" s="420"/>
      <c r="P23" s="415"/>
      <c r="Q23" s="415"/>
      <c r="R23" s="415"/>
    </row>
    <row r="24" spans="2:19" ht="15" customHeight="1">
      <c r="B24" s="416">
        <v>18</v>
      </c>
      <c r="C24" s="417" t="s">
        <v>288</v>
      </c>
      <c r="D24" s="446">
        <v>3276.9784060000002</v>
      </c>
      <c r="E24" s="446">
        <v>3668.8678479999999</v>
      </c>
      <c r="F24" s="446">
        <v>4143.8503700000001</v>
      </c>
      <c r="G24" s="418">
        <v>11.958865559884927</v>
      </c>
      <c r="H24" s="419">
        <v>12.94629683265714</v>
      </c>
      <c r="I24" s="420"/>
      <c r="J24" s="420"/>
      <c r="K24" s="420"/>
      <c r="L24" s="420"/>
      <c r="M24" s="420"/>
      <c r="N24" s="420"/>
      <c r="O24" s="420"/>
      <c r="P24" s="415"/>
      <c r="Q24" s="415"/>
      <c r="R24" s="415"/>
    </row>
    <row r="25" spans="2:19" ht="15" customHeight="1">
      <c r="B25" s="416">
        <v>19</v>
      </c>
      <c r="C25" s="417" t="s">
        <v>289</v>
      </c>
      <c r="D25" s="446">
        <v>11392.730591000001</v>
      </c>
      <c r="E25" s="446">
        <v>14481.564513000001</v>
      </c>
      <c r="F25" s="446">
        <v>21425.67971</v>
      </c>
      <c r="G25" s="418">
        <v>27.112323049577853</v>
      </c>
      <c r="H25" s="419">
        <v>47.951415682789758</v>
      </c>
      <c r="I25" s="420"/>
      <c r="J25" s="420"/>
      <c r="K25" s="420"/>
      <c r="L25" s="420"/>
      <c r="M25" s="420"/>
      <c r="N25" s="420"/>
      <c r="O25" s="420"/>
      <c r="P25" s="415"/>
      <c r="Q25" s="415"/>
      <c r="R25" s="415"/>
    </row>
    <row r="26" spans="2:19" ht="15" customHeight="1">
      <c r="B26" s="416">
        <v>20</v>
      </c>
      <c r="C26" s="417" t="s">
        <v>290</v>
      </c>
      <c r="D26" s="446">
        <v>537.80713200000014</v>
      </c>
      <c r="E26" s="446">
        <v>661.72028399999999</v>
      </c>
      <c r="F26" s="446">
        <v>812.469964</v>
      </c>
      <c r="G26" s="418">
        <v>23.0404441717221</v>
      </c>
      <c r="H26" s="419">
        <v>22.781480883242807</v>
      </c>
      <c r="I26" s="420"/>
      <c r="J26" s="420"/>
      <c r="K26" s="420"/>
      <c r="L26" s="420"/>
      <c r="M26" s="420"/>
      <c r="N26" s="420"/>
      <c r="O26" s="420"/>
      <c r="P26" s="415"/>
      <c r="Q26" s="415"/>
      <c r="R26" s="415"/>
    </row>
    <row r="27" spans="2:19" ht="15" customHeight="1">
      <c r="B27" s="416">
        <v>21</v>
      </c>
      <c r="C27" s="417" t="s">
        <v>291</v>
      </c>
      <c r="D27" s="446">
        <v>1531.0254649999999</v>
      </c>
      <c r="E27" s="446">
        <v>1889.7861069999999</v>
      </c>
      <c r="F27" s="446">
        <v>1902.1585710000002</v>
      </c>
      <c r="G27" s="418">
        <v>23.43270247304477</v>
      </c>
      <c r="H27" s="419">
        <v>0.65470181806136907</v>
      </c>
      <c r="I27" s="420"/>
      <c r="J27" s="420"/>
      <c r="K27" s="420"/>
      <c r="L27" s="420"/>
      <c r="M27" s="420"/>
      <c r="N27" s="420"/>
      <c r="O27" s="420"/>
      <c r="P27" s="415"/>
      <c r="Q27" s="415"/>
      <c r="R27" s="415"/>
    </row>
    <row r="28" spans="2:19" ht="15" customHeight="1">
      <c r="B28" s="416">
        <v>22</v>
      </c>
      <c r="C28" s="417" t="s">
        <v>211</v>
      </c>
      <c r="D28" s="446">
        <v>2341.0825110000001</v>
      </c>
      <c r="E28" s="446">
        <v>1997.0771180000002</v>
      </c>
      <c r="F28" s="446">
        <v>2892.8931699999998</v>
      </c>
      <c r="G28" s="418">
        <v>-14.694287424028346</v>
      </c>
      <c r="H28" s="419">
        <v>44.856357519990354</v>
      </c>
      <c r="I28" s="420"/>
      <c r="J28" s="420"/>
      <c r="K28" s="420"/>
      <c r="L28" s="420"/>
      <c r="M28" s="420"/>
      <c r="N28" s="420"/>
      <c r="O28" s="420"/>
      <c r="P28" s="415"/>
      <c r="Q28" s="415"/>
      <c r="R28" s="415"/>
    </row>
    <row r="29" spans="2:19" ht="15" customHeight="1">
      <c r="B29" s="416">
        <v>23</v>
      </c>
      <c r="C29" s="417" t="s">
        <v>292</v>
      </c>
      <c r="D29" s="446">
        <v>19075.112775999998</v>
      </c>
      <c r="E29" s="446">
        <v>42525.779371999997</v>
      </c>
      <c r="F29" s="446">
        <v>51141.781708000002</v>
      </c>
      <c r="G29" s="418">
        <v>122.93854757967804</v>
      </c>
      <c r="H29" s="419">
        <v>20.26065709608838</v>
      </c>
      <c r="I29" s="420"/>
      <c r="J29" s="420"/>
      <c r="K29" s="420"/>
      <c r="L29" s="420"/>
      <c r="M29" s="420"/>
      <c r="N29" s="420"/>
      <c r="O29" s="420"/>
      <c r="P29" s="415"/>
      <c r="Q29" s="415"/>
      <c r="R29" s="415"/>
    </row>
    <row r="30" spans="2:19" ht="15" customHeight="1">
      <c r="B30" s="416">
        <v>24</v>
      </c>
      <c r="C30" s="417" t="s">
        <v>293</v>
      </c>
      <c r="D30" s="446">
        <v>7531.5547570000008</v>
      </c>
      <c r="E30" s="446">
        <v>8783.5556710000001</v>
      </c>
      <c r="F30" s="446">
        <v>13453.421931999999</v>
      </c>
      <c r="G30" s="418">
        <v>16.623405849056084</v>
      </c>
      <c r="H30" s="419">
        <v>53.166011987811999</v>
      </c>
      <c r="I30" s="420"/>
      <c r="J30" s="420"/>
      <c r="K30" s="420"/>
      <c r="L30" s="420"/>
      <c r="M30" s="420"/>
      <c r="N30" s="420"/>
      <c r="O30" s="420"/>
      <c r="P30" s="415"/>
      <c r="Q30" s="415"/>
      <c r="R30" s="415"/>
    </row>
    <row r="31" spans="2:19" ht="15" customHeight="1">
      <c r="B31" s="416">
        <v>25</v>
      </c>
      <c r="C31" s="417" t="s">
        <v>294</v>
      </c>
      <c r="D31" s="446">
        <v>17526.188520000003</v>
      </c>
      <c r="E31" s="446">
        <v>19765.862983999999</v>
      </c>
      <c r="F31" s="446">
        <v>21636.972372999997</v>
      </c>
      <c r="G31" s="418">
        <v>12.779016164548224</v>
      </c>
      <c r="H31" s="419">
        <v>9.4663683063806303</v>
      </c>
      <c r="I31" s="420"/>
      <c r="J31" s="420"/>
      <c r="K31" s="420"/>
      <c r="L31" s="420"/>
      <c r="M31" s="420"/>
      <c r="N31" s="420"/>
      <c r="O31" s="420"/>
      <c r="P31" s="415"/>
      <c r="Q31" s="415"/>
      <c r="R31" s="415"/>
    </row>
    <row r="32" spans="2:19" ht="15" customHeight="1">
      <c r="B32" s="416">
        <v>26</v>
      </c>
      <c r="C32" s="417" t="s">
        <v>295</v>
      </c>
      <c r="D32" s="446">
        <v>20.747342999999997</v>
      </c>
      <c r="E32" s="446">
        <v>66.574207999999999</v>
      </c>
      <c r="F32" s="446">
        <v>65.886702999999997</v>
      </c>
      <c r="G32" s="418">
        <v>220.88064481316962</v>
      </c>
      <c r="H32" s="419">
        <v>-1.0326897167143159</v>
      </c>
      <c r="I32" s="420"/>
      <c r="J32" s="420"/>
      <c r="K32" s="420"/>
      <c r="L32" s="420"/>
      <c r="M32" s="420"/>
      <c r="N32" s="420"/>
      <c r="O32" s="420"/>
      <c r="P32" s="415"/>
      <c r="Q32" s="415"/>
      <c r="R32" s="415"/>
    </row>
    <row r="33" spans="2:18" ht="15" customHeight="1">
      <c r="B33" s="416">
        <v>27</v>
      </c>
      <c r="C33" s="417" t="s">
        <v>296</v>
      </c>
      <c r="D33" s="446">
        <v>16991.319545999999</v>
      </c>
      <c r="E33" s="446">
        <v>24267.597161000002</v>
      </c>
      <c r="F33" s="446">
        <v>35446.948702000002</v>
      </c>
      <c r="G33" s="418">
        <v>42.823499348012348</v>
      </c>
      <c r="H33" s="419">
        <v>46.066989932427759</v>
      </c>
      <c r="I33" s="420"/>
      <c r="J33" s="420"/>
      <c r="K33" s="420"/>
      <c r="L33" s="420"/>
      <c r="M33" s="420"/>
      <c r="N33" s="420"/>
      <c r="O33" s="420"/>
      <c r="P33" s="415"/>
      <c r="Q33" s="415"/>
      <c r="R33" s="415"/>
    </row>
    <row r="34" spans="2:18" ht="15" customHeight="1">
      <c r="B34" s="416">
        <v>28</v>
      </c>
      <c r="C34" s="417" t="s">
        <v>297</v>
      </c>
      <c r="D34" s="446">
        <v>528.69375100000002</v>
      </c>
      <c r="E34" s="446">
        <v>641.66149600000006</v>
      </c>
      <c r="F34" s="446">
        <v>748.01948500000003</v>
      </c>
      <c r="G34" s="418">
        <v>21.367331235961601</v>
      </c>
      <c r="H34" s="419">
        <v>16.575404580610822</v>
      </c>
      <c r="I34" s="420"/>
      <c r="J34" s="420"/>
      <c r="K34" s="420"/>
      <c r="L34" s="420"/>
      <c r="M34" s="420"/>
      <c r="N34" s="420"/>
      <c r="O34" s="420"/>
      <c r="P34" s="415"/>
      <c r="Q34" s="415"/>
      <c r="R34" s="415"/>
    </row>
    <row r="35" spans="2:18" ht="15" customHeight="1">
      <c r="B35" s="416">
        <v>29</v>
      </c>
      <c r="C35" s="417" t="s">
        <v>218</v>
      </c>
      <c r="D35" s="446">
        <v>5015.8255649999992</v>
      </c>
      <c r="E35" s="446">
        <v>5442.091512</v>
      </c>
      <c r="F35" s="446">
        <v>5850.9614939999992</v>
      </c>
      <c r="G35" s="418">
        <v>8.4984204788629114</v>
      </c>
      <c r="H35" s="419">
        <v>7.513103759803144</v>
      </c>
      <c r="I35" s="420"/>
      <c r="J35" s="420"/>
      <c r="K35" s="420"/>
      <c r="L35" s="420"/>
      <c r="M35" s="420"/>
      <c r="N35" s="420"/>
      <c r="O35" s="420"/>
      <c r="P35" s="415"/>
      <c r="Q35" s="415"/>
      <c r="R35" s="415"/>
    </row>
    <row r="36" spans="2:18" ht="15" customHeight="1">
      <c r="B36" s="416">
        <v>30</v>
      </c>
      <c r="C36" s="417" t="s">
        <v>298</v>
      </c>
      <c r="D36" s="446">
        <v>56173.854304000008</v>
      </c>
      <c r="E36" s="446">
        <v>110144.70067599999</v>
      </c>
      <c r="F36" s="446">
        <v>151444.09804000001</v>
      </c>
      <c r="G36" s="418">
        <v>96.0782325526786</v>
      </c>
      <c r="H36" s="419">
        <v>37.495582729382249</v>
      </c>
      <c r="I36" s="420"/>
      <c r="J36" s="420"/>
      <c r="K36" s="420"/>
      <c r="L36" s="420"/>
      <c r="M36" s="420"/>
      <c r="N36" s="420"/>
      <c r="O36" s="420"/>
      <c r="P36" s="415"/>
      <c r="Q36" s="415"/>
      <c r="R36" s="415"/>
    </row>
    <row r="37" spans="2:18" ht="15" customHeight="1">
      <c r="B37" s="416">
        <v>31</v>
      </c>
      <c r="C37" s="417" t="s">
        <v>299</v>
      </c>
      <c r="D37" s="446">
        <v>1318.1145959999999</v>
      </c>
      <c r="E37" s="446">
        <v>1842.0631379999998</v>
      </c>
      <c r="F37" s="446">
        <v>2539.2562800000001</v>
      </c>
      <c r="G37" s="418">
        <v>39.749847516292874</v>
      </c>
      <c r="H37" s="419">
        <v>37.848493225751781</v>
      </c>
      <c r="I37" s="420"/>
      <c r="J37" s="420"/>
      <c r="K37" s="420"/>
      <c r="L37" s="420"/>
      <c r="M37" s="420"/>
      <c r="N37" s="420"/>
      <c r="O37" s="420"/>
      <c r="P37" s="415"/>
      <c r="Q37" s="415"/>
      <c r="R37" s="415"/>
    </row>
    <row r="38" spans="2:18" ht="15" customHeight="1">
      <c r="B38" s="416">
        <v>32</v>
      </c>
      <c r="C38" s="417" t="s">
        <v>221</v>
      </c>
      <c r="D38" s="446">
        <v>2288.0499199999999</v>
      </c>
      <c r="E38" s="446">
        <v>2545.0874640000002</v>
      </c>
      <c r="F38" s="446">
        <v>3129.9345980000003</v>
      </c>
      <c r="G38" s="418">
        <v>11.233913288045756</v>
      </c>
      <c r="H38" s="419">
        <v>22.979451286944069</v>
      </c>
      <c r="I38" s="420"/>
      <c r="J38" s="420"/>
      <c r="K38" s="420"/>
      <c r="L38" s="420"/>
      <c r="M38" s="420"/>
      <c r="N38" s="420"/>
      <c r="O38" s="420"/>
      <c r="P38" s="415"/>
      <c r="Q38" s="415"/>
      <c r="R38" s="415"/>
    </row>
    <row r="39" spans="2:18" ht="15" customHeight="1">
      <c r="B39" s="416">
        <v>33</v>
      </c>
      <c r="C39" s="417" t="s">
        <v>300</v>
      </c>
      <c r="D39" s="446">
        <v>1359.3815329999998</v>
      </c>
      <c r="E39" s="446">
        <v>1483.543981</v>
      </c>
      <c r="F39" s="446">
        <v>1160.8367320000002</v>
      </c>
      <c r="G39" s="418">
        <v>9.133745382430476</v>
      </c>
      <c r="H39" s="419">
        <v>-21.752455817486123</v>
      </c>
      <c r="I39" s="420"/>
      <c r="J39" s="420"/>
      <c r="K39" s="420"/>
      <c r="L39" s="420"/>
      <c r="M39" s="420"/>
      <c r="N39" s="420"/>
      <c r="O39" s="420"/>
      <c r="P39" s="415"/>
      <c r="Q39" s="415"/>
      <c r="R39" s="415"/>
    </row>
    <row r="40" spans="2:18" ht="15" customHeight="1">
      <c r="B40" s="416">
        <v>34</v>
      </c>
      <c r="C40" s="417" t="s">
        <v>301</v>
      </c>
      <c r="D40" s="446">
        <v>186.35578300000003</v>
      </c>
      <c r="E40" s="446">
        <v>204.46194599999998</v>
      </c>
      <c r="F40" s="446">
        <v>99.511306999999988</v>
      </c>
      <c r="G40" s="418">
        <v>9.7159115260726452</v>
      </c>
      <c r="H40" s="419">
        <v>-51.330157544328571</v>
      </c>
      <c r="I40" s="420"/>
      <c r="J40" s="420"/>
      <c r="K40" s="420"/>
      <c r="L40" s="420"/>
      <c r="M40" s="420"/>
      <c r="N40" s="420"/>
      <c r="O40" s="420"/>
      <c r="P40" s="415"/>
      <c r="Q40" s="415"/>
      <c r="R40" s="415"/>
    </row>
    <row r="41" spans="2:18" ht="15" customHeight="1">
      <c r="B41" s="416">
        <v>35</v>
      </c>
      <c r="C41" s="417" t="s">
        <v>254</v>
      </c>
      <c r="D41" s="446">
        <v>4168.5360779999992</v>
      </c>
      <c r="E41" s="446">
        <v>5250.9700309999998</v>
      </c>
      <c r="F41" s="446">
        <v>4988.9613589999999</v>
      </c>
      <c r="G41" s="418">
        <v>25.966764656606657</v>
      </c>
      <c r="H41" s="419">
        <v>-4.9897194318990046</v>
      </c>
      <c r="I41" s="420"/>
      <c r="J41" s="420"/>
      <c r="K41" s="420"/>
      <c r="L41" s="420"/>
      <c r="M41" s="420"/>
      <c r="N41" s="420"/>
      <c r="O41" s="420"/>
      <c r="P41" s="415"/>
      <c r="Q41" s="415"/>
      <c r="R41" s="415"/>
    </row>
    <row r="42" spans="2:18" ht="15" customHeight="1">
      <c r="B42" s="416">
        <v>36</v>
      </c>
      <c r="C42" s="417" t="s">
        <v>302</v>
      </c>
      <c r="D42" s="446">
        <v>20646.016295000001</v>
      </c>
      <c r="E42" s="446">
        <v>22093.899127000001</v>
      </c>
      <c r="F42" s="446">
        <v>27070.149725000003</v>
      </c>
      <c r="G42" s="418">
        <v>7.0128920335621387</v>
      </c>
      <c r="H42" s="419">
        <v>22.523188729139903</v>
      </c>
      <c r="I42" s="420"/>
      <c r="J42" s="420"/>
      <c r="K42" s="420"/>
      <c r="L42" s="420"/>
      <c r="M42" s="420"/>
      <c r="N42" s="420"/>
      <c r="O42" s="420"/>
      <c r="P42" s="415"/>
      <c r="Q42" s="415"/>
      <c r="R42" s="415"/>
    </row>
    <row r="43" spans="2:18" ht="15" customHeight="1">
      <c r="B43" s="416">
        <v>37</v>
      </c>
      <c r="C43" s="417" t="s">
        <v>303</v>
      </c>
      <c r="D43" s="446">
        <v>1094.6908069999999</v>
      </c>
      <c r="E43" s="446">
        <v>812.20567299999993</v>
      </c>
      <c r="F43" s="446">
        <v>971.99732199999994</v>
      </c>
      <c r="G43" s="418">
        <v>-25.805015644020116</v>
      </c>
      <c r="H43" s="419">
        <v>19.673791295964023</v>
      </c>
      <c r="I43" s="420"/>
      <c r="J43" s="420"/>
      <c r="K43" s="420"/>
      <c r="L43" s="420"/>
      <c r="M43" s="420"/>
      <c r="N43" s="420"/>
      <c r="O43" s="420"/>
      <c r="P43" s="415"/>
      <c r="Q43" s="415"/>
      <c r="R43" s="415"/>
    </row>
    <row r="44" spans="2:18" ht="15" customHeight="1">
      <c r="B44" s="416">
        <v>38</v>
      </c>
      <c r="C44" s="417" t="s">
        <v>304</v>
      </c>
      <c r="D44" s="446">
        <v>3896.9482549999998</v>
      </c>
      <c r="E44" s="446">
        <v>4788.5565619999998</v>
      </c>
      <c r="F44" s="446">
        <v>2023.1693840000003</v>
      </c>
      <c r="G44" s="418">
        <v>22.879654762056887</v>
      </c>
      <c r="H44" s="419">
        <v>-57.749911527514705</v>
      </c>
      <c r="I44" s="420"/>
      <c r="J44" s="420"/>
      <c r="K44" s="420"/>
      <c r="L44" s="420"/>
      <c r="M44" s="420"/>
      <c r="N44" s="420"/>
      <c r="O44" s="420"/>
      <c r="P44" s="415"/>
      <c r="Q44" s="415"/>
      <c r="R44" s="415"/>
    </row>
    <row r="45" spans="2:18" ht="15" customHeight="1">
      <c r="B45" s="416">
        <v>39</v>
      </c>
      <c r="C45" s="417" t="s">
        <v>305</v>
      </c>
      <c r="D45" s="446">
        <v>803.63126000000011</v>
      </c>
      <c r="E45" s="446">
        <v>989.63802699999997</v>
      </c>
      <c r="F45" s="446">
        <v>947.28100800000004</v>
      </c>
      <c r="G45" s="418">
        <v>23.14578541904902</v>
      </c>
      <c r="H45" s="419">
        <v>-4.2800516799461974</v>
      </c>
      <c r="I45" s="420"/>
      <c r="J45" s="420"/>
      <c r="K45" s="420"/>
      <c r="L45" s="420"/>
      <c r="M45" s="420"/>
      <c r="N45" s="420"/>
      <c r="O45" s="420"/>
      <c r="P45" s="415"/>
      <c r="Q45" s="415"/>
      <c r="R45" s="415"/>
    </row>
    <row r="46" spans="2:18" ht="15" customHeight="1">
      <c r="B46" s="416">
        <v>40</v>
      </c>
      <c r="C46" s="417" t="s">
        <v>306</v>
      </c>
      <c r="D46" s="446">
        <v>229.91751900000003</v>
      </c>
      <c r="E46" s="446">
        <v>244.10061800000003</v>
      </c>
      <c r="F46" s="446">
        <v>1106.965056</v>
      </c>
      <c r="G46" s="418">
        <v>6.1687769864983579</v>
      </c>
      <c r="H46" s="419">
        <v>353.48719928271538</v>
      </c>
      <c r="I46" s="420"/>
      <c r="J46" s="420"/>
      <c r="K46" s="420"/>
      <c r="L46" s="420"/>
      <c r="M46" s="420"/>
      <c r="N46" s="420"/>
      <c r="O46" s="420"/>
      <c r="P46" s="415"/>
      <c r="Q46" s="415"/>
      <c r="R46" s="415"/>
    </row>
    <row r="47" spans="2:18" ht="15" customHeight="1">
      <c r="B47" s="416">
        <v>41</v>
      </c>
      <c r="C47" s="417" t="s">
        <v>307</v>
      </c>
      <c r="D47" s="446">
        <v>344.911697</v>
      </c>
      <c r="E47" s="446">
        <v>98.621992999999989</v>
      </c>
      <c r="F47" s="446">
        <v>48.687442000000004</v>
      </c>
      <c r="G47" s="418">
        <v>-71.406596570136031</v>
      </c>
      <c r="H47" s="419">
        <v>-50.632267186082913</v>
      </c>
      <c r="I47" s="420"/>
      <c r="J47" s="420"/>
      <c r="K47" s="420"/>
      <c r="L47" s="420"/>
      <c r="M47" s="420"/>
      <c r="N47" s="420"/>
      <c r="O47" s="420"/>
      <c r="P47" s="415"/>
      <c r="Q47" s="415"/>
      <c r="R47" s="415"/>
    </row>
    <row r="48" spans="2:18" ht="15" customHeight="1">
      <c r="B48" s="416">
        <v>42</v>
      </c>
      <c r="C48" s="417" t="s">
        <v>259</v>
      </c>
      <c r="D48" s="446">
        <v>44.225370999999996</v>
      </c>
      <c r="E48" s="446">
        <v>67.780886999999993</v>
      </c>
      <c r="F48" s="446">
        <v>88.183508000000003</v>
      </c>
      <c r="G48" s="418">
        <v>53.262449737278615</v>
      </c>
      <c r="H48" s="419">
        <v>30.100846865577324</v>
      </c>
      <c r="I48" s="420"/>
      <c r="J48" s="420"/>
      <c r="K48" s="420"/>
      <c r="L48" s="420"/>
      <c r="M48" s="420"/>
      <c r="N48" s="420"/>
      <c r="O48" s="420"/>
      <c r="P48" s="415"/>
      <c r="Q48" s="415"/>
      <c r="R48" s="415"/>
    </row>
    <row r="49" spans="2:18" ht="15" customHeight="1">
      <c r="B49" s="416">
        <v>43</v>
      </c>
      <c r="C49" s="417" t="s">
        <v>308</v>
      </c>
      <c r="D49" s="446">
        <v>3888.0349269999997</v>
      </c>
      <c r="E49" s="446">
        <v>3835.6902569999997</v>
      </c>
      <c r="F49" s="446">
        <v>4313.8423119999998</v>
      </c>
      <c r="G49" s="418">
        <v>-1.3463014346012869</v>
      </c>
      <c r="H49" s="419">
        <v>12.46586723543146</v>
      </c>
      <c r="I49" s="420"/>
      <c r="J49" s="420"/>
      <c r="K49" s="420"/>
      <c r="L49" s="420"/>
      <c r="M49" s="420"/>
      <c r="N49" s="420"/>
      <c r="O49" s="420"/>
      <c r="P49" s="415"/>
      <c r="Q49" s="415"/>
      <c r="R49" s="415"/>
    </row>
    <row r="50" spans="2:18" ht="15" customHeight="1">
      <c r="B50" s="416">
        <v>44</v>
      </c>
      <c r="C50" s="417" t="s">
        <v>235</v>
      </c>
      <c r="D50" s="446">
        <v>6063.8203119999998</v>
      </c>
      <c r="E50" s="446">
        <v>6073.0315559999999</v>
      </c>
      <c r="F50" s="446">
        <v>8617.6367359999986</v>
      </c>
      <c r="G50" s="418">
        <v>0.15190496297805112</v>
      </c>
      <c r="H50" s="419">
        <v>41.900081640214665</v>
      </c>
      <c r="I50" s="420"/>
      <c r="J50" s="420"/>
      <c r="K50" s="420"/>
      <c r="L50" s="420"/>
      <c r="M50" s="420"/>
      <c r="N50" s="420"/>
      <c r="O50" s="420"/>
      <c r="P50" s="415"/>
      <c r="Q50" s="415"/>
      <c r="R50" s="415"/>
    </row>
    <row r="51" spans="2:18" ht="15" customHeight="1">
      <c r="B51" s="416">
        <v>45</v>
      </c>
      <c r="C51" s="417" t="s">
        <v>309</v>
      </c>
      <c r="D51" s="446">
        <v>2688.8303230000001</v>
      </c>
      <c r="E51" s="446">
        <v>2633.6847170000001</v>
      </c>
      <c r="F51" s="446">
        <v>2150.4957810000001</v>
      </c>
      <c r="G51" s="418">
        <v>-2.0509143149826059</v>
      </c>
      <c r="H51" s="419">
        <v>-18.346498837962471</v>
      </c>
      <c r="I51" s="420"/>
      <c r="J51" s="420"/>
      <c r="K51" s="420"/>
      <c r="L51" s="420"/>
      <c r="M51" s="420"/>
      <c r="N51" s="420"/>
      <c r="O51" s="420"/>
      <c r="P51" s="415"/>
      <c r="Q51" s="415"/>
      <c r="R51" s="415"/>
    </row>
    <row r="52" spans="2:18" ht="15" customHeight="1">
      <c r="B52" s="416">
        <v>46</v>
      </c>
      <c r="C52" s="417" t="s">
        <v>310</v>
      </c>
      <c r="D52" s="446">
        <v>3552.7992690000001</v>
      </c>
      <c r="E52" s="446">
        <v>5403.2578290000001</v>
      </c>
      <c r="F52" s="446">
        <v>6744.5486650000003</v>
      </c>
      <c r="G52" s="418">
        <v>52.084523213743097</v>
      </c>
      <c r="H52" s="419">
        <v>24.823742979672645</v>
      </c>
      <c r="I52" s="420"/>
      <c r="J52" s="420"/>
      <c r="K52" s="420"/>
      <c r="L52" s="420"/>
      <c r="M52" s="420"/>
      <c r="N52" s="420"/>
      <c r="O52" s="420"/>
      <c r="P52" s="415"/>
      <c r="Q52" s="415"/>
      <c r="R52" s="415"/>
    </row>
    <row r="53" spans="2:18" ht="15" customHeight="1">
      <c r="B53" s="416">
        <v>47</v>
      </c>
      <c r="C53" s="417" t="s">
        <v>260</v>
      </c>
      <c r="D53" s="446">
        <v>6924.6020999999992</v>
      </c>
      <c r="E53" s="446">
        <v>9897.3023759999996</v>
      </c>
      <c r="F53" s="446">
        <v>10096.587281</v>
      </c>
      <c r="G53" s="418">
        <v>42.929546464482058</v>
      </c>
      <c r="H53" s="419">
        <v>2.0135274990006167</v>
      </c>
      <c r="I53" s="420"/>
      <c r="J53" s="420"/>
      <c r="K53" s="420"/>
      <c r="L53" s="420"/>
      <c r="M53" s="420"/>
      <c r="N53" s="420"/>
      <c r="O53" s="420"/>
      <c r="P53" s="415"/>
      <c r="Q53" s="415"/>
      <c r="R53" s="415"/>
    </row>
    <row r="54" spans="2:18" ht="15" customHeight="1">
      <c r="B54" s="416">
        <v>48</v>
      </c>
      <c r="C54" s="417" t="s">
        <v>311</v>
      </c>
      <c r="D54" s="446">
        <v>53230.664981000002</v>
      </c>
      <c r="E54" s="446">
        <v>73240.064738999994</v>
      </c>
      <c r="F54" s="446">
        <v>98159.359219999984</v>
      </c>
      <c r="G54" s="418">
        <v>37.589986458260626</v>
      </c>
      <c r="H54" s="419">
        <v>34.02412951135824</v>
      </c>
      <c r="I54" s="420"/>
      <c r="J54" s="420"/>
      <c r="K54" s="420"/>
      <c r="L54" s="420"/>
      <c r="M54" s="420"/>
      <c r="N54" s="420"/>
      <c r="O54" s="420"/>
      <c r="P54" s="415"/>
      <c r="Q54" s="415"/>
      <c r="R54" s="415"/>
    </row>
    <row r="55" spans="2:18" ht="15" customHeight="1">
      <c r="B55" s="416">
        <v>49</v>
      </c>
      <c r="C55" s="417" t="s">
        <v>312</v>
      </c>
      <c r="D55" s="446">
        <v>1236.7954319999999</v>
      </c>
      <c r="E55" s="446">
        <v>1846.3241110000004</v>
      </c>
      <c r="F55" s="446">
        <v>3016.91689</v>
      </c>
      <c r="G55" s="418">
        <v>49.28290186311105</v>
      </c>
      <c r="H55" s="419">
        <v>63.401261567557953</v>
      </c>
      <c r="I55" s="420"/>
      <c r="J55" s="420"/>
      <c r="K55" s="420"/>
      <c r="L55" s="420"/>
      <c r="M55" s="420"/>
      <c r="N55" s="420"/>
      <c r="O55" s="420"/>
      <c r="P55" s="415"/>
      <c r="Q55" s="415"/>
      <c r="R55" s="415"/>
    </row>
    <row r="56" spans="2:18" ht="15" customHeight="1">
      <c r="B56" s="421"/>
      <c r="C56" s="422" t="s">
        <v>241</v>
      </c>
      <c r="D56" s="447">
        <v>94312.731658999997</v>
      </c>
      <c r="E56" s="447">
        <v>117414.174629</v>
      </c>
      <c r="F56" s="447">
        <v>140900.43966700003</v>
      </c>
      <c r="G56" s="423">
        <v>24.494511571911943</v>
      </c>
      <c r="H56" s="424">
        <v>20.002921378284057</v>
      </c>
      <c r="I56" s="415"/>
      <c r="J56" s="415"/>
      <c r="K56" s="415"/>
      <c r="L56" s="415"/>
      <c r="M56" s="415"/>
      <c r="N56" s="415"/>
      <c r="O56" s="415"/>
      <c r="P56" s="415"/>
      <c r="Q56" s="415"/>
      <c r="R56" s="415"/>
    </row>
    <row r="57" spans="2:18" ht="15" customHeight="1" thickBot="1">
      <c r="B57" s="425"/>
      <c r="C57" s="426" t="s">
        <v>242</v>
      </c>
      <c r="D57" s="448">
        <v>420981.05291400006</v>
      </c>
      <c r="E57" s="448">
        <v>585020.50402699993</v>
      </c>
      <c r="F57" s="448">
        <v>731236.17947600002</v>
      </c>
      <c r="G57" s="427">
        <v>38.965993832152492</v>
      </c>
      <c r="H57" s="428">
        <v>24.993256551269852</v>
      </c>
      <c r="I57" s="415"/>
      <c r="J57" s="415"/>
      <c r="K57" s="415"/>
      <c r="L57" s="415"/>
      <c r="M57" s="415"/>
      <c r="N57" s="415"/>
      <c r="O57" s="415"/>
      <c r="P57" s="415"/>
      <c r="Q57" s="415"/>
      <c r="R57" s="415"/>
    </row>
    <row r="58" spans="2:18" ht="16.5" thickTop="1">
      <c r="B58" s="1600" t="s">
        <v>567</v>
      </c>
      <c r="C58" s="1600"/>
      <c r="D58" s="1600"/>
      <c r="E58" s="1600"/>
      <c r="F58" s="1600"/>
      <c r="G58" s="1600"/>
      <c r="H58" s="1600"/>
    </row>
  </sheetData>
  <mergeCells count="6">
    <mergeCell ref="B58:H58"/>
    <mergeCell ref="B1:H1"/>
    <mergeCell ref="B2:H2"/>
    <mergeCell ref="B3:H3"/>
    <mergeCell ref="D4:F4"/>
    <mergeCell ref="G4:H4"/>
  </mergeCells>
  <printOptions horizontalCentered="1"/>
  <pageMargins left="0.7" right="0.7" top="0.5" bottom="0.5" header="0.5" footer="0.5"/>
  <pageSetup scale="85"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S65"/>
  <sheetViews>
    <sheetView view="pageBreakPreview" zoomScale="60" workbookViewId="0">
      <selection activeCell="J9" sqref="J9"/>
    </sheetView>
  </sheetViews>
  <sheetFormatPr defaultRowHeight="15.75"/>
  <cols>
    <col min="1" max="1" width="9.140625" style="213"/>
    <col min="2" max="2" width="7.140625" style="213" customWidth="1"/>
    <col min="3" max="3" width="50" style="213" bestFit="1" customWidth="1"/>
    <col min="4" max="8" width="11.28515625" style="213" customWidth="1"/>
    <col min="9" max="10" width="9.140625" style="213"/>
    <col min="11" max="11" width="6.5703125" style="213" customWidth="1"/>
    <col min="12" max="257" width="9.140625" style="213"/>
    <col min="258" max="258" width="6.140625" style="213" customWidth="1"/>
    <col min="259" max="259" width="41.140625" style="213" bestFit="1" customWidth="1"/>
    <col min="260" max="264" width="10.7109375" style="213" customWidth="1"/>
    <col min="265" max="513" width="9.140625" style="213"/>
    <col min="514" max="514" width="6.140625" style="213" customWidth="1"/>
    <col min="515" max="515" width="41.140625" style="213" bestFit="1" customWidth="1"/>
    <col min="516" max="520" width="10.7109375" style="213" customWidth="1"/>
    <col min="521" max="769" width="9.140625" style="213"/>
    <col min="770" max="770" width="6.140625" style="213" customWidth="1"/>
    <col min="771" max="771" width="41.140625" style="213" bestFit="1" customWidth="1"/>
    <col min="772" max="776" width="10.7109375" style="213" customWidth="1"/>
    <col min="777" max="1025" width="9.140625" style="213"/>
    <col min="1026" max="1026" width="6.140625" style="213" customWidth="1"/>
    <col min="1027" max="1027" width="41.140625" style="213" bestFit="1" customWidth="1"/>
    <col min="1028" max="1032" width="10.7109375" style="213" customWidth="1"/>
    <col min="1033" max="1281" width="9.140625" style="213"/>
    <col min="1282" max="1282" width="6.140625" style="213" customWidth="1"/>
    <col min="1283" max="1283" width="41.140625" style="213" bestFit="1" customWidth="1"/>
    <col min="1284" max="1288" width="10.7109375" style="213" customWidth="1"/>
    <col min="1289" max="1537" width="9.140625" style="213"/>
    <col min="1538" max="1538" width="6.140625" style="213" customWidth="1"/>
    <col min="1539" max="1539" width="41.140625" style="213" bestFit="1" customWidth="1"/>
    <col min="1540" max="1544" width="10.7109375" style="213" customWidth="1"/>
    <col min="1545" max="1793" width="9.140625" style="213"/>
    <col min="1794" max="1794" width="6.140625" style="213" customWidth="1"/>
    <col min="1795" max="1795" width="41.140625" style="213" bestFit="1" customWidth="1"/>
    <col min="1796" max="1800" width="10.7109375" style="213" customWidth="1"/>
    <col min="1801" max="2049" width="9.140625" style="213"/>
    <col min="2050" max="2050" width="6.140625" style="213" customWidth="1"/>
    <col min="2051" max="2051" width="41.140625" style="213" bestFit="1" customWidth="1"/>
    <col min="2052" max="2056" width="10.7109375" style="213" customWidth="1"/>
    <col min="2057" max="2305" width="9.140625" style="213"/>
    <col min="2306" max="2306" width="6.140625" style="213" customWidth="1"/>
    <col min="2307" max="2307" width="41.140625" style="213" bestFit="1" customWidth="1"/>
    <col min="2308" max="2312" width="10.7109375" style="213" customWidth="1"/>
    <col min="2313" max="2561" width="9.140625" style="213"/>
    <col min="2562" max="2562" width="6.140625" style="213" customWidth="1"/>
    <col min="2563" max="2563" width="41.140625" style="213" bestFit="1" customWidth="1"/>
    <col min="2564" max="2568" width="10.7109375" style="213" customWidth="1"/>
    <col min="2569" max="2817" width="9.140625" style="213"/>
    <col min="2818" max="2818" width="6.140625" style="213" customWidth="1"/>
    <col min="2819" max="2819" width="41.140625" style="213" bestFit="1" customWidth="1"/>
    <col min="2820" max="2824" width="10.7109375" style="213" customWidth="1"/>
    <col min="2825" max="3073" width="9.140625" style="213"/>
    <col min="3074" max="3074" width="6.140625" style="213" customWidth="1"/>
    <col min="3075" max="3075" width="41.140625" style="213" bestFit="1" customWidth="1"/>
    <col min="3076" max="3080" width="10.7109375" style="213" customWidth="1"/>
    <col min="3081" max="3329" width="9.140625" style="213"/>
    <col min="3330" max="3330" width="6.140625" style="213" customWidth="1"/>
    <col min="3331" max="3331" width="41.140625" style="213" bestFit="1" customWidth="1"/>
    <col min="3332" max="3336" width="10.7109375" style="213" customWidth="1"/>
    <col min="3337" max="3585" width="9.140625" style="213"/>
    <col min="3586" max="3586" width="6.140625" style="213" customWidth="1"/>
    <col min="3587" max="3587" width="41.140625" style="213" bestFit="1" customWidth="1"/>
    <col min="3588" max="3592" width="10.7109375" style="213" customWidth="1"/>
    <col min="3593" max="3841" width="9.140625" style="213"/>
    <col min="3842" max="3842" width="6.140625" style="213" customWidth="1"/>
    <col min="3843" max="3843" width="41.140625" style="213" bestFit="1" customWidth="1"/>
    <col min="3844" max="3848" width="10.7109375" style="213" customWidth="1"/>
    <col min="3849" max="4097" width="9.140625" style="213"/>
    <col min="4098" max="4098" width="6.140625" style="213" customWidth="1"/>
    <col min="4099" max="4099" width="41.140625" style="213" bestFit="1" customWidth="1"/>
    <col min="4100" max="4104" width="10.7109375" style="213" customWidth="1"/>
    <col min="4105" max="4353" width="9.140625" style="213"/>
    <col min="4354" max="4354" width="6.140625" style="213" customWidth="1"/>
    <col min="4355" max="4355" width="41.140625" style="213" bestFit="1" customWidth="1"/>
    <col min="4356" max="4360" width="10.7109375" style="213" customWidth="1"/>
    <col min="4361" max="4609" width="9.140625" style="213"/>
    <col min="4610" max="4610" width="6.140625" style="213" customWidth="1"/>
    <col min="4611" max="4611" width="41.140625" style="213" bestFit="1" customWidth="1"/>
    <col min="4612" max="4616" width="10.7109375" style="213" customWidth="1"/>
    <col min="4617" max="4865" width="9.140625" style="213"/>
    <col min="4866" max="4866" width="6.140625" style="213" customWidth="1"/>
    <col min="4867" max="4867" width="41.140625" style="213" bestFit="1" customWidth="1"/>
    <col min="4868" max="4872" width="10.7109375" style="213" customWidth="1"/>
    <col min="4873" max="5121" width="9.140625" style="213"/>
    <col min="5122" max="5122" width="6.140625" style="213" customWidth="1"/>
    <col min="5123" max="5123" width="41.140625" style="213" bestFit="1" customWidth="1"/>
    <col min="5124" max="5128" width="10.7109375" style="213" customWidth="1"/>
    <col min="5129" max="5377" width="9.140625" style="213"/>
    <col min="5378" max="5378" width="6.140625" style="213" customWidth="1"/>
    <col min="5379" max="5379" width="41.140625" style="213" bestFit="1" customWidth="1"/>
    <col min="5380" max="5384" width="10.7109375" style="213" customWidth="1"/>
    <col min="5385" max="5633" width="9.140625" style="213"/>
    <col min="5634" max="5634" width="6.140625" style="213" customWidth="1"/>
    <col min="5635" max="5635" width="41.140625" style="213" bestFit="1" customWidth="1"/>
    <col min="5636" max="5640" width="10.7109375" style="213" customWidth="1"/>
    <col min="5641" max="5889" width="9.140625" style="213"/>
    <col min="5890" max="5890" width="6.140625" style="213" customWidth="1"/>
    <col min="5891" max="5891" width="41.140625" style="213" bestFit="1" customWidth="1"/>
    <col min="5892" max="5896" width="10.7109375" style="213" customWidth="1"/>
    <col min="5897" max="6145" width="9.140625" style="213"/>
    <col min="6146" max="6146" width="6.140625" style="213" customWidth="1"/>
    <col min="6147" max="6147" width="41.140625" style="213" bestFit="1" customWidth="1"/>
    <col min="6148" max="6152" width="10.7109375" style="213" customWidth="1"/>
    <col min="6153" max="6401" width="9.140625" style="213"/>
    <col min="6402" max="6402" width="6.140625" style="213" customWidth="1"/>
    <col min="6403" max="6403" width="41.140625" style="213" bestFit="1" customWidth="1"/>
    <col min="6404" max="6408" width="10.7109375" style="213" customWidth="1"/>
    <col min="6409" max="6657" width="9.140625" style="213"/>
    <col min="6658" max="6658" width="6.140625" style="213" customWidth="1"/>
    <col min="6659" max="6659" width="41.140625" style="213" bestFit="1" customWidth="1"/>
    <col min="6660" max="6664" width="10.7109375" style="213" customWidth="1"/>
    <col min="6665" max="6913" width="9.140625" style="213"/>
    <col min="6914" max="6914" width="6.140625" style="213" customWidth="1"/>
    <col min="6915" max="6915" width="41.140625" style="213" bestFit="1" customWidth="1"/>
    <col min="6916" max="6920" width="10.7109375" style="213" customWidth="1"/>
    <col min="6921" max="7169" width="9.140625" style="213"/>
    <col min="7170" max="7170" width="6.140625" style="213" customWidth="1"/>
    <col min="7171" max="7171" width="41.140625" style="213" bestFit="1" customWidth="1"/>
    <col min="7172" max="7176" width="10.7109375" style="213" customWidth="1"/>
    <col min="7177" max="7425" width="9.140625" style="213"/>
    <col min="7426" max="7426" width="6.140625" style="213" customWidth="1"/>
    <col min="7427" max="7427" width="41.140625" style="213" bestFit="1" customWidth="1"/>
    <col min="7428" max="7432" width="10.7109375" style="213" customWidth="1"/>
    <col min="7433" max="7681" width="9.140625" style="213"/>
    <col min="7682" max="7682" width="6.140625" style="213" customWidth="1"/>
    <col min="7683" max="7683" width="41.140625" style="213" bestFit="1" customWidth="1"/>
    <col min="7684" max="7688" width="10.7109375" style="213" customWidth="1"/>
    <col min="7689" max="7937" width="9.140625" style="213"/>
    <col min="7938" max="7938" width="6.140625" style="213" customWidth="1"/>
    <col min="7939" max="7939" width="41.140625" style="213" bestFit="1" customWidth="1"/>
    <col min="7940" max="7944" width="10.7109375" style="213" customWidth="1"/>
    <col min="7945" max="8193" width="9.140625" style="213"/>
    <col min="8194" max="8194" width="6.140625" style="213" customWidth="1"/>
    <col min="8195" max="8195" width="41.140625" style="213" bestFit="1" customWidth="1"/>
    <col min="8196" max="8200" width="10.7109375" style="213" customWidth="1"/>
    <col min="8201" max="8449" width="9.140625" style="213"/>
    <col min="8450" max="8450" width="6.140625" style="213" customWidth="1"/>
    <col min="8451" max="8451" width="41.140625" style="213" bestFit="1" customWidth="1"/>
    <col min="8452" max="8456" width="10.7109375" style="213" customWidth="1"/>
    <col min="8457" max="8705" width="9.140625" style="213"/>
    <col min="8706" max="8706" width="6.140625" style="213" customWidth="1"/>
    <col min="8707" max="8707" width="41.140625" style="213" bestFit="1" customWidth="1"/>
    <col min="8708" max="8712" width="10.7109375" style="213" customWidth="1"/>
    <col min="8713" max="8961" width="9.140625" style="213"/>
    <col min="8962" max="8962" width="6.140625" style="213" customWidth="1"/>
    <col min="8963" max="8963" width="41.140625" style="213" bestFit="1" customWidth="1"/>
    <col min="8964" max="8968" width="10.7109375" style="213" customWidth="1"/>
    <col min="8969" max="9217" width="9.140625" style="213"/>
    <col min="9218" max="9218" width="6.140625" style="213" customWidth="1"/>
    <col min="9219" max="9219" width="41.140625" style="213" bestFit="1" customWidth="1"/>
    <col min="9220" max="9224" width="10.7109375" style="213" customWidth="1"/>
    <col min="9225" max="9473" width="9.140625" style="213"/>
    <col min="9474" max="9474" width="6.140625" style="213" customWidth="1"/>
    <col min="9475" max="9475" width="41.140625" style="213" bestFit="1" customWidth="1"/>
    <col min="9476" max="9480" width="10.7109375" style="213" customWidth="1"/>
    <col min="9481" max="9729" width="9.140625" style="213"/>
    <col min="9730" max="9730" width="6.140625" style="213" customWidth="1"/>
    <col min="9731" max="9731" width="41.140625" style="213" bestFit="1" customWidth="1"/>
    <col min="9732" max="9736" width="10.7109375" style="213" customWidth="1"/>
    <col min="9737" max="9985" width="9.140625" style="213"/>
    <col min="9986" max="9986" width="6.140625" style="213" customWidth="1"/>
    <col min="9987" max="9987" width="41.140625" style="213" bestFit="1" customWidth="1"/>
    <col min="9988" max="9992" width="10.7109375" style="213" customWidth="1"/>
    <col min="9993" max="10241" width="9.140625" style="213"/>
    <col min="10242" max="10242" width="6.140625" style="213" customWidth="1"/>
    <col min="10243" max="10243" width="41.140625" style="213" bestFit="1" customWidth="1"/>
    <col min="10244" max="10248" width="10.7109375" style="213" customWidth="1"/>
    <col min="10249" max="10497" width="9.140625" style="213"/>
    <col min="10498" max="10498" width="6.140625" style="213" customWidth="1"/>
    <col min="10499" max="10499" width="41.140625" style="213" bestFit="1" customWidth="1"/>
    <col min="10500" max="10504" width="10.7109375" style="213" customWidth="1"/>
    <col min="10505" max="10753" width="9.140625" style="213"/>
    <col min="10754" max="10754" width="6.140625" style="213" customWidth="1"/>
    <col min="10755" max="10755" width="41.140625" style="213" bestFit="1" customWidth="1"/>
    <col min="10756" max="10760" width="10.7109375" style="213" customWidth="1"/>
    <col min="10761" max="11009" width="9.140625" style="213"/>
    <col min="11010" max="11010" width="6.140625" style="213" customWidth="1"/>
    <col min="11011" max="11011" width="41.140625" style="213" bestFit="1" customWidth="1"/>
    <col min="11012" max="11016" width="10.7109375" style="213" customWidth="1"/>
    <col min="11017" max="11265" width="9.140625" style="213"/>
    <col min="11266" max="11266" width="6.140625" style="213" customWidth="1"/>
    <col min="11267" max="11267" width="41.140625" style="213" bestFit="1" customWidth="1"/>
    <col min="11268" max="11272" width="10.7109375" style="213" customWidth="1"/>
    <col min="11273" max="11521" width="9.140625" style="213"/>
    <col min="11522" max="11522" width="6.140625" style="213" customWidth="1"/>
    <col min="11523" max="11523" width="41.140625" style="213" bestFit="1" customWidth="1"/>
    <col min="11524" max="11528" width="10.7109375" style="213" customWidth="1"/>
    <col min="11529" max="11777" width="9.140625" style="213"/>
    <col min="11778" max="11778" width="6.140625" style="213" customWidth="1"/>
    <col min="11779" max="11779" width="41.140625" style="213" bestFit="1" customWidth="1"/>
    <col min="11780" max="11784" width="10.7109375" style="213" customWidth="1"/>
    <col min="11785" max="12033" width="9.140625" style="213"/>
    <col min="12034" max="12034" width="6.140625" style="213" customWidth="1"/>
    <col min="12035" max="12035" width="41.140625" style="213" bestFit="1" customWidth="1"/>
    <col min="12036" max="12040" width="10.7109375" style="213" customWidth="1"/>
    <col min="12041" max="12289" width="9.140625" style="213"/>
    <col min="12290" max="12290" width="6.140625" style="213" customWidth="1"/>
    <col min="12291" max="12291" width="41.140625" style="213" bestFit="1" customWidth="1"/>
    <col min="12292" max="12296" width="10.7109375" style="213" customWidth="1"/>
    <col min="12297" max="12545" width="9.140625" style="213"/>
    <col min="12546" max="12546" width="6.140625" style="213" customWidth="1"/>
    <col min="12547" max="12547" width="41.140625" style="213" bestFit="1" customWidth="1"/>
    <col min="12548" max="12552" width="10.7109375" style="213" customWidth="1"/>
    <col min="12553" max="12801" width="9.140625" style="213"/>
    <col min="12802" max="12802" width="6.140625" style="213" customWidth="1"/>
    <col min="12803" max="12803" width="41.140625" style="213" bestFit="1" customWidth="1"/>
    <col min="12804" max="12808" width="10.7109375" style="213" customWidth="1"/>
    <col min="12809" max="13057" width="9.140625" style="213"/>
    <col min="13058" max="13058" width="6.140625" style="213" customWidth="1"/>
    <col min="13059" max="13059" width="41.140625" style="213" bestFit="1" customWidth="1"/>
    <col min="13060" max="13064" width="10.7109375" style="213" customWidth="1"/>
    <col min="13065" max="13313" width="9.140625" style="213"/>
    <col min="13314" max="13314" width="6.140625" style="213" customWidth="1"/>
    <col min="13315" max="13315" width="41.140625" style="213" bestFit="1" customWidth="1"/>
    <col min="13316" max="13320" width="10.7109375" style="213" customWidth="1"/>
    <col min="13321" max="13569" width="9.140625" style="213"/>
    <col min="13570" max="13570" width="6.140625" style="213" customWidth="1"/>
    <col min="13571" max="13571" width="41.140625" style="213" bestFit="1" customWidth="1"/>
    <col min="13572" max="13576" width="10.7109375" style="213" customWidth="1"/>
    <col min="13577" max="13825" width="9.140625" style="213"/>
    <col min="13826" max="13826" width="6.140625" style="213" customWidth="1"/>
    <col min="13827" max="13827" width="41.140625" style="213" bestFit="1" customWidth="1"/>
    <col min="13828" max="13832" width="10.7109375" style="213" customWidth="1"/>
    <col min="13833" max="14081" width="9.140625" style="213"/>
    <col min="14082" max="14082" width="6.140625" style="213" customWidth="1"/>
    <col min="14083" max="14083" width="41.140625" style="213" bestFit="1" customWidth="1"/>
    <col min="14084" max="14088" width="10.7109375" style="213" customWidth="1"/>
    <col min="14089" max="14337" width="9.140625" style="213"/>
    <col min="14338" max="14338" width="6.140625" style="213" customWidth="1"/>
    <col min="14339" max="14339" width="41.140625" style="213" bestFit="1" customWidth="1"/>
    <col min="14340" max="14344" width="10.7109375" style="213" customWidth="1"/>
    <col min="14345" max="14593" width="9.140625" style="213"/>
    <col min="14594" max="14594" width="6.140625" style="213" customWidth="1"/>
    <col min="14595" max="14595" width="41.140625" style="213" bestFit="1" customWidth="1"/>
    <col min="14596" max="14600" width="10.7109375" style="213" customWidth="1"/>
    <col min="14601" max="14849" width="9.140625" style="213"/>
    <col min="14850" max="14850" width="6.140625" style="213" customWidth="1"/>
    <col min="14851" max="14851" width="41.140625" style="213" bestFit="1" customWidth="1"/>
    <col min="14852" max="14856" width="10.7109375" style="213" customWidth="1"/>
    <col min="14857" max="15105" width="9.140625" style="213"/>
    <col min="15106" max="15106" width="6.140625" style="213" customWidth="1"/>
    <col min="15107" max="15107" width="41.140625" style="213" bestFit="1" customWidth="1"/>
    <col min="15108" max="15112" width="10.7109375" style="213" customWidth="1"/>
    <col min="15113" max="15361" width="9.140625" style="213"/>
    <col min="15362" max="15362" width="6.140625" style="213" customWidth="1"/>
    <col min="15363" max="15363" width="41.140625" style="213" bestFit="1" customWidth="1"/>
    <col min="15364" max="15368" width="10.7109375" style="213" customWidth="1"/>
    <col min="15369" max="15617" width="9.140625" style="213"/>
    <col min="15618" max="15618" width="6.140625" style="213" customWidth="1"/>
    <col min="15619" max="15619" width="41.140625" style="213" bestFit="1" customWidth="1"/>
    <col min="15620" max="15624" width="10.7109375" style="213" customWidth="1"/>
    <col min="15625" max="15873" width="9.140625" style="213"/>
    <col min="15874" max="15874" width="6.140625" style="213" customWidth="1"/>
    <col min="15875" max="15875" width="41.140625" style="213" bestFit="1" customWidth="1"/>
    <col min="15876" max="15880" width="10.7109375" style="213" customWidth="1"/>
    <col min="15881" max="16129" width="9.140625" style="213"/>
    <col min="16130" max="16130" width="6.140625" style="213" customWidth="1"/>
    <col min="16131" max="16131" width="41.140625" style="213" bestFit="1" customWidth="1"/>
    <col min="16132" max="16136" width="10.7109375" style="213" customWidth="1"/>
    <col min="16137" max="16384" width="9.140625" style="213"/>
  </cols>
  <sheetData>
    <row r="1" spans="2:19">
      <c r="B1" s="1612" t="s">
        <v>313</v>
      </c>
      <c r="C1" s="1612"/>
      <c r="D1" s="1612"/>
      <c r="E1" s="1612"/>
      <c r="F1" s="1612"/>
      <c r="G1" s="1612"/>
      <c r="H1" s="1612"/>
    </row>
    <row r="2" spans="2:19" ht="15" customHeight="1">
      <c r="B2" s="1627" t="s">
        <v>102</v>
      </c>
      <c r="C2" s="1627"/>
      <c r="D2" s="1627"/>
      <c r="E2" s="1627"/>
      <c r="F2" s="1627"/>
      <c r="G2" s="1627"/>
      <c r="H2" s="1627"/>
    </row>
    <row r="3" spans="2:19" ht="15" customHeight="1" thickBot="1">
      <c r="B3" s="1628" t="s">
        <v>68</v>
      </c>
      <c r="C3" s="1628"/>
      <c r="D3" s="1628"/>
      <c r="E3" s="1628"/>
      <c r="F3" s="1628"/>
      <c r="G3" s="1628"/>
      <c r="H3" s="1628"/>
    </row>
    <row r="4" spans="2:19" ht="15" customHeight="1" thickTop="1">
      <c r="B4" s="449"/>
      <c r="C4" s="1625" t="s">
        <v>566</v>
      </c>
      <c r="D4" s="1629" t="str">
        <f>'M-India'!D4:F4</f>
        <v>Eleven  Months</v>
      </c>
      <c r="E4" s="1629"/>
      <c r="F4" s="1629"/>
      <c r="G4" s="1630" t="s">
        <v>570</v>
      </c>
      <c r="H4" s="1631"/>
    </row>
    <row r="5" spans="2:19" ht="15" customHeight="1">
      <c r="B5" s="450"/>
      <c r="C5" s="1626"/>
      <c r="D5" s="451" t="s">
        <v>4</v>
      </c>
      <c r="E5" s="452" t="s">
        <v>563</v>
      </c>
      <c r="F5" s="452" t="s">
        <v>564</v>
      </c>
      <c r="G5" s="452" t="s">
        <v>5</v>
      </c>
      <c r="H5" s="453" t="s">
        <v>46</v>
      </c>
    </row>
    <row r="6" spans="2:19" ht="15" customHeight="1">
      <c r="B6" s="411"/>
      <c r="C6" s="412" t="s">
        <v>246</v>
      </c>
      <c r="D6" s="454">
        <v>73262.512252999994</v>
      </c>
      <c r="E6" s="454">
        <v>78344.924324000007</v>
      </c>
      <c r="F6" s="454">
        <v>100936.47698500002</v>
      </c>
      <c r="G6" s="413">
        <v>6.9372615198462597</v>
      </c>
      <c r="H6" s="414">
        <v>28.836013125204289</v>
      </c>
      <c r="O6" s="243"/>
      <c r="P6" s="243"/>
      <c r="Q6" s="243"/>
      <c r="R6" s="243"/>
      <c r="S6" s="243"/>
    </row>
    <row r="7" spans="2:19" ht="15" customHeight="1">
      <c r="B7" s="416">
        <v>1</v>
      </c>
      <c r="C7" s="417" t="s">
        <v>314</v>
      </c>
      <c r="D7" s="455">
        <v>1583.7819500000001</v>
      </c>
      <c r="E7" s="455">
        <v>1337.0367390000001</v>
      </c>
      <c r="F7" s="455">
        <v>1482.3344489999997</v>
      </c>
      <c r="G7" s="418">
        <v>-15.579493818577745</v>
      </c>
      <c r="H7" s="419">
        <v>10.867144167532075</v>
      </c>
      <c r="O7" s="243"/>
      <c r="P7" s="243"/>
      <c r="Q7" s="243"/>
      <c r="R7" s="243"/>
      <c r="S7" s="243"/>
    </row>
    <row r="8" spans="2:19" ht="15" customHeight="1">
      <c r="B8" s="416">
        <v>2</v>
      </c>
      <c r="C8" s="417" t="s">
        <v>315</v>
      </c>
      <c r="D8" s="455">
        <v>524.79518500000006</v>
      </c>
      <c r="E8" s="455">
        <v>566.90608099999997</v>
      </c>
      <c r="F8" s="455">
        <v>729.0983020000001</v>
      </c>
      <c r="G8" s="418">
        <v>8.0242534999630237</v>
      </c>
      <c r="H8" s="419">
        <v>28.610069010708003</v>
      </c>
      <c r="O8" s="243"/>
      <c r="P8" s="243"/>
      <c r="Q8" s="243"/>
      <c r="R8" s="243"/>
      <c r="S8" s="243"/>
    </row>
    <row r="9" spans="2:19" ht="15" customHeight="1">
      <c r="B9" s="416">
        <v>3</v>
      </c>
      <c r="C9" s="417" t="s">
        <v>316</v>
      </c>
      <c r="D9" s="455">
        <v>227.94979100000003</v>
      </c>
      <c r="E9" s="455">
        <v>372.54997400000002</v>
      </c>
      <c r="F9" s="455">
        <v>507.72818999999993</v>
      </c>
      <c r="G9" s="418">
        <v>63.435102250214385</v>
      </c>
      <c r="H9" s="419">
        <v>36.284586078108248</v>
      </c>
      <c r="O9" s="243"/>
      <c r="P9" s="243"/>
      <c r="Q9" s="243"/>
      <c r="R9" s="243"/>
      <c r="S9" s="243"/>
    </row>
    <row r="10" spans="2:19" ht="15" customHeight="1">
      <c r="B10" s="416">
        <v>4</v>
      </c>
      <c r="C10" s="417" t="s">
        <v>317</v>
      </c>
      <c r="D10" s="455">
        <v>1193.862713</v>
      </c>
      <c r="E10" s="455">
        <v>1050.8124679999999</v>
      </c>
      <c r="F10" s="455">
        <v>1539.3788219999999</v>
      </c>
      <c r="G10" s="418">
        <v>-11.982135252430837</v>
      </c>
      <c r="H10" s="419">
        <v>46.494152751145322</v>
      </c>
      <c r="O10" s="243"/>
      <c r="P10" s="243"/>
      <c r="Q10" s="243"/>
      <c r="R10" s="243"/>
      <c r="S10" s="243"/>
    </row>
    <row r="11" spans="2:19" ht="15" customHeight="1">
      <c r="B11" s="416">
        <v>5</v>
      </c>
      <c r="C11" s="417" t="s">
        <v>279</v>
      </c>
      <c r="D11" s="455">
        <v>14491.398035999999</v>
      </c>
      <c r="E11" s="455">
        <v>6586.8584710000005</v>
      </c>
      <c r="F11" s="455">
        <v>7997.9184869999999</v>
      </c>
      <c r="G11" s="418">
        <v>-54.546425026510803</v>
      </c>
      <c r="H11" s="419">
        <v>21.422352130571525</v>
      </c>
      <c r="O11" s="243"/>
      <c r="P11" s="243"/>
      <c r="Q11" s="243"/>
      <c r="R11" s="243"/>
      <c r="S11" s="243"/>
    </row>
    <row r="12" spans="2:19" ht="15" customHeight="1">
      <c r="B12" s="416">
        <v>6</v>
      </c>
      <c r="C12" s="417" t="s">
        <v>318</v>
      </c>
      <c r="D12" s="455">
        <v>317.761619</v>
      </c>
      <c r="E12" s="455">
        <v>373.48508000000004</v>
      </c>
      <c r="F12" s="455">
        <v>556.33234200000004</v>
      </c>
      <c r="G12" s="418">
        <v>17.53624656601464</v>
      </c>
      <c r="H12" s="419">
        <v>48.957045887883908</v>
      </c>
      <c r="O12" s="243"/>
      <c r="P12" s="243"/>
      <c r="Q12" s="243"/>
      <c r="R12" s="243"/>
      <c r="S12" s="243"/>
    </row>
    <row r="13" spans="2:19" ht="15" customHeight="1">
      <c r="B13" s="416">
        <v>7</v>
      </c>
      <c r="C13" s="417" t="s">
        <v>285</v>
      </c>
      <c r="D13" s="455">
        <v>181.703248</v>
      </c>
      <c r="E13" s="455">
        <v>187.099279</v>
      </c>
      <c r="F13" s="455">
        <v>145.12227000000001</v>
      </c>
      <c r="G13" s="418">
        <v>2.9696943006764371</v>
      </c>
      <c r="H13" s="419">
        <v>-22.435687205400711</v>
      </c>
      <c r="O13" s="243"/>
      <c r="P13" s="243"/>
      <c r="Q13" s="243"/>
      <c r="R13" s="243"/>
      <c r="S13" s="243"/>
    </row>
    <row r="14" spans="2:19" ht="15" customHeight="1">
      <c r="B14" s="416">
        <v>8</v>
      </c>
      <c r="C14" s="417" t="s">
        <v>319</v>
      </c>
      <c r="D14" s="455">
        <v>7791.2932040000005</v>
      </c>
      <c r="E14" s="455">
        <v>8169.4119010000004</v>
      </c>
      <c r="F14" s="455">
        <v>9603.9606409999997</v>
      </c>
      <c r="G14" s="418">
        <v>4.8530928961302067</v>
      </c>
      <c r="H14" s="419">
        <v>17.560000124665038</v>
      </c>
      <c r="O14" s="243"/>
      <c r="P14" s="243"/>
      <c r="Q14" s="243"/>
      <c r="R14" s="243"/>
      <c r="S14" s="243"/>
    </row>
    <row r="15" spans="2:19" ht="15" customHeight="1">
      <c r="B15" s="416">
        <v>9</v>
      </c>
      <c r="C15" s="417" t="s">
        <v>320</v>
      </c>
      <c r="D15" s="455">
        <v>191.81060100000002</v>
      </c>
      <c r="E15" s="455">
        <v>197.45097999999999</v>
      </c>
      <c r="F15" s="455">
        <v>202.16897500000002</v>
      </c>
      <c r="G15" s="418">
        <v>2.9405981580757299</v>
      </c>
      <c r="H15" s="419">
        <v>2.3894512957089518</v>
      </c>
      <c r="O15" s="243"/>
      <c r="P15" s="243"/>
      <c r="Q15" s="243"/>
      <c r="R15" s="243"/>
      <c r="S15" s="243"/>
    </row>
    <row r="16" spans="2:19" ht="15" customHeight="1">
      <c r="B16" s="416">
        <v>10</v>
      </c>
      <c r="C16" s="417" t="s">
        <v>321</v>
      </c>
      <c r="D16" s="455">
        <v>476.99056499999995</v>
      </c>
      <c r="E16" s="455">
        <v>323.59775999999999</v>
      </c>
      <c r="F16" s="455">
        <v>549.03945399999998</v>
      </c>
      <c r="G16" s="418">
        <v>-32.158456844948276</v>
      </c>
      <c r="H16" s="419">
        <v>69.667260366697207</v>
      </c>
      <c r="K16" s="213" t="s">
        <v>87</v>
      </c>
      <c r="O16" s="243"/>
      <c r="P16" s="243"/>
      <c r="Q16" s="243"/>
      <c r="R16" s="243"/>
      <c r="S16" s="243"/>
    </row>
    <row r="17" spans="2:19" ht="15" customHeight="1">
      <c r="B17" s="416">
        <v>11</v>
      </c>
      <c r="C17" s="417" t="s">
        <v>203</v>
      </c>
      <c r="D17" s="455">
        <v>0</v>
      </c>
      <c r="E17" s="455">
        <v>0</v>
      </c>
      <c r="F17" s="455">
        <v>0</v>
      </c>
      <c r="G17" s="418" t="s">
        <v>190</v>
      </c>
      <c r="H17" s="419" t="s">
        <v>190</v>
      </c>
      <c r="O17" s="243"/>
      <c r="P17" s="243"/>
      <c r="Q17" s="243"/>
      <c r="R17" s="243"/>
      <c r="S17" s="243"/>
    </row>
    <row r="18" spans="2:19" ht="15" customHeight="1">
      <c r="B18" s="416">
        <v>12</v>
      </c>
      <c r="C18" s="417" t="s">
        <v>322</v>
      </c>
      <c r="D18" s="455">
        <v>1053.1786400000001</v>
      </c>
      <c r="E18" s="455">
        <v>1298.540612</v>
      </c>
      <c r="F18" s="455">
        <v>1247.8759629999997</v>
      </c>
      <c r="G18" s="418">
        <v>23.297279557435743</v>
      </c>
      <c r="H18" s="419">
        <v>-3.9016607206429228</v>
      </c>
      <c r="O18" s="243"/>
      <c r="P18" s="243"/>
      <c r="Q18" s="243"/>
      <c r="R18" s="243"/>
      <c r="S18" s="243"/>
    </row>
    <row r="19" spans="2:19" ht="15" customHeight="1">
      <c r="B19" s="416">
        <v>13</v>
      </c>
      <c r="C19" s="417" t="s">
        <v>323</v>
      </c>
      <c r="D19" s="455">
        <v>1169.4168160000002</v>
      </c>
      <c r="E19" s="455">
        <v>828.41997500000014</v>
      </c>
      <c r="F19" s="455">
        <v>1408.0039340000001</v>
      </c>
      <c r="G19" s="418">
        <v>-29.159563667502454</v>
      </c>
      <c r="H19" s="419">
        <v>69.962576530098744</v>
      </c>
      <c r="O19" s="243"/>
      <c r="P19" s="243"/>
      <c r="Q19" s="243"/>
      <c r="R19" s="243"/>
      <c r="S19" s="243"/>
    </row>
    <row r="20" spans="2:19" ht="15" customHeight="1">
      <c r="B20" s="416">
        <v>14</v>
      </c>
      <c r="C20" s="417" t="s">
        <v>294</v>
      </c>
      <c r="D20" s="455">
        <v>478.03943299999997</v>
      </c>
      <c r="E20" s="455">
        <v>484.68116099999997</v>
      </c>
      <c r="F20" s="455">
        <v>804.40490799999998</v>
      </c>
      <c r="G20" s="418">
        <v>1.38936822812272</v>
      </c>
      <c r="H20" s="419">
        <v>65.965787970867723</v>
      </c>
      <c r="O20" s="243"/>
      <c r="P20" s="243"/>
      <c r="Q20" s="243"/>
      <c r="R20" s="243"/>
      <c r="S20" s="243"/>
    </row>
    <row r="21" spans="2:19" ht="15" customHeight="1">
      <c r="B21" s="416">
        <v>15</v>
      </c>
      <c r="C21" s="417" t="s">
        <v>324</v>
      </c>
      <c r="D21" s="455">
        <v>742.59881799999994</v>
      </c>
      <c r="E21" s="455">
        <v>1113.4535969999999</v>
      </c>
      <c r="F21" s="455">
        <v>1079.294889</v>
      </c>
      <c r="G21" s="418">
        <v>49.940125140355406</v>
      </c>
      <c r="H21" s="419">
        <v>-3.0678160358037729</v>
      </c>
      <c r="O21" s="243"/>
      <c r="P21" s="243"/>
      <c r="Q21" s="243"/>
      <c r="R21" s="243"/>
      <c r="S21" s="243"/>
    </row>
    <row r="22" spans="2:19" ht="15" customHeight="1">
      <c r="B22" s="416">
        <v>16</v>
      </c>
      <c r="C22" s="417" t="s">
        <v>325</v>
      </c>
      <c r="D22" s="455">
        <v>571.43199600000003</v>
      </c>
      <c r="E22" s="455">
        <v>794.74749500000019</v>
      </c>
      <c r="F22" s="455">
        <v>962.41727899999989</v>
      </c>
      <c r="G22" s="418">
        <v>39.079978118691145</v>
      </c>
      <c r="H22" s="419">
        <v>21.097239696238319</v>
      </c>
      <c r="O22" s="243"/>
      <c r="P22" s="243"/>
      <c r="Q22" s="243"/>
      <c r="R22" s="243"/>
      <c r="S22" s="243"/>
    </row>
    <row r="23" spans="2:19" ht="15" customHeight="1">
      <c r="B23" s="416">
        <v>17</v>
      </c>
      <c r="C23" s="417" t="s">
        <v>326</v>
      </c>
      <c r="D23" s="455">
        <v>6886.3581389999999</v>
      </c>
      <c r="E23" s="455">
        <v>9093.2334679999985</v>
      </c>
      <c r="F23" s="455">
        <v>17343.793529999999</v>
      </c>
      <c r="G23" s="418">
        <v>32.047060063600895</v>
      </c>
      <c r="H23" s="419">
        <v>90.73296194400541</v>
      </c>
      <c r="O23" s="243"/>
      <c r="P23" s="243"/>
      <c r="Q23" s="243"/>
      <c r="R23" s="243"/>
      <c r="S23" s="243"/>
    </row>
    <row r="24" spans="2:19" ht="15" customHeight="1">
      <c r="B24" s="416">
        <v>18</v>
      </c>
      <c r="C24" s="417" t="s">
        <v>327</v>
      </c>
      <c r="D24" s="455">
        <v>458.30451099999993</v>
      </c>
      <c r="E24" s="455">
        <v>627.83138800000006</v>
      </c>
      <c r="F24" s="455">
        <v>559.35593800000004</v>
      </c>
      <c r="G24" s="418">
        <v>36.990008374584846</v>
      </c>
      <c r="H24" s="419">
        <v>-10.906662411086714</v>
      </c>
      <c r="O24" s="243"/>
      <c r="P24" s="243"/>
      <c r="Q24" s="243"/>
      <c r="R24" s="243"/>
      <c r="S24" s="243"/>
    </row>
    <row r="25" spans="2:19" ht="15" customHeight="1">
      <c r="B25" s="416">
        <v>19</v>
      </c>
      <c r="C25" s="417" t="s">
        <v>328</v>
      </c>
      <c r="D25" s="455">
        <v>238.736614</v>
      </c>
      <c r="E25" s="455">
        <v>28.966935000000003</v>
      </c>
      <c r="F25" s="455">
        <v>5.543755</v>
      </c>
      <c r="G25" s="418">
        <v>-87.866572070926665</v>
      </c>
      <c r="H25" s="419">
        <v>-80.861782580725233</v>
      </c>
      <c r="O25" s="243"/>
      <c r="P25" s="243"/>
      <c r="Q25" s="243"/>
      <c r="R25" s="243"/>
      <c r="S25" s="243"/>
    </row>
    <row r="26" spans="2:19" ht="15" customHeight="1">
      <c r="B26" s="416">
        <v>20</v>
      </c>
      <c r="C26" s="417" t="s">
        <v>299</v>
      </c>
      <c r="D26" s="455">
        <v>229.354297</v>
      </c>
      <c r="E26" s="455">
        <v>618.83401499999991</v>
      </c>
      <c r="F26" s="455">
        <v>667.63574500000004</v>
      </c>
      <c r="G26" s="418">
        <v>169.8157492989983</v>
      </c>
      <c r="H26" s="419">
        <v>7.8860774968874523</v>
      </c>
      <c r="O26" s="243"/>
      <c r="P26" s="243"/>
      <c r="Q26" s="243"/>
      <c r="R26" s="243"/>
      <c r="S26" s="243"/>
    </row>
    <row r="27" spans="2:19" ht="15" customHeight="1">
      <c r="B27" s="416">
        <v>21</v>
      </c>
      <c r="C27" s="417" t="s">
        <v>329</v>
      </c>
      <c r="D27" s="455">
        <v>270.27556599999997</v>
      </c>
      <c r="E27" s="455">
        <v>363.40763799999996</v>
      </c>
      <c r="F27" s="455">
        <v>331.73938100000004</v>
      </c>
      <c r="G27" s="418">
        <v>34.458191459304913</v>
      </c>
      <c r="H27" s="419">
        <v>-8.7142519002310905</v>
      </c>
      <c r="O27" s="243"/>
      <c r="P27" s="243"/>
      <c r="Q27" s="243"/>
      <c r="R27" s="243"/>
      <c r="S27" s="243"/>
    </row>
    <row r="28" spans="2:19" ht="15" customHeight="1">
      <c r="B28" s="416">
        <v>22</v>
      </c>
      <c r="C28" s="417" t="s">
        <v>330</v>
      </c>
      <c r="D28" s="455">
        <v>0</v>
      </c>
      <c r="E28" s="455">
        <v>1.9980000000000001E-2</v>
      </c>
      <c r="F28" s="455">
        <v>20.711506999999997</v>
      </c>
      <c r="G28" s="418" t="s">
        <v>190</v>
      </c>
      <c r="H28" s="419" t="s">
        <v>190</v>
      </c>
      <c r="O28" s="243"/>
      <c r="P28" s="243"/>
      <c r="Q28" s="243"/>
      <c r="R28" s="243"/>
      <c r="S28" s="243"/>
    </row>
    <row r="29" spans="2:19" ht="15" customHeight="1">
      <c r="B29" s="416">
        <v>23</v>
      </c>
      <c r="C29" s="417" t="s">
        <v>331</v>
      </c>
      <c r="D29" s="455">
        <v>1247.0893679999999</v>
      </c>
      <c r="E29" s="455">
        <v>681.85324200000002</v>
      </c>
      <c r="F29" s="455">
        <v>1551.5469249999999</v>
      </c>
      <c r="G29" s="418">
        <v>-45.324428265031926</v>
      </c>
      <c r="H29" s="419">
        <v>127.54851475796016</v>
      </c>
      <c r="O29" s="243"/>
      <c r="P29" s="243"/>
      <c r="Q29" s="243"/>
      <c r="R29" s="243"/>
      <c r="S29" s="243"/>
    </row>
    <row r="30" spans="2:19" ht="15" customHeight="1">
      <c r="B30" s="416">
        <v>24</v>
      </c>
      <c r="C30" s="417" t="s">
        <v>332</v>
      </c>
      <c r="D30" s="455">
        <v>685.54722000000004</v>
      </c>
      <c r="E30" s="455">
        <v>682.52772399999992</v>
      </c>
      <c r="F30" s="455">
        <v>345.09484999999995</v>
      </c>
      <c r="G30" s="418">
        <v>-0.44045047691975014</v>
      </c>
      <c r="H30" s="419">
        <v>-49.438705877389388</v>
      </c>
      <c r="O30" s="243"/>
      <c r="P30" s="243"/>
      <c r="Q30" s="243"/>
      <c r="R30" s="243"/>
      <c r="S30" s="243"/>
    </row>
    <row r="31" spans="2:19" ht="15" customHeight="1">
      <c r="B31" s="416">
        <v>25</v>
      </c>
      <c r="C31" s="417" t="s">
        <v>254</v>
      </c>
      <c r="D31" s="455">
        <v>5343.6448629999995</v>
      </c>
      <c r="E31" s="455">
        <v>5200.2888210000001</v>
      </c>
      <c r="F31" s="455">
        <v>7636.2453820000001</v>
      </c>
      <c r="G31" s="418">
        <v>-2.6827389483274402</v>
      </c>
      <c r="H31" s="419">
        <v>46.842716719175854</v>
      </c>
      <c r="O31" s="243"/>
      <c r="P31" s="243"/>
      <c r="Q31" s="243"/>
      <c r="R31" s="243"/>
      <c r="S31" s="243"/>
    </row>
    <row r="32" spans="2:19" ht="15" customHeight="1">
      <c r="B32" s="416">
        <v>26</v>
      </c>
      <c r="C32" s="417" t="s">
        <v>333</v>
      </c>
      <c r="D32" s="455">
        <v>37.482241000000002</v>
      </c>
      <c r="E32" s="455">
        <v>67.507897999999997</v>
      </c>
      <c r="F32" s="455">
        <v>71.711551999999998</v>
      </c>
      <c r="G32" s="418">
        <v>80.106354900177905</v>
      </c>
      <c r="H32" s="419">
        <v>6.2269069613158479</v>
      </c>
      <c r="O32" s="243"/>
      <c r="P32" s="243"/>
      <c r="Q32" s="243"/>
      <c r="R32" s="243"/>
      <c r="S32" s="243"/>
    </row>
    <row r="33" spans="2:19" ht="15" customHeight="1">
      <c r="B33" s="416">
        <v>27</v>
      </c>
      <c r="C33" s="417" t="s">
        <v>229</v>
      </c>
      <c r="D33" s="455">
        <v>2271.7649040000001</v>
      </c>
      <c r="E33" s="455">
        <v>1953.9451610000001</v>
      </c>
      <c r="F33" s="455">
        <v>2337.8431579999997</v>
      </c>
      <c r="G33" s="418">
        <v>-13.989992645823534</v>
      </c>
      <c r="H33" s="419">
        <v>19.647327093024771</v>
      </c>
      <c r="O33" s="243"/>
      <c r="P33" s="243"/>
      <c r="Q33" s="243"/>
      <c r="R33" s="243"/>
      <c r="S33" s="243"/>
    </row>
    <row r="34" spans="2:19" ht="15" customHeight="1">
      <c r="B34" s="416">
        <v>28</v>
      </c>
      <c r="C34" s="417" t="s">
        <v>334</v>
      </c>
      <c r="D34" s="455">
        <v>131.69279599999999</v>
      </c>
      <c r="E34" s="455">
        <v>126.62291299999998</v>
      </c>
      <c r="F34" s="455">
        <v>363.82145900000006</v>
      </c>
      <c r="G34" s="418">
        <v>-3.8497800593435727</v>
      </c>
      <c r="H34" s="419">
        <v>187.32671708476659</v>
      </c>
      <c r="O34" s="243"/>
      <c r="P34" s="243"/>
      <c r="Q34" s="243"/>
      <c r="R34" s="243"/>
      <c r="S34" s="243"/>
    </row>
    <row r="35" spans="2:19" ht="15" customHeight="1">
      <c r="B35" s="416">
        <v>29</v>
      </c>
      <c r="C35" s="417" t="s">
        <v>335</v>
      </c>
      <c r="D35" s="455">
        <v>733.69841500000007</v>
      </c>
      <c r="E35" s="455">
        <v>829.890896</v>
      </c>
      <c r="F35" s="455">
        <v>435.51878399999998</v>
      </c>
      <c r="G35" s="418">
        <v>13.110629522076849</v>
      </c>
      <c r="H35" s="419">
        <v>-47.520958947837414</v>
      </c>
      <c r="O35" s="243"/>
      <c r="P35" s="243"/>
      <c r="Q35" s="243"/>
      <c r="R35" s="243"/>
      <c r="S35" s="243"/>
    </row>
    <row r="36" spans="2:19" ht="15" customHeight="1">
      <c r="B36" s="416">
        <v>30</v>
      </c>
      <c r="C36" s="417" t="s">
        <v>336</v>
      </c>
      <c r="D36" s="455">
        <v>122.45692</v>
      </c>
      <c r="E36" s="455">
        <v>598.20744899999988</v>
      </c>
      <c r="F36" s="455">
        <v>1038.1044810000001</v>
      </c>
      <c r="G36" s="418">
        <v>388.50440546765333</v>
      </c>
      <c r="H36" s="419">
        <v>73.535866652172075</v>
      </c>
      <c r="O36" s="243"/>
      <c r="P36" s="243"/>
      <c r="Q36" s="243"/>
      <c r="R36" s="243"/>
      <c r="S36" s="243"/>
    </row>
    <row r="37" spans="2:19" ht="15" customHeight="1">
      <c r="B37" s="416">
        <v>31</v>
      </c>
      <c r="C37" s="417" t="s">
        <v>337</v>
      </c>
      <c r="D37" s="455">
        <v>421.260606</v>
      </c>
      <c r="E37" s="455">
        <v>730.43148099999996</v>
      </c>
      <c r="F37" s="455">
        <v>719.67187499999989</v>
      </c>
      <c r="G37" s="418">
        <v>73.391831706190914</v>
      </c>
      <c r="H37" s="419">
        <v>-1.4730479558835015</v>
      </c>
      <c r="O37" s="243"/>
      <c r="P37" s="243"/>
      <c r="Q37" s="243"/>
      <c r="R37" s="243"/>
      <c r="S37" s="243"/>
    </row>
    <row r="38" spans="2:19" ht="15" customHeight="1">
      <c r="B38" s="416">
        <v>32</v>
      </c>
      <c r="C38" s="417" t="s">
        <v>338</v>
      </c>
      <c r="D38" s="455">
        <v>16336.152574</v>
      </c>
      <c r="E38" s="455">
        <v>22097.084219</v>
      </c>
      <c r="F38" s="455">
        <v>24228.298836000005</v>
      </c>
      <c r="G38" s="418">
        <v>35.26492311395819</v>
      </c>
      <c r="H38" s="419">
        <v>9.6447775456614266</v>
      </c>
      <c r="O38" s="243"/>
      <c r="P38" s="243"/>
      <c r="Q38" s="243"/>
      <c r="R38" s="243"/>
      <c r="S38" s="243"/>
    </row>
    <row r="39" spans="2:19" ht="15" customHeight="1">
      <c r="B39" s="416">
        <v>33</v>
      </c>
      <c r="C39" s="417" t="s">
        <v>339</v>
      </c>
      <c r="D39" s="455">
        <v>282.50990300000001</v>
      </c>
      <c r="E39" s="455">
        <v>306.74832800000001</v>
      </c>
      <c r="F39" s="455">
        <v>276.81058199999995</v>
      </c>
      <c r="G39" s="418">
        <v>8.5796726920401198</v>
      </c>
      <c r="H39" s="419">
        <v>-9.7597095948963215</v>
      </c>
      <c r="O39" s="243"/>
      <c r="P39" s="243"/>
      <c r="Q39" s="243"/>
      <c r="R39" s="243"/>
      <c r="S39" s="243"/>
    </row>
    <row r="40" spans="2:19" ht="15" customHeight="1">
      <c r="B40" s="416">
        <v>34</v>
      </c>
      <c r="C40" s="417" t="s">
        <v>340</v>
      </c>
      <c r="D40" s="455">
        <v>548.64282000000003</v>
      </c>
      <c r="E40" s="455">
        <v>662.72511100000008</v>
      </c>
      <c r="F40" s="455">
        <v>685.87850400000002</v>
      </c>
      <c r="G40" s="418">
        <v>20.793544878615194</v>
      </c>
      <c r="H40" s="419">
        <v>3.4936646606106905</v>
      </c>
      <c r="O40" s="243"/>
      <c r="P40" s="243"/>
      <c r="Q40" s="243"/>
      <c r="R40" s="243"/>
      <c r="S40" s="243"/>
    </row>
    <row r="41" spans="2:19" ht="15" customHeight="1">
      <c r="B41" s="416">
        <v>35</v>
      </c>
      <c r="C41" s="417" t="s">
        <v>341</v>
      </c>
      <c r="D41" s="455">
        <v>1363.6160420000001</v>
      </c>
      <c r="E41" s="455">
        <v>2450.6366800000001</v>
      </c>
      <c r="F41" s="455">
        <v>3804.7514739999997</v>
      </c>
      <c r="G41" s="418">
        <v>79.716034757531844</v>
      </c>
      <c r="H41" s="419">
        <v>55.255632344489328</v>
      </c>
      <c r="O41" s="243"/>
      <c r="P41" s="243"/>
      <c r="Q41" s="243"/>
      <c r="R41" s="243"/>
      <c r="S41" s="243"/>
    </row>
    <row r="42" spans="2:19" ht="15" customHeight="1">
      <c r="B42" s="416">
        <v>36</v>
      </c>
      <c r="C42" s="417" t="s">
        <v>342</v>
      </c>
      <c r="D42" s="455">
        <v>118.82369999999999</v>
      </c>
      <c r="E42" s="455">
        <v>146.431535</v>
      </c>
      <c r="F42" s="455">
        <v>168.29923400000001</v>
      </c>
      <c r="G42" s="418">
        <v>23.234283228009247</v>
      </c>
      <c r="H42" s="419">
        <v>14.933736097214307</v>
      </c>
      <c r="O42" s="243"/>
      <c r="P42" s="243"/>
      <c r="Q42" s="243"/>
      <c r="R42" s="243"/>
      <c r="S42" s="243"/>
    </row>
    <row r="43" spans="2:19" ht="15" customHeight="1">
      <c r="B43" s="416">
        <v>37</v>
      </c>
      <c r="C43" s="417" t="s">
        <v>343</v>
      </c>
      <c r="D43" s="455">
        <v>3487.7619260000006</v>
      </c>
      <c r="E43" s="455">
        <v>6107.7417599999999</v>
      </c>
      <c r="F43" s="455">
        <v>8088.4556150000008</v>
      </c>
      <c r="G43" s="418">
        <v>75.119228020381769</v>
      </c>
      <c r="H43" s="419">
        <v>32.42956124916455</v>
      </c>
      <c r="O43" s="243"/>
      <c r="P43" s="243"/>
      <c r="Q43" s="243"/>
      <c r="R43" s="243"/>
      <c r="S43" s="243"/>
    </row>
    <row r="44" spans="2:19" ht="15" customHeight="1">
      <c r="B44" s="416">
        <v>38</v>
      </c>
      <c r="C44" s="417" t="s">
        <v>344</v>
      </c>
      <c r="D44" s="455">
        <v>383.36398500000001</v>
      </c>
      <c r="E44" s="455">
        <v>365.029675</v>
      </c>
      <c r="F44" s="455">
        <v>516.79454400000009</v>
      </c>
      <c r="G44" s="418">
        <v>-4.7824810669160911</v>
      </c>
      <c r="H44" s="419">
        <v>41.576035975705281</v>
      </c>
      <c r="O44" s="243"/>
      <c r="P44" s="243"/>
      <c r="Q44" s="243"/>
      <c r="R44" s="243"/>
      <c r="S44" s="243"/>
    </row>
    <row r="45" spans="2:19" ht="15" customHeight="1">
      <c r="B45" s="416">
        <v>39</v>
      </c>
      <c r="C45" s="417" t="s">
        <v>345</v>
      </c>
      <c r="D45" s="455">
        <v>181.39286000000001</v>
      </c>
      <c r="E45" s="455">
        <v>195.08785799999998</v>
      </c>
      <c r="F45" s="455">
        <v>244.66304199999999</v>
      </c>
      <c r="G45" s="418">
        <v>7.549910178382973</v>
      </c>
      <c r="H45" s="419">
        <v>25.411721932996983</v>
      </c>
      <c r="O45" s="243"/>
      <c r="P45" s="243"/>
      <c r="Q45" s="243"/>
      <c r="R45" s="243"/>
      <c r="S45" s="243"/>
    </row>
    <row r="46" spans="2:19" ht="15" customHeight="1">
      <c r="B46" s="416">
        <v>40</v>
      </c>
      <c r="C46" s="417" t="s">
        <v>346</v>
      </c>
      <c r="D46" s="455">
        <v>486.56936799999994</v>
      </c>
      <c r="E46" s="455">
        <v>724.81857600000012</v>
      </c>
      <c r="F46" s="455">
        <v>679.10792700000002</v>
      </c>
      <c r="G46" s="418">
        <v>48.965106245652549</v>
      </c>
      <c r="H46" s="419">
        <v>-6.3064952408173554</v>
      </c>
      <c r="O46" s="243"/>
      <c r="P46" s="243"/>
      <c r="Q46" s="243"/>
      <c r="R46" s="243"/>
      <c r="S46" s="243"/>
    </row>
    <row r="47" spans="2:19" ht="15" customHeight="1">
      <c r="B47" s="416"/>
      <c r="C47" s="422" t="s">
        <v>347</v>
      </c>
      <c r="D47" s="456">
        <v>30383.212419999996</v>
      </c>
      <c r="E47" s="456">
        <v>35620.742833000004</v>
      </c>
      <c r="F47" s="456">
        <v>41850.083138999995</v>
      </c>
      <c r="G47" s="423">
        <v>17.238237815670729</v>
      </c>
      <c r="H47" s="424">
        <v>17.48795732645128</v>
      </c>
      <c r="O47" s="243"/>
      <c r="P47" s="243"/>
      <c r="Q47" s="243"/>
      <c r="R47" s="243"/>
      <c r="S47" s="243"/>
    </row>
    <row r="48" spans="2:19" ht="15" customHeight="1" thickBot="1">
      <c r="B48" s="457"/>
      <c r="C48" s="426" t="s">
        <v>348</v>
      </c>
      <c r="D48" s="458">
        <v>103645.72467299998</v>
      </c>
      <c r="E48" s="458">
        <v>113965.667157</v>
      </c>
      <c r="F48" s="458">
        <v>142786.56012399998</v>
      </c>
      <c r="G48" s="427">
        <v>9.9569398704666696</v>
      </c>
      <c r="H48" s="428">
        <v>25.289101258272879</v>
      </c>
      <c r="O48" s="243"/>
      <c r="P48" s="243"/>
      <c r="Q48" s="243"/>
      <c r="R48" s="243"/>
      <c r="S48" s="243"/>
    </row>
    <row r="49" spans="2:9" ht="15" customHeight="1" thickTop="1">
      <c r="B49" s="1600" t="s">
        <v>565</v>
      </c>
      <c r="C49" s="1600"/>
      <c r="D49" s="384"/>
      <c r="E49" s="459"/>
      <c r="F49" s="459"/>
      <c r="G49" s="459"/>
      <c r="H49" s="460"/>
    </row>
    <row r="50" spans="2:9" ht="15" customHeight="1">
      <c r="B50" s="461"/>
      <c r="C50" s="462"/>
      <c r="D50" s="462"/>
      <c r="E50" s="463"/>
      <c r="F50" s="463"/>
      <c r="G50" s="463"/>
      <c r="H50" s="420"/>
    </row>
    <row r="51" spans="2:9" ht="15" customHeight="1">
      <c r="B51" s="461"/>
      <c r="C51" s="462"/>
      <c r="D51" s="462"/>
      <c r="E51" s="463"/>
      <c r="F51" s="463"/>
      <c r="G51" s="463"/>
      <c r="H51" s="420"/>
    </row>
    <row r="52" spans="2:9" ht="15" customHeight="1">
      <c r="B52" s="461"/>
      <c r="C52" s="462"/>
      <c r="D52" s="462"/>
      <c r="E52" s="463"/>
      <c r="F52" s="463"/>
      <c r="G52" s="463"/>
      <c r="H52" s="420"/>
    </row>
    <row r="53" spans="2:9" ht="15" customHeight="1">
      <c r="B53" s="461"/>
      <c r="C53" s="462"/>
      <c r="D53" s="464"/>
      <c r="E53" s="465"/>
      <c r="F53" s="465"/>
      <c r="G53" s="465"/>
      <c r="H53" s="466"/>
      <c r="I53" s="243"/>
    </row>
    <row r="54" spans="2:9" ht="15" customHeight="1">
      <c r="B54" s="461"/>
      <c r="C54" s="462"/>
      <c r="D54" s="462"/>
      <c r="E54" s="463"/>
      <c r="F54" s="463"/>
      <c r="G54" s="463"/>
      <c r="H54" s="420"/>
    </row>
    <row r="55" spans="2:9" ht="15" customHeight="1">
      <c r="B55" s="461"/>
      <c r="C55" s="462"/>
      <c r="D55" s="462"/>
      <c r="E55" s="463"/>
      <c r="F55" s="463"/>
      <c r="G55" s="463"/>
      <c r="H55" s="420"/>
    </row>
    <row r="56" spans="2:9" ht="15" customHeight="1">
      <c r="B56" s="462"/>
      <c r="C56" s="467"/>
      <c r="D56" s="467"/>
      <c r="E56" s="468"/>
      <c r="F56" s="468"/>
      <c r="G56" s="468"/>
      <c r="H56" s="415"/>
    </row>
    <row r="57" spans="2:9" ht="15" customHeight="1">
      <c r="B57" s="462"/>
      <c r="C57" s="467"/>
      <c r="D57" s="467"/>
      <c r="E57" s="468"/>
      <c r="F57" s="468"/>
      <c r="G57" s="468"/>
      <c r="H57" s="415"/>
    </row>
    <row r="65" spans="8:8">
      <c r="H65" s="213" t="s">
        <v>87</v>
      </c>
    </row>
  </sheetData>
  <mergeCells count="7">
    <mergeCell ref="B49:C49"/>
    <mergeCell ref="C4:C5"/>
    <mergeCell ref="B1:H1"/>
    <mergeCell ref="B2:H2"/>
    <mergeCell ref="B3:H3"/>
    <mergeCell ref="D4:F4"/>
    <mergeCell ref="G4:H4"/>
  </mergeCells>
  <printOptions horizontalCentered="1"/>
  <pageMargins left="0.7" right="0.7" top="0.5" bottom="0.5" header="0.3" footer="0.3"/>
  <pageSetup scale="79" orientation="portrait" r:id="rId1"/>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B1:J77"/>
  <sheetViews>
    <sheetView view="pageBreakPreview" zoomScale="60" workbookViewId="0">
      <selection activeCell="K11" sqref="K11"/>
    </sheetView>
  </sheetViews>
  <sheetFormatPr defaultRowHeight="15.75"/>
  <cols>
    <col min="1" max="1" width="9.140625" style="213"/>
    <col min="2" max="2" width="4.7109375" style="213" customWidth="1"/>
    <col min="3" max="3" width="35.42578125" style="213" bestFit="1" customWidth="1"/>
    <col min="4" max="8" width="13.5703125" style="213" customWidth="1"/>
    <col min="9" max="9" width="9.28515625" style="213" customWidth="1"/>
    <col min="10" max="257" width="9.140625" style="213"/>
    <col min="258" max="258" width="4.7109375" style="213" customWidth="1"/>
    <col min="259" max="259" width="30" style="213" bestFit="1" customWidth="1"/>
    <col min="260" max="264" width="10.7109375" style="213" customWidth="1"/>
    <col min="265" max="265" width="9.28515625" style="213" customWidth="1"/>
    <col min="266" max="513" width="9.140625" style="213"/>
    <col min="514" max="514" width="4.7109375" style="213" customWidth="1"/>
    <col min="515" max="515" width="30" style="213" bestFit="1" customWidth="1"/>
    <col min="516" max="520" width="10.7109375" style="213" customWidth="1"/>
    <col min="521" max="521" width="9.28515625" style="213" customWidth="1"/>
    <col min="522" max="769" width="9.140625" style="213"/>
    <col min="770" max="770" width="4.7109375" style="213" customWidth="1"/>
    <col min="771" max="771" width="30" style="213" bestFit="1" customWidth="1"/>
    <col min="772" max="776" width="10.7109375" style="213" customWidth="1"/>
    <col min="777" max="777" width="9.28515625" style="213" customWidth="1"/>
    <col min="778" max="1025" width="9.140625" style="213"/>
    <col min="1026" max="1026" width="4.7109375" style="213" customWidth="1"/>
    <col min="1027" max="1027" width="30" style="213" bestFit="1" customWidth="1"/>
    <col min="1028" max="1032" width="10.7109375" style="213" customWidth="1"/>
    <col min="1033" max="1033" width="9.28515625" style="213" customWidth="1"/>
    <col min="1034" max="1281" width="9.140625" style="213"/>
    <col min="1282" max="1282" width="4.7109375" style="213" customWidth="1"/>
    <col min="1283" max="1283" width="30" style="213" bestFit="1" customWidth="1"/>
    <col min="1284" max="1288" width="10.7109375" style="213" customWidth="1"/>
    <col min="1289" max="1289" width="9.28515625" style="213" customWidth="1"/>
    <col min="1290" max="1537" width="9.140625" style="213"/>
    <col min="1538" max="1538" width="4.7109375" style="213" customWidth="1"/>
    <col min="1539" max="1539" width="30" style="213" bestFit="1" customWidth="1"/>
    <col min="1540" max="1544" width="10.7109375" style="213" customWidth="1"/>
    <col min="1545" max="1545" width="9.28515625" style="213" customWidth="1"/>
    <col min="1546" max="1793" width="9.140625" style="213"/>
    <col min="1794" max="1794" width="4.7109375" style="213" customWidth="1"/>
    <col min="1795" max="1795" width="30" style="213" bestFit="1" customWidth="1"/>
    <col min="1796" max="1800" width="10.7109375" style="213" customWidth="1"/>
    <col min="1801" max="1801" width="9.28515625" style="213" customWidth="1"/>
    <col min="1802" max="2049" width="9.140625" style="213"/>
    <col min="2050" max="2050" width="4.7109375" style="213" customWidth="1"/>
    <col min="2051" max="2051" width="30" style="213" bestFit="1" customWidth="1"/>
    <col min="2052" max="2056" width="10.7109375" style="213" customWidth="1"/>
    <col min="2057" max="2057" width="9.28515625" style="213" customWidth="1"/>
    <col min="2058" max="2305" width="9.140625" style="213"/>
    <col min="2306" max="2306" width="4.7109375" style="213" customWidth="1"/>
    <col min="2307" max="2307" width="30" style="213" bestFit="1" customWidth="1"/>
    <col min="2308" max="2312" width="10.7109375" style="213" customWidth="1"/>
    <col min="2313" max="2313" width="9.28515625" style="213" customWidth="1"/>
    <col min="2314" max="2561" width="9.140625" style="213"/>
    <col min="2562" max="2562" width="4.7109375" style="213" customWidth="1"/>
    <col min="2563" max="2563" width="30" style="213" bestFit="1" customWidth="1"/>
    <col min="2564" max="2568" width="10.7109375" style="213" customWidth="1"/>
    <col min="2569" max="2569" width="9.28515625" style="213" customWidth="1"/>
    <col min="2570" max="2817" width="9.140625" style="213"/>
    <col min="2818" max="2818" width="4.7109375" style="213" customWidth="1"/>
    <col min="2819" max="2819" width="30" style="213" bestFit="1" customWidth="1"/>
    <col min="2820" max="2824" width="10.7109375" style="213" customWidth="1"/>
    <col min="2825" max="2825" width="9.28515625" style="213" customWidth="1"/>
    <col min="2826" max="3073" width="9.140625" style="213"/>
    <col min="3074" max="3074" width="4.7109375" style="213" customWidth="1"/>
    <col min="3075" max="3075" width="30" style="213" bestFit="1" customWidth="1"/>
    <col min="3076" max="3080" width="10.7109375" style="213" customWidth="1"/>
    <col min="3081" max="3081" width="9.28515625" style="213" customWidth="1"/>
    <col min="3082" max="3329" width="9.140625" style="213"/>
    <col min="3330" max="3330" width="4.7109375" style="213" customWidth="1"/>
    <col min="3331" max="3331" width="30" style="213" bestFit="1" customWidth="1"/>
    <col min="3332" max="3336" width="10.7109375" style="213" customWidth="1"/>
    <col min="3337" max="3337" width="9.28515625" style="213" customWidth="1"/>
    <col min="3338" max="3585" width="9.140625" style="213"/>
    <col min="3586" max="3586" width="4.7109375" style="213" customWidth="1"/>
    <col min="3587" max="3587" width="30" style="213" bestFit="1" customWidth="1"/>
    <col min="3588" max="3592" width="10.7109375" style="213" customWidth="1"/>
    <col min="3593" max="3593" width="9.28515625" style="213" customWidth="1"/>
    <col min="3594" max="3841" width="9.140625" style="213"/>
    <col min="3842" max="3842" width="4.7109375" style="213" customWidth="1"/>
    <col min="3843" max="3843" width="30" style="213" bestFit="1" customWidth="1"/>
    <col min="3844" max="3848" width="10.7109375" style="213" customWidth="1"/>
    <col min="3849" max="3849" width="9.28515625" style="213" customWidth="1"/>
    <col min="3850" max="4097" width="9.140625" style="213"/>
    <col min="4098" max="4098" width="4.7109375" style="213" customWidth="1"/>
    <col min="4099" max="4099" width="30" style="213" bestFit="1" customWidth="1"/>
    <col min="4100" max="4104" width="10.7109375" style="213" customWidth="1"/>
    <col min="4105" max="4105" width="9.28515625" style="213" customWidth="1"/>
    <col min="4106" max="4353" width="9.140625" style="213"/>
    <col min="4354" max="4354" width="4.7109375" style="213" customWidth="1"/>
    <col min="4355" max="4355" width="30" style="213" bestFit="1" customWidth="1"/>
    <col min="4356" max="4360" width="10.7109375" style="213" customWidth="1"/>
    <col min="4361" max="4361" width="9.28515625" style="213" customWidth="1"/>
    <col min="4362" max="4609" width="9.140625" style="213"/>
    <col min="4610" max="4610" width="4.7109375" style="213" customWidth="1"/>
    <col min="4611" max="4611" width="30" style="213" bestFit="1" customWidth="1"/>
    <col min="4612" max="4616" width="10.7109375" style="213" customWidth="1"/>
    <col min="4617" max="4617" width="9.28515625" style="213" customWidth="1"/>
    <col min="4618" max="4865" width="9.140625" style="213"/>
    <col min="4866" max="4866" width="4.7109375" style="213" customWidth="1"/>
    <col min="4867" max="4867" width="30" style="213" bestFit="1" customWidth="1"/>
    <col min="4868" max="4872" width="10.7109375" style="213" customWidth="1"/>
    <col min="4873" max="4873" width="9.28515625" style="213" customWidth="1"/>
    <col min="4874" max="5121" width="9.140625" style="213"/>
    <col min="5122" max="5122" width="4.7109375" style="213" customWidth="1"/>
    <col min="5123" max="5123" width="30" style="213" bestFit="1" customWidth="1"/>
    <col min="5124" max="5128" width="10.7109375" style="213" customWidth="1"/>
    <col min="5129" max="5129" width="9.28515625" style="213" customWidth="1"/>
    <col min="5130" max="5377" width="9.140625" style="213"/>
    <col min="5378" max="5378" width="4.7109375" style="213" customWidth="1"/>
    <col min="5379" max="5379" width="30" style="213" bestFit="1" customWidth="1"/>
    <col min="5380" max="5384" width="10.7109375" style="213" customWidth="1"/>
    <col min="5385" max="5385" width="9.28515625" style="213" customWidth="1"/>
    <col min="5386" max="5633" width="9.140625" style="213"/>
    <col min="5634" max="5634" width="4.7109375" style="213" customWidth="1"/>
    <col min="5635" max="5635" width="30" style="213" bestFit="1" customWidth="1"/>
    <col min="5636" max="5640" width="10.7109375" style="213" customWidth="1"/>
    <col min="5641" max="5641" width="9.28515625" style="213" customWidth="1"/>
    <col min="5642" max="5889" width="9.140625" style="213"/>
    <col min="5890" max="5890" width="4.7109375" style="213" customWidth="1"/>
    <col min="5891" max="5891" width="30" style="213" bestFit="1" customWidth="1"/>
    <col min="5892" max="5896" width="10.7109375" style="213" customWidth="1"/>
    <col min="5897" max="5897" width="9.28515625" style="213" customWidth="1"/>
    <col min="5898" max="6145" width="9.140625" style="213"/>
    <col min="6146" max="6146" width="4.7109375" style="213" customWidth="1"/>
    <col min="6147" max="6147" width="30" style="213" bestFit="1" customWidth="1"/>
    <col min="6148" max="6152" width="10.7109375" style="213" customWidth="1"/>
    <col min="6153" max="6153" width="9.28515625" style="213" customWidth="1"/>
    <col min="6154" max="6401" width="9.140625" style="213"/>
    <col min="6402" max="6402" width="4.7109375" style="213" customWidth="1"/>
    <col min="6403" max="6403" width="30" style="213" bestFit="1" customWidth="1"/>
    <col min="6404" max="6408" width="10.7109375" style="213" customWidth="1"/>
    <col min="6409" max="6409" width="9.28515625" style="213" customWidth="1"/>
    <col min="6410" max="6657" width="9.140625" style="213"/>
    <col min="6658" max="6658" width="4.7109375" style="213" customWidth="1"/>
    <col min="6659" max="6659" width="30" style="213" bestFit="1" customWidth="1"/>
    <col min="6660" max="6664" width="10.7109375" style="213" customWidth="1"/>
    <col min="6665" max="6665" width="9.28515625" style="213" customWidth="1"/>
    <col min="6666" max="6913" width="9.140625" style="213"/>
    <col min="6914" max="6914" width="4.7109375" style="213" customWidth="1"/>
    <col min="6915" max="6915" width="30" style="213" bestFit="1" customWidth="1"/>
    <col min="6916" max="6920" width="10.7109375" style="213" customWidth="1"/>
    <col min="6921" max="6921" width="9.28515625" style="213" customWidth="1"/>
    <col min="6922" max="7169" width="9.140625" style="213"/>
    <col min="7170" max="7170" width="4.7109375" style="213" customWidth="1"/>
    <col min="7171" max="7171" width="30" style="213" bestFit="1" customWidth="1"/>
    <col min="7172" max="7176" width="10.7109375" style="213" customWidth="1"/>
    <col min="7177" max="7177" width="9.28515625" style="213" customWidth="1"/>
    <col min="7178" max="7425" width="9.140625" style="213"/>
    <col min="7426" max="7426" width="4.7109375" style="213" customWidth="1"/>
    <col min="7427" max="7427" width="30" style="213" bestFit="1" customWidth="1"/>
    <col min="7428" max="7432" width="10.7109375" style="213" customWidth="1"/>
    <col min="7433" max="7433" width="9.28515625" style="213" customWidth="1"/>
    <col min="7434" max="7681" width="9.140625" style="213"/>
    <col min="7682" max="7682" width="4.7109375" style="213" customWidth="1"/>
    <col min="7683" max="7683" width="30" style="213" bestFit="1" customWidth="1"/>
    <col min="7684" max="7688" width="10.7109375" style="213" customWidth="1"/>
    <col min="7689" max="7689" width="9.28515625" style="213" customWidth="1"/>
    <col min="7690" max="7937" width="9.140625" style="213"/>
    <col min="7938" max="7938" width="4.7109375" style="213" customWidth="1"/>
    <col min="7939" max="7939" width="30" style="213" bestFit="1" customWidth="1"/>
    <col min="7940" max="7944" width="10.7109375" style="213" customWidth="1"/>
    <col min="7945" max="7945" width="9.28515625" style="213" customWidth="1"/>
    <col min="7946" max="8193" width="9.140625" style="213"/>
    <col min="8194" max="8194" width="4.7109375" style="213" customWidth="1"/>
    <col min="8195" max="8195" width="30" style="213" bestFit="1" customWidth="1"/>
    <col min="8196" max="8200" width="10.7109375" style="213" customWidth="1"/>
    <col min="8201" max="8201" width="9.28515625" style="213" customWidth="1"/>
    <col min="8202" max="8449" width="9.140625" style="213"/>
    <col min="8450" max="8450" width="4.7109375" style="213" customWidth="1"/>
    <col min="8451" max="8451" width="30" style="213" bestFit="1" customWidth="1"/>
    <col min="8452" max="8456" width="10.7109375" style="213" customWidth="1"/>
    <col min="8457" max="8457" width="9.28515625" style="213" customWidth="1"/>
    <col min="8458" max="8705" width="9.140625" style="213"/>
    <col min="8706" max="8706" width="4.7109375" style="213" customWidth="1"/>
    <col min="8707" max="8707" width="30" style="213" bestFit="1" customWidth="1"/>
    <col min="8708" max="8712" width="10.7109375" style="213" customWidth="1"/>
    <col min="8713" max="8713" width="9.28515625" style="213" customWidth="1"/>
    <col min="8714" max="8961" width="9.140625" style="213"/>
    <col min="8962" max="8962" width="4.7109375" style="213" customWidth="1"/>
    <col min="8963" max="8963" width="30" style="213" bestFit="1" customWidth="1"/>
    <col min="8964" max="8968" width="10.7109375" style="213" customWidth="1"/>
    <col min="8969" max="8969" width="9.28515625" style="213" customWidth="1"/>
    <col min="8970" max="9217" width="9.140625" style="213"/>
    <col min="9218" max="9218" width="4.7109375" style="213" customWidth="1"/>
    <col min="9219" max="9219" width="30" style="213" bestFit="1" customWidth="1"/>
    <col min="9220" max="9224" width="10.7109375" style="213" customWidth="1"/>
    <col min="9225" max="9225" width="9.28515625" style="213" customWidth="1"/>
    <col min="9226" max="9473" width="9.140625" style="213"/>
    <col min="9474" max="9474" width="4.7109375" style="213" customWidth="1"/>
    <col min="9475" max="9475" width="30" style="213" bestFit="1" customWidth="1"/>
    <col min="9476" max="9480" width="10.7109375" style="213" customWidth="1"/>
    <col min="9481" max="9481" width="9.28515625" style="213" customWidth="1"/>
    <col min="9482" max="9729" width="9.140625" style="213"/>
    <col min="9730" max="9730" width="4.7109375" style="213" customWidth="1"/>
    <col min="9731" max="9731" width="30" style="213" bestFit="1" customWidth="1"/>
    <col min="9732" max="9736" width="10.7109375" style="213" customWidth="1"/>
    <col min="9737" max="9737" width="9.28515625" style="213" customWidth="1"/>
    <col min="9738" max="9985" width="9.140625" style="213"/>
    <col min="9986" max="9986" width="4.7109375" style="213" customWidth="1"/>
    <col min="9987" max="9987" width="30" style="213" bestFit="1" customWidth="1"/>
    <col min="9988" max="9992" width="10.7109375" style="213" customWidth="1"/>
    <col min="9993" max="9993" width="9.28515625" style="213" customWidth="1"/>
    <col min="9994" max="10241" width="9.140625" style="213"/>
    <col min="10242" max="10242" width="4.7109375" style="213" customWidth="1"/>
    <col min="10243" max="10243" width="30" style="213" bestFit="1" customWidth="1"/>
    <col min="10244" max="10248" width="10.7109375" style="213" customWidth="1"/>
    <col min="10249" max="10249" width="9.28515625" style="213" customWidth="1"/>
    <col min="10250" max="10497" width="9.140625" style="213"/>
    <col min="10498" max="10498" width="4.7109375" style="213" customWidth="1"/>
    <col min="10499" max="10499" width="30" style="213" bestFit="1" customWidth="1"/>
    <col min="10500" max="10504" width="10.7109375" style="213" customWidth="1"/>
    <col min="10505" max="10505" width="9.28515625" style="213" customWidth="1"/>
    <col min="10506" max="10753" width="9.140625" style="213"/>
    <col min="10754" max="10754" width="4.7109375" style="213" customWidth="1"/>
    <col min="10755" max="10755" width="30" style="213" bestFit="1" customWidth="1"/>
    <col min="10756" max="10760" width="10.7109375" style="213" customWidth="1"/>
    <col min="10761" max="10761" width="9.28515625" style="213" customWidth="1"/>
    <col min="10762" max="11009" width="9.140625" style="213"/>
    <col min="11010" max="11010" width="4.7109375" style="213" customWidth="1"/>
    <col min="11011" max="11011" width="30" style="213" bestFit="1" customWidth="1"/>
    <col min="11012" max="11016" width="10.7109375" style="213" customWidth="1"/>
    <col min="11017" max="11017" width="9.28515625" style="213" customWidth="1"/>
    <col min="11018" max="11265" width="9.140625" style="213"/>
    <col min="11266" max="11266" width="4.7109375" style="213" customWidth="1"/>
    <col min="11267" max="11267" width="30" style="213" bestFit="1" customWidth="1"/>
    <col min="11268" max="11272" width="10.7109375" style="213" customWidth="1"/>
    <col min="11273" max="11273" width="9.28515625" style="213" customWidth="1"/>
    <col min="11274" max="11521" width="9.140625" style="213"/>
    <col min="11522" max="11522" width="4.7109375" style="213" customWidth="1"/>
    <col min="11523" max="11523" width="30" style="213" bestFit="1" customWidth="1"/>
    <col min="11524" max="11528" width="10.7109375" style="213" customWidth="1"/>
    <col min="11529" max="11529" width="9.28515625" style="213" customWidth="1"/>
    <col min="11530" max="11777" width="9.140625" style="213"/>
    <col min="11778" max="11778" width="4.7109375" style="213" customWidth="1"/>
    <col min="11779" max="11779" width="30" style="213" bestFit="1" customWidth="1"/>
    <col min="11780" max="11784" width="10.7109375" style="213" customWidth="1"/>
    <col min="11785" max="11785" width="9.28515625" style="213" customWidth="1"/>
    <col min="11786" max="12033" width="9.140625" style="213"/>
    <col min="12034" max="12034" width="4.7109375" style="213" customWidth="1"/>
    <col min="12035" max="12035" width="30" style="213" bestFit="1" customWidth="1"/>
    <col min="12036" max="12040" width="10.7109375" style="213" customWidth="1"/>
    <col min="12041" max="12041" width="9.28515625" style="213" customWidth="1"/>
    <col min="12042" max="12289" width="9.140625" style="213"/>
    <col min="12290" max="12290" width="4.7109375" style="213" customWidth="1"/>
    <col min="12291" max="12291" width="30" style="213" bestFit="1" customWidth="1"/>
    <col min="12292" max="12296" width="10.7109375" style="213" customWidth="1"/>
    <col min="12297" max="12297" width="9.28515625" style="213" customWidth="1"/>
    <col min="12298" max="12545" width="9.140625" style="213"/>
    <col min="12546" max="12546" width="4.7109375" style="213" customWidth="1"/>
    <col min="12547" max="12547" width="30" style="213" bestFit="1" customWidth="1"/>
    <col min="12548" max="12552" width="10.7109375" style="213" customWidth="1"/>
    <col min="12553" max="12553" width="9.28515625" style="213" customWidth="1"/>
    <col min="12554" max="12801" width="9.140625" style="213"/>
    <col min="12802" max="12802" width="4.7109375" style="213" customWidth="1"/>
    <col min="12803" max="12803" width="30" style="213" bestFit="1" customWidth="1"/>
    <col min="12804" max="12808" width="10.7109375" style="213" customWidth="1"/>
    <col min="12809" max="12809" width="9.28515625" style="213" customWidth="1"/>
    <col min="12810" max="13057" width="9.140625" style="213"/>
    <col min="13058" max="13058" width="4.7109375" style="213" customWidth="1"/>
    <col min="13059" max="13059" width="30" style="213" bestFit="1" customWidth="1"/>
    <col min="13060" max="13064" width="10.7109375" style="213" customWidth="1"/>
    <col min="13065" max="13065" width="9.28515625" style="213" customWidth="1"/>
    <col min="13066" max="13313" width="9.140625" style="213"/>
    <col min="13314" max="13314" width="4.7109375" style="213" customWidth="1"/>
    <col min="13315" max="13315" width="30" style="213" bestFit="1" customWidth="1"/>
    <col min="13316" max="13320" width="10.7109375" style="213" customWidth="1"/>
    <col min="13321" max="13321" width="9.28515625" style="213" customWidth="1"/>
    <col min="13322" max="13569" width="9.140625" style="213"/>
    <col min="13570" max="13570" width="4.7109375" style="213" customWidth="1"/>
    <col min="13571" max="13571" width="30" style="213" bestFit="1" customWidth="1"/>
    <col min="13572" max="13576" width="10.7109375" style="213" customWidth="1"/>
    <col min="13577" max="13577" width="9.28515625" style="213" customWidth="1"/>
    <col min="13578" max="13825" width="9.140625" style="213"/>
    <col min="13826" max="13826" width="4.7109375" style="213" customWidth="1"/>
    <col min="13827" max="13827" width="30" style="213" bestFit="1" customWidth="1"/>
    <col min="13828" max="13832" width="10.7109375" style="213" customWidth="1"/>
    <col min="13833" max="13833" width="9.28515625" style="213" customWidth="1"/>
    <col min="13834" max="14081" width="9.140625" style="213"/>
    <col min="14082" max="14082" width="4.7109375" style="213" customWidth="1"/>
    <col min="14083" max="14083" width="30" style="213" bestFit="1" customWidth="1"/>
    <col min="14084" max="14088" width="10.7109375" style="213" customWidth="1"/>
    <col min="14089" max="14089" width="9.28515625" style="213" customWidth="1"/>
    <col min="14090" max="14337" width="9.140625" style="213"/>
    <col min="14338" max="14338" width="4.7109375" style="213" customWidth="1"/>
    <col min="14339" max="14339" width="30" style="213" bestFit="1" customWidth="1"/>
    <col min="14340" max="14344" width="10.7109375" style="213" customWidth="1"/>
    <col min="14345" max="14345" width="9.28515625" style="213" customWidth="1"/>
    <col min="14346" max="14593" width="9.140625" style="213"/>
    <col min="14594" max="14594" width="4.7109375" style="213" customWidth="1"/>
    <col min="14595" max="14595" width="30" style="213" bestFit="1" customWidth="1"/>
    <col min="14596" max="14600" width="10.7109375" style="213" customWidth="1"/>
    <col min="14601" max="14601" width="9.28515625" style="213" customWidth="1"/>
    <col min="14602" max="14849" width="9.140625" style="213"/>
    <col min="14850" max="14850" width="4.7109375" style="213" customWidth="1"/>
    <col min="14851" max="14851" width="30" style="213" bestFit="1" customWidth="1"/>
    <col min="14852" max="14856" width="10.7109375" style="213" customWidth="1"/>
    <col min="14857" max="14857" width="9.28515625" style="213" customWidth="1"/>
    <col min="14858" max="15105" width="9.140625" style="213"/>
    <col min="15106" max="15106" width="4.7109375" style="213" customWidth="1"/>
    <col min="15107" max="15107" width="30" style="213" bestFit="1" customWidth="1"/>
    <col min="15108" max="15112" width="10.7109375" style="213" customWidth="1"/>
    <col min="15113" max="15113" width="9.28515625" style="213" customWidth="1"/>
    <col min="15114" max="15361" width="9.140625" style="213"/>
    <col min="15362" max="15362" width="4.7109375" style="213" customWidth="1"/>
    <col min="15363" max="15363" width="30" style="213" bestFit="1" customWidth="1"/>
    <col min="15364" max="15368" width="10.7109375" style="213" customWidth="1"/>
    <col min="15369" max="15369" width="9.28515625" style="213" customWidth="1"/>
    <col min="15370" max="15617" width="9.140625" style="213"/>
    <col min="15618" max="15618" width="4.7109375" style="213" customWidth="1"/>
    <col min="15619" max="15619" width="30" style="213" bestFit="1" customWidth="1"/>
    <col min="15620" max="15624" width="10.7109375" style="213" customWidth="1"/>
    <col min="15625" max="15625" width="9.28515625" style="213" customWidth="1"/>
    <col min="15626" max="15873" width="9.140625" style="213"/>
    <col min="15874" max="15874" width="4.7109375" style="213" customWidth="1"/>
    <col min="15875" max="15875" width="30" style="213" bestFit="1" customWidth="1"/>
    <col min="15876" max="15880" width="10.7109375" style="213" customWidth="1"/>
    <col min="15881" max="15881" width="9.28515625" style="213" customWidth="1"/>
    <col min="15882" max="16129" width="9.140625" style="213"/>
    <col min="16130" max="16130" width="4.7109375" style="213" customWidth="1"/>
    <col min="16131" max="16131" width="30" style="213" bestFit="1" customWidth="1"/>
    <col min="16132" max="16136" width="10.7109375" style="213" customWidth="1"/>
    <col min="16137" max="16137" width="9.28515625" style="213" customWidth="1"/>
    <col min="16138" max="16384" width="9.140625" style="213"/>
  </cols>
  <sheetData>
    <row r="1" spans="2:8">
      <c r="B1" s="1612" t="s">
        <v>349</v>
      </c>
      <c r="C1" s="1612"/>
      <c r="D1" s="1612"/>
      <c r="E1" s="1612"/>
      <c r="F1" s="1612"/>
      <c r="G1" s="1612"/>
      <c r="H1" s="1612"/>
    </row>
    <row r="2" spans="2:8" ht="15" customHeight="1">
      <c r="B2" s="1632" t="s">
        <v>103</v>
      </c>
      <c r="C2" s="1632"/>
      <c r="D2" s="1632"/>
      <c r="E2" s="1632"/>
      <c r="F2" s="1632"/>
      <c r="G2" s="1632"/>
      <c r="H2" s="1632"/>
    </row>
    <row r="3" spans="2:8" ht="15" customHeight="1" thickBot="1">
      <c r="B3" s="1633" t="s">
        <v>68</v>
      </c>
      <c r="C3" s="1633"/>
      <c r="D3" s="1633"/>
      <c r="E3" s="1633"/>
      <c r="F3" s="1633"/>
      <c r="G3" s="1633"/>
      <c r="H3" s="1633"/>
    </row>
    <row r="4" spans="2:8" ht="15" customHeight="1" thickTop="1">
      <c r="B4" s="469"/>
      <c r="C4" s="470"/>
      <c r="D4" s="1634" t="str">
        <f>'M-China'!D4:F4</f>
        <v>Eleven  Months</v>
      </c>
      <c r="E4" s="1634"/>
      <c r="F4" s="1634"/>
      <c r="G4" s="1635" t="s">
        <v>570</v>
      </c>
      <c r="H4" s="1636"/>
    </row>
    <row r="5" spans="2:8" ht="15" customHeight="1">
      <c r="B5" s="471"/>
      <c r="C5" s="472"/>
      <c r="D5" s="473" t="s">
        <v>4</v>
      </c>
      <c r="E5" s="474" t="s">
        <v>563</v>
      </c>
      <c r="F5" s="474" t="s">
        <v>564</v>
      </c>
      <c r="G5" s="474" t="s">
        <v>5</v>
      </c>
      <c r="H5" s="475" t="s">
        <v>46</v>
      </c>
    </row>
    <row r="6" spans="2:8" ht="15" customHeight="1">
      <c r="B6" s="476"/>
      <c r="C6" s="477" t="s">
        <v>187</v>
      </c>
      <c r="D6" s="478">
        <v>110193.68909200004</v>
      </c>
      <c r="E6" s="478">
        <v>139033.18219400002</v>
      </c>
      <c r="F6" s="478">
        <v>157841.42314300014</v>
      </c>
      <c r="G6" s="488">
        <v>26.171637722303728</v>
      </c>
      <c r="H6" s="489">
        <v>13.527879209983155</v>
      </c>
    </row>
    <row r="7" spans="2:8" ht="15" customHeight="1">
      <c r="B7" s="479">
        <v>1</v>
      </c>
      <c r="C7" s="480" t="s">
        <v>350</v>
      </c>
      <c r="D7" s="481">
        <v>7147.0364400000008</v>
      </c>
      <c r="E7" s="481">
        <v>16005.728545</v>
      </c>
      <c r="F7" s="481">
        <v>7309.3144009999996</v>
      </c>
      <c r="G7" s="490">
        <v>123.94916661429528</v>
      </c>
      <c r="H7" s="491">
        <v>-54.333135286844893</v>
      </c>
    </row>
    <row r="8" spans="2:8" ht="15" customHeight="1">
      <c r="B8" s="479">
        <v>2</v>
      </c>
      <c r="C8" s="480" t="s">
        <v>315</v>
      </c>
      <c r="D8" s="481">
        <v>39.868482</v>
      </c>
      <c r="E8" s="481">
        <v>39.086071000000004</v>
      </c>
      <c r="F8" s="481">
        <v>79.994281999999998</v>
      </c>
      <c r="G8" s="490">
        <v>-1.9624800362351209</v>
      </c>
      <c r="H8" s="491">
        <v>104.66186534839994</v>
      </c>
    </row>
    <row r="9" spans="2:8" ht="15" customHeight="1">
      <c r="B9" s="479">
        <v>3</v>
      </c>
      <c r="C9" s="480" t="s">
        <v>351</v>
      </c>
      <c r="D9" s="481">
        <v>1954.5356580000002</v>
      </c>
      <c r="E9" s="481">
        <v>891.8236280000001</v>
      </c>
      <c r="F9" s="481">
        <v>1900.2638749999996</v>
      </c>
      <c r="G9" s="490">
        <v>-54.371585683293787</v>
      </c>
      <c r="H9" s="491">
        <v>113.07619750572471</v>
      </c>
    </row>
    <row r="10" spans="2:8" ht="15" customHeight="1">
      <c r="B10" s="479">
        <v>4</v>
      </c>
      <c r="C10" s="480" t="s">
        <v>352</v>
      </c>
      <c r="D10" s="481">
        <v>2.2491629999999994</v>
      </c>
      <c r="E10" s="481">
        <v>0.373255</v>
      </c>
      <c r="F10" s="481">
        <v>0.67356300000000002</v>
      </c>
      <c r="G10" s="490">
        <v>-83.404715443033695</v>
      </c>
      <c r="H10" s="491">
        <v>80.456524360021973</v>
      </c>
    </row>
    <row r="11" spans="2:8" ht="15" customHeight="1">
      <c r="B11" s="479">
        <v>5</v>
      </c>
      <c r="C11" s="480" t="s">
        <v>316</v>
      </c>
      <c r="D11" s="481">
        <v>214.36152000000001</v>
      </c>
      <c r="E11" s="481">
        <v>416.43832199999997</v>
      </c>
      <c r="F11" s="481">
        <v>506.97369699999996</v>
      </c>
      <c r="G11" s="490">
        <v>94.269158942332552</v>
      </c>
      <c r="H11" s="491">
        <v>21.740404332913442</v>
      </c>
    </row>
    <row r="12" spans="2:8" ht="15" customHeight="1">
      <c r="B12" s="479">
        <v>6</v>
      </c>
      <c r="C12" s="480" t="s">
        <v>279</v>
      </c>
      <c r="D12" s="481">
        <v>0.80284199999999994</v>
      </c>
      <c r="E12" s="481">
        <v>3263.8052699999998</v>
      </c>
      <c r="F12" s="481">
        <v>4149.9148340000002</v>
      </c>
      <c r="G12" s="490" t="s">
        <v>190</v>
      </c>
      <c r="H12" s="491">
        <v>27.149584325537916</v>
      </c>
    </row>
    <row r="13" spans="2:8" ht="15" customHeight="1">
      <c r="B13" s="479">
        <v>7</v>
      </c>
      <c r="C13" s="480" t="s">
        <v>353</v>
      </c>
      <c r="D13" s="481">
        <v>36.535871</v>
      </c>
      <c r="E13" s="481">
        <v>36.428236999999996</v>
      </c>
      <c r="F13" s="481">
        <v>53.709995999999997</v>
      </c>
      <c r="G13" s="490">
        <v>-0.29459814985662547</v>
      </c>
      <c r="H13" s="491">
        <v>47.440558268027075</v>
      </c>
    </row>
    <row r="14" spans="2:8" ht="15" customHeight="1">
      <c r="B14" s="479">
        <v>8</v>
      </c>
      <c r="C14" s="480" t="s">
        <v>354</v>
      </c>
      <c r="D14" s="481">
        <v>42.557477000000006</v>
      </c>
      <c r="E14" s="481">
        <v>127.377706</v>
      </c>
      <c r="F14" s="481">
        <v>80.418064000000015</v>
      </c>
      <c r="G14" s="490">
        <v>199.30746599475333</v>
      </c>
      <c r="H14" s="491">
        <v>-36.8664529097423</v>
      </c>
    </row>
    <row r="15" spans="2:8" ht="15" customHeight="1">
      <c r="B15" s="479">
        <v>9</v>
      </c>
      <c r="C15" s="480" t="s">
        <v>355</v>
      </c>
      <c r="D15" s="481">
        <v>19.374139</v>
      </c>
      <c r="E15" s="481">
        <v>19.522545000000001</v>
      </c>
      <c r="F15" s="481">
        <v>62.250287000000007</v>
      </c>
      <c r="G15" s="490">
        <v>0.76600049168638407</v>
      </c>
      <c r="H15" s="491">
        <v>218.86358566467641</v>
      </c>
    </row>
    <row r="16" spans="2:8" ht="15" customHeight="1">
      <c r="B16" s="479">
        <v>10</v>
      </c>
      <c r="C16" s="480" t="s">
        <v>356</v>
      </c>
      <c r="D16" s="481">
        <v>1220.463806</v>
      </c>
      <c r="E16" s="481">
        <v>1917.1619809999997</v>
      </c>
      <c r="F16" s="481">
        <v>1577.2147580000001</v>
      </c>
      <c r="G16" s="490">
        <v>57.084705959727557</v>
      </c>
      <c r="H16" s="491">
        <v>-17.731794515489071</v>
      </c>
    </row>
    <row r="17" spans="2:8" ht="15" customHeight="1">
      <c r="B17" s="479">
        <v>11</v>
      </c>
      <c r="C17" s="480" t="s">
        <v>357</v>
      </c>
      <c r="D17" s="481">
        <v>1549.4820980000002</v>
      </c>
      <c r="E17" s="481">
        <v>1441.6174069999997</v>
      </c>
      <c r="F17" s="481">
        <v>1983.9830230000002</v>
      </c>
      <c r="G17" s="490">
        <v>-6.9613383167980629</v>
      </c>
      <c r="H17" s="491">
        <v>37.622021860062119</v>
      </c>
    </row>
    <row r="18" spans="2:8" ht="15" customHeight="1">
      <c r="B18" s="479">
        <v>12</v>
      </c>
      <c r="C18" s="480" t="s">
        <v>318</v>
      </c>
      <c r="D18" s="481">
        <v>1005.924704</v>
      </c>
      <c r="E18" s="481">
        <v>1047.1558300000002</v>
      </c>
      <c r="F18" s="481">
        <v>1234.4727830000002</v>
      </c>
      <c r="G18" s="490">
        <v>4.0988282558373328</v>
      </c>
      <c r="H18" s="491">
        <v>17.888164075828143</v>
      </c>
    </row>
    <row r="19" spans="2:8" ht="15" customHeight="1">
      <c r="B19" s="479">
        <v>13</v>
      </c>
      <c r="C19" s="480" t="s">
        <v>358</v>
      </c>
      <c r="D19" s="481">
        <v>9.6951530000000012</v>
      </c>
      <c r="E19" s="481">
        <v>0</v>
      </c>
      <c r="F19" s="481">
        <v>6.7148059999999994</v>
      </c>
      <c r="G19" s="490">
        <v>-100</v>
      </c>
      <c r="H19" s="491" t="s">
        <v>190</v>
      </c>
    </row>
    <row r="20" spans="2:8" ht="15" customHeight="1">
      <c r="B20" s="479">
        <v>14</v>
      </c>
      <c r="C20" s="480" t="s">
        <v>359</v>
      </c>
      <c r="D20" s="481">
        <v>2971.8575939999996</v>
      </c>
      <c r="E20" s="481">
        <v>4583.4354229999999</v>
      </c>
      <c r="F20" s="481">
        <v>4249.0916349999998</v>
      </c>
      <c r="G20" s="490">
        <v>54.2279627480697</v>
      </c>
      <c r="H20" s="491">
        <v>-7.2946110754007663</v>
      </c>
    </row>
    <row r="21" spans="2:8" ht="15" customHeight="1">
      <c r="B21" s="479">
        <v>15</v>
      </c>
      <c r="C21" s="480" t="s">
        <v>360</v>
      </c>
      <c r="D21" s="481">
        <v>11942.112399</v>
      </c>
      <c r="E21" s="481">
        <v>11935.220587</v>
      </c>
      <c r="F21" s="481">
        <v>13987.090955000001</v>
      </c>
      <c r="G21" s="490">
        <v>-5.7710158552666257E-2</v>
      </c>
      <c r="H21" s="491">
        <v>17.191725557506032</v>
      </c>
    </row>
    <row r="22" spans="2:8" ht="15" customHeight="1">
      <c r="B22" s="479">
        <v>16</v>
      </c>
      <c r="C22" s="480" t="s">
        <v>361</v>
      </c>
      <c r="D22" s="481">
        <v>4.0634700000000006</v>
      </c>
      <c r="E22" s="481">
        <v>4.172841</v>
      </c>
      <c r="F22" s="481">
        <v>5.6529999999999997E-2</v>
      </c>
      <c r="G22" s="490">
        <v>2.6915665674903266</v>
      </c>
      <c r="H22" s="491">
        <v>-98.645287467219575</v>
      </c>
    </row>
    <row r="23" spans="2:8" ht="15" customHeight="1">
      <c r="B23" s="479">
        <v>17</v>
      </c>
      <c r="C23" s="480" t="s">
        <v>362</v>
      </c>
      <c r="D23" s="481">
        <v>6.8866400000000008</v>
      </c>
      <c r="E23" s="481">
        <v>9.6431979999999999</v>
      </c>
      <c r="F23" s="481">
        <v>4.8131890000000004</v>
      </c>
      <c r="G23" s="490">
        <v>40.02761869358639</v>
      </c>
      <c r="H23" s="491">
        <v>-50.087211732041588</v>
      </c>
    </row>
    <row r="24" spans="2:8" ht="15" customHeight="1">
      <c r="B24" s="479">
        <v>18</v>
      </c>
      <c r="C24" s="480" t="s">
        <v>363</v>
      </c>
      <c r="D24" s="481">
        <v>33.278202999999998</v>
      </c>
      <c r="E24" s="481">
        <v>14.108760999999999</v>
      </c>
      <c r="F24" s="481">
        <v>35.015917999999999</v>
      </c>
      <c r="G24" s="490">
        <v>-57.603597165387804</v>
      </c>
      <c r="H24" s="491">
        <v>148.18563444373325</v>
      </c>
    </row>
    <row r="25" spans="2:8" ht="15" customHeight="1">
      <c r="B25" s="479">
        <v>19</v>
      </c>
      <c r="C25" s="480" t="s">
        <v>364</v>
      </c>
      <c r="D25" s="481">
        <v>1486.337755</v>
      </c>
      <c r="E25" s="481">
        <v>6873.273623000001</v>
      </c>
      <c r="F25" s="481">
        <v>6054.4330659999996</v>
      </c>
      <c r="G25" s="490">
        <v>362.43013069394851</v>
      </c>
      <c r="H25" s="491">
        <v>-11.913399668244253</v>
      </c>
    </row>
    <row r="26" spans="2:8" ht="15" customHeight="1">
      <c r="B26" s="479">
        <v>20</v>
      </c>
      <c r="C26" s="480" t="s">
        <v>319</v>
      </c>
      <c r="D26" s="481">
        <v>1493.1908020000001</v>
      </c>
      <c r="E26" s="481">
        <v>1397.311989</v>
      </c>
      <c r="F26" s="481">
        <v>1957.202822</v>
      </c>
      <c r="G26" s="490">
        <v>-6.4210690871909151</v>
      </c>
      <c r="H26" s="491">
        <v>40.069135411962719</v>
      </c>
    </row>
    <row r="27" spans="2:8" ht="15" customHeight="1">
      <c r="B27" s="479">
        <v>21</v>
      </c>
      <c r="C27" s="480" t="s">
        <v>320</v>
      </c>
      <c r="D27" s="481">
        <v>11.487276000000001</v>
      </c>
      <c r="E27" s="481">
        <v>1.1378149999999998</v>
      </c>
      <c r="F27" s="481">
        <v>1.6856119999999999</v>
      </c>
      <c r="G27" s="490">
        <v>-90.094997282210343</v>
      </c>
      <c r="H27" s="491">
        <v>48.144645658564883</v>
      </c>
    </row>
    <row r="28" spans="2:8" ht="15" customHeight="1">
      <c r="B28" s="479">
        <v>22</v>
      </c>
      <c r="C28" s="480" t="s">
        <v>365</v>
      </c>
      <c r="D28" s="481">
        <v>8.0165600000000001</v>
      </c>
      <c r="E28" s="481">
        <v>18.916353999999998</v>
      </c>
      <c r="F28" s="481">
        <v>11.645427999999997</v>
      </c>
      <c r="G28" s="490">
        <v>135.96597543085812</v>
      </c>
      <c r="H28" s="491">
        <v>-38.437248531085864</v>
      </c>
    </row>
    <row r="29" spans="2:8" ht="15" customHeight="1">
      <c r="B29" s="479">
        <v>23</v>
      </c>
      <c r="C29" s="480" t="s">
        <v>366</v>
      </c>
      <c r="D29" s="481">
        <v>2.4904540000000002</v>
      </c>
      <c r="E29" s="481">
        <v>2.6747300000000003</v>
      </c>
      <c r="F29" s="481">
        <v>7.7493799999999995</v>
      </c>
      <c r="G29" s="490">
        <v>7.3992934621559101</v>
      </c>
      <c r="H29" s="491">
        <v>189.72569193899938</v>
      </c>
    </row>
    <row r="30" spans="2:8" ht="15" customHeight="1">
      <c r="B30" s="479">
        <v>24</v>
      </c>
      <c r="C30" s="480" t="s">
        <v>322</v>
      </c>
      <c r="D30" s="481">
        <v>162.088279</v>
      </c>
      <c r="E30" s="481">
        <v>309.69852400000002</v>
      </c>
      <c r="F30" s="481">
        <v>376.81305999999995</v>
      </c>
      <c r="G30" s="490">
        <v>91.067809412671977</v>
      </c>
      <c r="H30" s="491">
        <v>21.670925367406653</v>
      </c>
    </row>
    <row r="31" spans="2:8" ht="15" customHeight="1">
      <c r="B31" s="479">
        <v>25</v>
      </c>
      <c r="C31" s="480" t="s">
        <v>367</v>
      </c>
      <c r="D31" s="481">
        <v>16074.278783000002</v>
      </c>
      <c r="E31" s="481">
        <v>24308.388933999999</v>
      </c>
      <c r="F31" s="481">
        <v>28791.373044</v>
      </c>
      <c r="G31" s="490">
        <v>51.225378520299842</v>
      </c>
      <c r="H31" s="491">
        <v>18.442127621751496</v>
      </c>
    </row>
    <row r="32" spans="2:8" ht="15" customHeight="1">
      <c r="B32" s="479">
        <v>26</v>
      </c>
      <c r="C32" s="480" t="s">
        <v>291</v>
      </c>
      <c r="D32" s="481">
        <v>99.548702000000006</v>
      </c>
      <c r="E32" s="481">
        <v>151.19393200000002</v>
      </c>
      <c r="F32" s="481">
        <v>134.10527100000002</v>
      </c>
      <c r="G32" s="490">
        <v>51.879360516423418</v>
      </c>
      <c r="H32" s="491">
        <v>-11.30247806505885</v>
      </c>
    </row>
    <row r="33" spans="2:10" ht="15" customHeight="1">
      <c r="B33" s="479">
        <v>27</v>
      </c>
      <c r="C33" s="480" t="s">
        <v>292</v>
      </c>
      <c r="D33" s="481">
        <v>3.3019999999999998E-3</v>
      </c>
      <c r="E33" s="481">
        <v>0</v>
      </c>
      <c r="F33" s="481">
        <v>0</v>
      </c>
      <c r="G33" s="490">
        <v>-100</v>
      </c>
      <c r="H33" s="491" t="s">
        <v>190</v>
      </c>
    </row>
    <row r="34" spans="2:10" ht="15" customHeight="1">
      <c r="B34" s="479">
        <v>28</v>
      </c>
      <c r="C34" s="480" t="s">
        <v>368</v>
      </c>
      <c r="D34" s="481">
        <v>51.886709000000003</v>
      </c>
      <c r="E34" s="481">
        <v>21</v>
      </c>
      <c r="F34" s="481">
        <v>3.0853000000000002E-2</v>
      </c>
      <c r="G34" s="490">
        <v>-59.52720763230522</v>
      </c>
      <c r="H34" s="491">
        <v>-99.853080952380949</v>
      </c>
    </row>
    <row r="35" spans="2:10" ht="15" customHeight="1">
      <c r="B35" s="479">
        <v>29</v>
      </c>
      <c r="C35" s="480" t="s">
        <v>323</v>
      </c>
      <c r="D35" s="481">
        <v>4821.1622940000007</v>
      </c>
      <c r="E35" s="481">
        <v>4359.2434830000002</v>
      </c>
      <c r="F35" s="481">
        <v>7995.2424859999992</v>
      </c>
      <c r="G35" s="490">
        <v>-9.5810674445634021</v>
      </c>
      <c r="H35" s="491">
        <v>83.408945088282394</v>
      </c>
      <c r="J35" s="213" t="s">
        <v>87</v>
      </c>
    </row>
    <row r="36" spans="2:10" ht="15" customHeight="1">
      <c r="B36" s="479">
        <v>30</v>
      </c>
      <c r="C36" s="480" t="s">
        <v>294</v>
      </c>
      <c r="D36" s="481">
        <v>8498.5348169999997</v>
      </c>
      <c r="E36" s="481">
        <v>3150.6922549999999</v>
      </c>
      <c r="F36" s="481">
        <v>4599.4938850000008</v>
      </c>
      <c r="G36" s="490">
        <v>-62.926641793623894</v>
      </c>
      <c r="H36" s="491">
        <v>45.983597023822966</v>
      </c>
    </row>
    <row r="37" spans="2:10" ht="15" customHeight="1">
      <c r="B37" s="479">
        <v>31</v>
      </c>
      <c r="C37" s="480" t="s">
        <v>325</v>
      </c>
      <c r="D37" s="481">
        <v>557.59109699999999</v>
      </c>
      <c r="E37" s="481">
        <v>705.9105219999999</v>
      </c>
      <c r="F37" s="481">
        <v>883.56481900000006</v>
      </c>
      <c r="G37" s="490">
        <v>26.60003464868808</v>
      </c>
      <c r="H37" s="491">
        <v>25.16668776896347</v>
      </c>
    </row>
    <row r="38" spans="2:10" ht="15" customHeight="1">
      <c r="B38" s="479">
        <v>32</v>
      </c>
      <c r="C38" s="480" t="s">
        <v>369</v>
      </c>
      <c r="D38" s="481">
        <v>6065.6669499999998</v>
      </c>
      <c r="E38" s="481">
        <v>5271.3513259999991</v>
      </c>
      <c r="F38" s="481">
        <v>10094.498017</v>
      </c>
      <c r="G38" s="490">
        <v>-13.095272631149015</v>
      </c>
      <c r="H38" s="491">
        <v>91.497348454288954</v>
      </c>
    </row>
    <row r="39" spans="2:10" ht="15" customHeight="1">
      <c r="B39" s="479">
        <v>33</v>
      </c>
      <c r="C39" s="480" t="s">
        <v>327</v>
      </c>
      <c r="D39" s="481">
        <v>486.99251099999998</v>
      </c>
      <c r="E39" s="481">
        <v>457.63731500000006</v>
      </c>
      <c r="F39" s="481">
        <v>533.45833899999991</v>
      </c>
      <c r="G39" s="490">
        <v>-6.0278536808957028</v>
      </c>
      <c r="H39" s="491">
        <v>16.567928688245146</v>
      </c>
    </row>
    <row r="40" spans="2:10" ht="15" customHeight="1">
      <c r="B40" s="479">
        <v>34</v>
      </c>
      <c r="C40" s="480" t="s">
        <v>370</v>
      </c>
      <c r="D40" s="481">
        <v>1539.406829</v>
      </c>
      <c r="E40" s="481">
        <v>1957.4128869999997</v>
      </c>
      <c r="F40" s="481">
        <v>2320.425432</v>
      </c>
      <c r="G40" s="490">
        <v>27.153709475976328</v>
      </c>
      <c r="H40" s="491">
        <v>18.545527487374727</v>
      </c>
    </row>
    <row r="41" spans="2:10" ht="15" customHeight="1">
      <c r="B41" s="479">
        <v>35</v>
      </c>
      <c r="C41" s="480" t="s">
        <v>371</v>
      </c>
      <c r="D41" s="481">
        <v>698.89654199999995</v>
      </c>
      <c r="E41" s="481">
        <v>482.44236300000006</v>
      </c>
      <c r="F41" s="481">
        <v>568.19994299999996</v>
      </c>
      <c r="G41" s="490">
        <v>-30.970847041335034</v>
      </c>
      <c r="H41" s="491">
        <v>17.775715106511058</v>
      </c>
    </row>
    <row r="42" spans="2:10" ht="15" customHeight="1">
      <c r="B42" s="479">
        <v>36</v>
      </c>
      <c r="C42" s="480" t="s">
        <v>328</v>
      </c>
      <c r="D42" s="481">
        <v>68.523882000000015</v>
      </c>
      <c r="E42" s="481">
        <v>22.990674999999996</v>
      </c>
      <c r="F42" s="481">
        <v>6.3683130000000006</v>
      </c>
      <c r="G42" s="490">
        <v>-66.448668217600414</v>
      </c>
      <c r="H42" s="491">
        <v>-72.300452248574686</v>
      </c>
    </row>
    <row r="43" spans="2:10" ht="15" customHeight="1">
      <c r="B43" s="479">
        <v>37</v>
      </c>
      <c r="C43" s="480" t="s">
        <v>298</v>
      </c>
      <c r="D43" s="481">
        <v>2813.9290099999998</v>
      </c>
      <c r="E43" s="481">
        <v>2232.3424500000001</v>
      </c>
      <c r="F43" s="481">
        <v>1799.6306640000003</v>
      </c>
      <c r="G43" s="490">
        <v>-20.668131922773696</v>
      </c>
      <c r="H43" s="491">
        <v>-19.383754763970003</v>
      </c>
    </row>
    <row r="44" spans="2:10" ht="15" customHeight="1">
      <c r="B44" s="479">
        <v>38</v>
      </c>
      <c r="C44" s="480" t="s">
        <v>372</v>
      </c>
      <c r="D44" s="481">
        <v>133.37445600000001</v>
      </c>
      <c r="E44" s="481">
        <v>142.84557100000001</v>
      </c>
      <c r="F44" s="481">
        <v>104.73575</v>
      </c>
      <c r="G44" s="490">
        <v>7.1011461145153589</v>
      </c>
      <c r="H44" s="491">
        <v>-26.67903578193544</v>
      </c>
    </row>
    <row r="45" spans="2:10" ht="15" customHeight="1">
      <c r="B45" s="479">
        <v>39</v>
      </c>
      <c r="C45" s="480" t="s">
        <v>373</v>
      </c>
      <c r="D45" s="481">
        <v>8275.984402</v>
      </c>
      <c r="E45" s="481">
        <v>7797.6468100000002</v>
      </c>
      <c r="F45" s="481">
        <v>12561.350077999998</v>
      </c>
      <c r="G45" s="490">
        <v>-5.7798271331251385</v>
      </c>
      <c r="H45" s="491">
        <v>61.091549592767421</v>
      </c>
    </row>
    <row r="46" spans="2:10" ht="15" customHeight="1">
      <c r="B46" s="479">
        <v>40</v>
      </c>
      <c r="C46" s="480" t="s">
        <v>374</v>
      </c>
      <c r="D46" s="481">
        <v>169.36592399999998</v>
      </c>
      <c r="E46" s="481">
        <v>665.32961499999999</v>
      </c>
      <c r="F46" s="481">
        <v>526.84790899999996</v>
      </c>
      <c r="G46" s="490">
        <v>292.83558303026768</v>
      </c>
      <c r="H46" s="491">
        <v>-20.813999990065085</v>
      </c>
    </row>
    <row r="47" spans="2:10" ht="15" customHeight="1">
      <c r="B47" s="479">
        <v>41</v>
      </c>
      <c r="C47" s="480" t="s">
        <v>331</v>
      </c>
      <c r="D47" s="481">
        <v>2.0388609999999998</v>
      </c>
      <c r="E47" s="481">
        <v>2.7678000000000001E-2</v>
      </c>
      <c r="F47" s="481">
        <v>1.4753160000000001</v>
      </c>
      <c r="G47" s="490">
        <v>-98.642477343968025</v>
      </c>
      <c r="H47" s="491" t="s">
        <v>190</v>
      </c>
    </row>
    <row r="48" spans="2:10" ht="15" customHeight="1">
      <c r="B48" s="479">
        <v>42</v>
      </c>
      <c r="C48" s="480" t="s">
        <v>332</v>
      </c>
      <c r="D48" s="481">
        <v>692.37492299999997</v>
      </c>
      <c r="E48" s="481">
        <v>726.42494199999987</v>
      </c>
      <c r="F48" s="481">
        <v>690.31228999999996</v>
      </c>
      <c r="G48" s="490">
        <v>4.9178584996210049</v>
      </c>
      <c r="H48" s="491">
        <v>-4.9712847001886047</v>
      </c>
    </row>
    <row r="49" spans="2:8" ht="15" customHeight="1">
      <c r="B49" s="479">
        <v>43</v>
      </c>
      <c r="C49" s="480" t="s">
        <v>254</v>
      </c>
      <c r="D49" s="481">
        <v>1438.8439830000002</v>
      </c>
      <c r="E49" s="481">
        <v>898.18662400000005</v>
      </c>
      <c r="F49" s="481">
        <v>937.77268500000014</v>
      </c>
      <c r="G49" s="490">
        <v>-37.575815403746951</v>
      </c>
      <c r="H49" s="491">
        <v>4.4073313877361926</v>
      </c>
    </row>
    <row r="50" spans="2:8" ht="15" customHeight="1">
      <c r="B50" s="479">
        <v>44</v>
      </c>
      <c r="C50" s="480" t="s">
        <v>375</v>
      </c>
      <c r="D50" s="481">
        <v>213.91046399999999</v>
      </c>
      <c r="E50" s="481">
        <v>186.042573</v>
      </c>
      <c r="F50" s="481">
        <v>180.76190599999998</v>
      </c>
      <c r="G50" s="490">
        <v>-13.027829718512507</v>
      </c>
      <c r="H50" s="491">
        <v>-2.8384186021766169</v>
      </c>
    </row>
    <row r="51" spans="2:8" ht="15" customHeight="1">
      <c r="B51" s="479">
        <v>45</v>
      </c>
      <c r="C51" s="480" t="s">
        <v>376</v>
      </c>
      <c r="D51" s="481">
        <v>6712.5512959999996</v>
      </c>
      <c r="E51" s="481">
        <v>9045.9693069999994</v>
      </c>
      <c r="F51" s="481">
        <v>11674.837603</v>
      </c>
      <c r="G51" s="490">
        <v>34.762013846962788</v>
      </c>
      <c r="H51" s="491">
        <v>29.061211759426556</v>
      </c>
    </row>
    <row r="52" spans="2:8" ht="15" customHeight="1">
      <c r="B52" s="479">
        <v>46</v>
      </c>
      <c r="C52" s="480" t="s">
        <v>377</v>
      </c>
      <c r="D52" s="481">
        <v>291.424194</v>
      </c>
      <c r="E52" s="481">
        <v>1770.8017029999999</v>
      </c>
      <c r="F52" s="481">
        <v>160.102982</v>
      </c>
      <c r="G52" s="490">
        <v>507.63716241075031</v>
      </c>
      <c r="H52" s="491">
        <v>-90.958728934540673</v>
      </c>
    </row>
    <row r="53" spans="2:8" ht="15" customHeight="1">
      <c r="B53" s="479">
        <v>47</v>
      </c>
      <c r="C53" s="480" t="s">
        <v>336</v>
      </c>
      <c r="D53" s="481">
        <v>42.996171000000004</v>
      </c>
      <c r="E53" s="481">
        <v>26.761374000000004</v>
      </c>
      <c r="F53" s="481">
        <v>98.943843999999999</v>
      </c>
      <c r="G53" s="490">
        <v>-37.758704141352496</v>
      </c>
      <c r="H53" s="491">
        <v>269.72632272169574</v>
      </c>
    </row>
    <row r="54" spans="2:8" ht="15" customHeight="1">
      <c r="B54" s="479">
        <v>48</v>
      </c>
      <c r="C54" s="480" t="s">
        <v>337</v>
      </c>
      <c r="D54" s="481">
        <v>667.138777</v>
      </c>
      <c r="E54" s="481">
        <v>644.53792799999997</v>
      </c>
      <c r="F54" s="481">
        <v>503.07416799999999</v>
      </c>
      <c r="G54" s="490">
        <v>-3.3877282777103517</v>
      </c>
      <c r="H54" s="491">
        <v>-21.948089298478024</v>
      </c>
    </row>
    <row r="55" spans="2:8" ht="15" customHeight="1">
      <c r="B55" s="479">
        <v>49</v>
      </c>
      <c r="C55" s="480" t="s">
        <v>378</v>
      </c>
      <c r="D55" s="481">
        <v>147.13450900000001</v>
      </c>
      <c r="E55" s="481">
        <v>169.75538600000002</v>
      </c>
      <c r="F55" s="481">
        <v>244.92276600000002</v>
      </c>
      <c r="G55" s="490">
        <v>15.374283812643853</v>
      </c>
      <c r="H55" s="491">
        <v>44.279820376362011</v>
      </c>
    </row>
    <row r="56" spans="2:8" ht="15" customHeight="1">
      <c r="B56" s="479">
        <v>50</v>
      </c>
      <c r="C56" s="480" t="s">
        <v>379</v>
      </c>
      <c r="D56" s="481">
        <v>530.89607999999998</v>
      </c>
      <c r="E56" s="481">
        <v>621.31122699999992</v>
      </c>
      <c r="F56" s="481">
        <v>526.51435399999991</v>
      </c>
      <c r="G56" s="490">
        <v>17.030667659101923</v>
      </c>
      <c r="H56" s="491">
        <v>-15.257550303368333</v>
      </c>
    </row>
    <row r="57" spans="2:8" ht="15" customHeight="1">
      <c r="B57" s="479">
        <v>51</v>
      </c>
      <c r="C57" s="480" t="s">
        <v>380</v>
      </c>
      <c r="D57" s="481">
        <v>4356.4972959999996</v>
      </c>
      <c r="E57" s="481">
        <v>5681.2542280000007</v>
      </c>
      <c r="F57" s="481">
        <v>5255.4013510000004</v>
      </c>
      <c r="G57" s="490">
        <v>30.408762865900343</v>
      </c>
      <c r="H57" s="491">
        <v>-7.4957546328623863</v>
      </c>
    </row>
    <row r="58" spans="2:8" ht="15" customHeight="1">
      <c r="B58" s="479">
        <v>52</v>
      </c>
      <c r="C58" s="480" t="s">
        <v>381</v>
      </c>
      <c r="D58" s="481">
        <v>98.678786000000002</v>
      </c>
      <c r="E58" s="481">
        <v>92.071222000000006</v>
      </c>
      <c r="F58" s="481">
        <v>178.95377400000001</v>
      </c>
      <c r="G58" s="490">
        <v>-6.6960329244423349</v>
      </c>
      <c r="H58" s="491">
        <v>94.364504035799598</v>
      </c>
    </row>
    <row r="59" spans="2:8" ht="15" customHeight="1">
      <c r="B59" s="479">
        <v>53</v>
      </c>
      <c r="C59" s="480" t="s">
        <v>382</v>
      </c>
      <c r="D59" s="481">
        <v>100.123355</v>
      </c>
      <c r="E59" s="481">
        <v>97.583028999999982</v>
      </c>
      <c r="F59" s="481">
        <v>137.95334000000005</v>
      </c>
      <c r="G59" s="490">
        <v>-2.5371962415762255</v>
      </c>
      <c r="H59" s="491">
        <v>41.370217151181151</v>
      </c>
    </row>
    <row r="60" spans="2:8" ht="15" customHeight="1">
      <c r="B60" s="479">
        <v>54</v>
      </c>
      <c r="C60" s="480" t="s">
        <v>308</v>
      </c>
      <c r="D60" s="481">
        <v>572.450647</v>
      </c>
      <c r="E60" s="481">
        <v>601.15630800000008</v>
      </c>
      <c r="F60" s="481">
        <v>674.07678499999997</v>
      </c>
      <c r="G60" s="490">
        <v>5.0145215400551564</v>
      </c>
      <c r="H60" s="491">
        <v>12.130036070419109</v>
      </c>
    </row>
    <row r="61" spans="2:8" ht="15" customHeight="1">
      <c r="B61" s="479">
        <v>55</v>
      </c>
      <c r="C61" s="480" t="s">
        <v>383</v>
      </c>
      <c r="D61" s="481">
        <v>2676.8699329999999</v>
      </c>
      <c r="E61" s="481">
        <v>2010.0607929999999</v>
      </c>
      <c r="F61" s="481">
        <v>3091.5028569999999</v>
      </c>
      <c r="G61" s="490">
        <v>-24.910031368341421</v>
      </c>
      <c r="H61" s="491">
        <v>53.801460521298765</v>
      </c>
    </row>
    <row r="62" spans="2:8" ht="15" customHeight="1">
      <c r="B62" s="479">
        <v>56</v>
      </c>
      <c r="C62" s="480" t="s">
        <v>340</v>
      </c>
      <c r="D62" s="481">
        <v>75.909855000000007</v>
      </c>
      <c r="E62" s="481">
        <v>129.119801</v>
      </c>
      <c r="F62" s="481">
        <v>392.49885199999994</v>
      </c>
      <c r="G62" s="490">
        <v>70.096229270889751</v>
      </c>
      <c r="H62" s="491">
        <v>203.98037246045629</v>
      </c>
    </row>
    <row r="63" spans="2:8" ht="15" customHeight="1">
      <c r="B63" s="479">
        <v>57</v>
      </c>
      <c r="C63" s="480" t="s">
        <v>341</v>
      </c>
      <c r="D63" s="481">
        <v>5052.6844170000004</v>
      </c>
      <c r="E63" s="481">
        <v>6883.5850140000002</v>
      </c>
      <c r="F63" s="481">
        <v>9805.5267990000011</v>
      </c>
      <c r="G63" s="490">
        <v>36.236195374479479</v>
      </c>
      <c r="H63" s="491">
        <v>42.447965399675979</v>
      </c>
    </row>
    <row r="64" spans="2:8" ht="15" customHeight="1">
      <c r="B64" s="479">
        <v>58</v>
      </c>
      <c r="C64" s="480" t="s">
        <v>384</v>
      </c>
      <c r="D64" s="481">
        <v>412.25265100000001</v>
      </c>
      <c r="E64" s="481">
        <v>486.69202899999999</v>
      </c>
      <c r="F64" s="481">
        <v>471.25586100000004</v>
      </c>
      <c r="G64" s="490">
        <v>18.056737250672029</v>
      </c>
      <c r="H64" s="491">
        <v>-3.1716500538783237</v>
      </c>
    </row>
    <row r="65" spans="2:8" ht="15" customHeight="1">
      <c r="B65" s="479">
        <v>59</v>
      </c>
      <c r="C65" s="480" t="s">
        <v>385</v>
      </c>
      <c r="D65" s="481">
        <v>1.2116889999999998</v>
      </c>
      <c r="E65" s="481">
        <v>1.8615629999999999</v>
      </c>
      <c r="F65" s="481">
        <v>7.281399999999999E-2</v>
      </c>
      <c r="G65" s="490">
        <v>53.633729447077599</v>
      </c>
      <c r="H65" s="491">
        <v>-96.088555692179099</v>
      </c>
    </row>
    <row r="66" spans="2:8" ht="15" customHeight="1">
      <c r="B66" s="479">
        <v>60</v>
      </c>
      <c r="C66" s="480" t="s">
        <v>343</v>
      </c>
      <c r="D66" s="481">
        <v>1044.6506529999999</v>
      </c>
      <c r="E66" s="481">
        <v>1879.4697890000002</v>
      </c>
      <c r="F66" s="481">
        <v>2667.9621799999995</v>
      </c>
      <c r="G66" s="490">
        <v>79.913714082558499</v>
      </c>
      <c r="H66" s="491">
        <v>41.952916488193637</v>
      </c>
    </row>
    <row r="67" spans="2:8" ht="15" customHeight="1">
      <c r="B67" s="479">
        <v>61</v>
      </c>
      <c r="C67" s="480" t="s">
        <v>386</v>
      </c>
      <c r="D67" s="481">
        <v>454.830691</v>
      </c>
      <c r="E67" s="481">
        <v>424.22774500000003</v>
      </c>
      <c r="F67" s="481">
        <v>476.59242899999992</v>
      </c>
      <c r="G67" s="490">
        <v>-6.7284258968355175</v>
      </c>
      <c r="H67" s="491">
        <v>12.343531185118479</v>
      </c>
    </row>
    <row r="68" spans="2:8" ht="15" customHeight="1">
      <c r="B68" s="479">
        <v>62</v>
      </c>
      <c r="C68" s="480" t="s">
        <v>346</v>
      </c>
      <c r="D68" s="481">
        <v>1640.816593</v>
      </c>
      <c r="E68" s="481">
        <v>2252.6170959999999</v>
      </c>
      <c r="F68" s="481">
        <v>2186.4027059999999</v>
      </c>
      <c r="G68" s="490">
        <v>37.286343008112169</v>
      </c>
      <c r="H68" s="491">
        <v>-2.9394427538341006</v>
      </c>
    </row>
    <row r="69" spans="2:8" ht="15" customHeight="1">
      <c r="B69" s="479">
        <v>63</v>
      </c>
      <c r="C69" s="480" t="s">
        <v>387</v>
      </c>
      <c r="D69" s="481">
        <v>300.26998300000002</v>
      </c>
      <c r="E69" s="481">
        <v>446.89224300000001</v>
      </c>
      <c r="F69" s="481">
        <v>440.77857700000004</v>
      </c>
      <c r="G69" s="490">
        <v>48.83014230563299</v>
      </c>
      <c r="H69" s="491">
        <v>-1.3680403040694529</v>
      </c>
    </row>
    <row r="70" spans="2:8" ht="15" customHeight="1">
      <c r="B70" s="479">
        <v>64</v>
      </c>
      <c r="C70" s="480" t="s">
        <v>388</v>
      </c>
      <c r="D70" s="481">
        <v>947.29029000000003</v>
      </c>
      <c r="E70" s="481">
        <v>1874.231812</v>
      </c>
      <c r="F70" s="481">
        <v>492.906137</v>
      </c>
      <c r="G70" s="490">
        <v>97.851897331281606</v>
      </c>
      <c r="H70" s="491">
        <v>-73.700897944207981</v>
      </c>
    </row>
    <row r="71" spans="2:8" ht="15" customHeight="1">
      <c r="B71" s="482"/>
      <c r="C71" s="483" t="s">
        <v>241</v>
      </c>
      <c r="D71" s="484">
        <v>49932.464945999993</v>
      </c>
      <c r="E71" s="484">
        <v>58552.041254000011</v>
      </c>
      <c r="F71" s="484">
        <v>75487.534235000014</v>
      </c>
      <c r="G71" s="492">
        <v>17.262469051591495</v>
      </c>
      <c r="H71" s="493">
        <v>28.923830183022091</v>
      </c>
    </row>
    <row r="72" spans="2:8" ht="15" customHeight="1" thickBot="1">
      <c r="B72" s="485"/>
      <c r="C72" s="486" t="s">
        <v>242</v>
      </c>
      <c r="D72" s="487">
        <v>160126.15403800001</v>
      </c>
      <c r="E72" s="487">
        <v>197585.22344800003</v>
      </c>
      <c r="F72" s="487">
        <v>233328.95737799999</v>
      </c>
      <c r="G72" s="494">
        <v>23.393473499095279</v>
      </c>
      <c r="H72" s="495">
        <v>18.09028696895794</v>
      </c>
    </row>
    <row r="73" spans="2:8" ht="16.5" thickTop="1">
      <c r="B73" s="1600" t="s">
        <v>565</v>
      </c>
      <c r="C73" s="1600"/>
      <c r="D73" s="1600"/>
      <c r="E73" s="1600"/>
      <c r="F73" s="1600"/>
    </row>
    <row r="75" spans="2:8">
      <c r="D75" s="243"/>
      <c r="E75" s="243"/>
      <c r="F75" s="243"/>
    </row>
    <row r="77" spans="2:8">
      <c r="D77" s="222"/>
    </row>
  </sheetData>
  <mergeCells count="6">
    <mergeCell ref="B73:F73"/>
    <mergeCell ref="B1:H1"/>
    <mergeCell ref="B2:H2"/>
    <mergeCell ref="B3:H3"/>
    <mergeCell ref="D4:F4"/>
    <mergeCell ref="G4:H4"/>
  </mergeCells>
  <printOptions horizontalCentered="1"/>
  <pageMargins left="0.7" right="0.7" top="0.5" bottom="0.5" header="0.5" footer="0.5"/>
  <pageSetup scale="67" orientation="portrait" r:id="rId1"/>
  <headerFooter alignWithMargins="0"/>
</worksheet>
</file>

<file path=xl/worksheets/sheet15.xml><?xml version="1.0" encoding="utf-8"?>
<worksheet xmlns="http://schemas.openxmlformats.org/spreadsheetml/2006/main" xmlns:r="http://schemas.openxmlformats.org/officeDocument/2006/relationships">
  <sheetPr>
    <pageSetUpPr fitToPage="1"/>
  </sheetPr>
  <dimension ref="B1:Q29"/>
  <sheetViews>
    <sheetView view="pageBreakPreview" zoomScale="60" zoomScaleNormal="90" workbookViewId="0">
      <selection activeCell="P12" sqref="P12"/>
    </sheetView>
  </sheetViews>
  <sheetFormatPr defaultRowHeight="15.75"/>
  <cols>
    <col min="1" max="1" width="7.7109375" style="41" customWidth="1"/>
    <col min="2" max="2" width="9.140625" style="41"/>
    <col min="3" max="3" width="36.5703125" style="41" customWidth="1"/>
    <col min="4" max="5" width="15.5703125" style="41" customWidth="1"/>
    <col min="6" max="6" width="13.85546875" style="41" customWidth="1"/>
    <col min="7" max="8" width="16.42578125" style="41" customWidth="1"/>
    <col min="9" max="9" width="13.85546875" style="41" customWidth="1"/>
    <col min="10" max="12" width="9.140625" style="41"/>
    <col min="13" max="19" width="14.5703125" style="41" customWidth="1"/>
    <col min="20" max="258" width="9.140625" style="41"/>
    <col min="259" max="259" width="7.7109375" style="41" customWidth="1"/>
    <col min="260" max="260" width="9.140625" style="41"/>
    <col min="261" max="261" width="31.85546875" style="41" bestFit="1" customWidth="1"/>
    <col min="262" max="262" width="12.140625" style="41" customWidth="1"/>
    <col min="263" max="263" width="11.7109375" style="41" customWidth="1"/>
    <col min="264" max="264" width="10.85546875" style="41" customWidth="1"/>
    <col min="265" max="265" width="13.140625" style="41" customWidth="1"/>
    <col min="266" max="266" width="12.5703125" style="41" customWidth="1"/>
    <col min="267" max="267" width="12.28515625" style="41" customWidth="1"/>
    <col min="268" max="514" width="9.140625" style="41"/>
    <col min="515" max="515" width="7.7109375" style="41" customWidth="1"/>
    <col min="516" max="516" width="9.140625" style="41"/>
    <col min="517" max="517" width="31.85546875" style="41" bestFit="1" customWidth="1"/>
    <col min="518" max="518" width="12.140625" style="41" customWidth="1"/>
    <col min="519" max="519" width="11.7109375" style="41" customWidth="1"/>
    <col min="520" max="520" width="10.85546875" style="41" customWidth="1"/>
    <col min="521" max="521" width="13.140625" style="41" customWidth="1"/>
    <col min="522" max="522" width="12.5703125" style="41" customWidth="1"/>
    <col min="523" max="523" width="12.28515625" style="41" customWidth="1"/>
    <col min="524" max="770" width="9.140625" style="41"/>
    <col min="771" max="771" width="7.7109375" style="41" customWidth="1"/>
    <col min="772" max="772" width="9.140625" style="41"/>
    <col min="773" max="773" width="31.85546875" style="41" bestFit="1" customWidth="1"/>
    <col min="774" max="774" width="12.140625" style="41" customWidth="1"/>
    <col min="775" max="775" width="11.7109375" style="41" customWidth="1"/>
    <col min="776" max="776" width="10.85546875" style="41" customWidth="1"/>
    <col min="777" max="777" width="13.140625" style="41" customWidth="1"/>
    <col min="778" max="778" width="12.5703125" style="41" customWidth="1"/>
    <col min="779" max="779" width="12.28515625" style="41" customWidth="1"/>
    <col min="780" max="1026" width="9.140625" style="41"/>
    <col min="1027" max="1027" width="7.7109375" style="41" customWidth="1"/>
    <col min="1028" max="1028" width="9.140625" style="41"/>
    <col min="1029" max="1029" width="31.85546875" style="41" bestFit="1" customWidth="1"/>
    <col min="1030" max="1030" width="12.140625" style="41" customWidth="1"/>
    <col min="1031" max="1031" width="11.7109375" style="41" customWidth="1"/>
    <col min="1032" max="1032" width="10.85546875" style="41" customWidth="1"/>
    <col min="1033" max="1033" width="13.140625" style="41" customWidth="1"/>
    <col min="1034" max="1034" width="12.5703125" style="41" customWidth="1"/>
    <col min="1035" max="1035" width="12.28515625" style="41" customWidth="1"/>
    <col min="1036" max="1282" width="9.140625" style="41"/>
    <col min="1283" max="1283" width="7.7109375" style="41" customWidth="1"/>
    <col min="1284" max="1284" width="9.140625" style="41"/>
    <col min="1285" max="1285" width="31.85546875" style="41" bestFit="1" customWidth="1"/>
    <col min="1286" max="1286" width="12.140625" style="41" customWidth="1"/>
    <col min="1287" max="1287" width="11.7109375" style="41" customWidth="1"/>
    <col min="1288" max="1288" width="10.85546875" style="41" customWidth="1"/>
    <col min="1289" max="1289" width="13.140625" style="41" customWidth="1"/>
    <col min="1290" max="1290" width="12.5703125" style="41" customWidth="1"/>
    <col min="1291" max="1291" width="12.28515625" style="41" customWidth="1"/>
    <col min="1292" max="1538" width="9.140625" style="41"/>
    <col min="1539" max="1539" width="7.7109375" style="41" customWidth="1"/>
    <col min="1540" max="1540" width="9.140625" style="41"/>
    <col min="1541" max="1541" width="31.85546875" style="41" bestFit="1" customWidth="1"/>
    <col min="1542" max="1542" width="12.140625" style="41" customWidth="1"/>
    <col min="1543" max="1543" width="11.7109375" style="41" customWidth="1"/>
    <col min="1544" max="1544" width="10.85546875" style="41" customWidth="1"/>
    <col min="1545" max="1545" width="13.140625" style="41" customWidth="1"/>
    <col min="1546" max="1546" width="12.5703125" style="41" customWidth="1"/>
    <col min="1547" max="1547" width="12.28515625" style="41" customWidth="1"/>
    <col min="1548" max="1794" width="9.140625" style="41"/>
    <col min="1795" max="1795" width="7.7109375" style="41" customWidth="1"/>
    <col min="1796" max="1796" width="9.140625" style="41"/>
    <col min="1797" max="1797" width="31.85546875" style="41" bestFit="1" customWidth="1"/>
    <col min="1798" max="1798" width="12.140625" style="41" customWidth="1"/>
    <col min="1799" max="1799" width="11.7109375" style="41" customWidth="1"/>
    <col min="1800" max="1800" width="10.85546875" style="41" customWidth="1"/>
    <col min="1801" max="1801" width="13.140625" style="41" customWidth="1"/>
    <col min="1802" max="1802" width="12.5703125" style="41" customWidth="1"/>
    <col min="1803" max="1803" width="12.28515625" style="41" customWidth="1"/>
    <col min="1804" max="2050" width="9.140625" style="41"/>
    <col min="2051" max="2051" width="7.7109375" style="41" customWidth="1"/>
    <col min="2052" max="2052" width="9.140625" style="41"/>
    <col min="2053" max="2053" width="31.85546875" style="41" bestFit="1" customWidth="1"/>
    <col min="2054" max="2054" width="12.140625" style="41" customWidth="1"/>
    <col min="2055" max="2055" width="11.7109375" style="41" customWidth="1"/>
    <col min="2056" max="2056" width="10.85546875" style="41" customWidth="1"/>
    <col min="2057" max="2057" width="13.140625" style="41" customWidth="1"/>
    <col min="2058" max="2058" width="12.5703125" style="41" customWidth="1"/>
    <col min="2059" max="2059" width="12.28515625" style="41" customWidth="1"/>
    <col min="2060" max="2306" width="9.140625" style="41"/>
    <col min="2307" max="2307" width="7.7109375" style="41" customWidth="1"/>
    <col min="2308" max="2308" width="9.140625" style="41"/>
    <col min="2309" max="2309" width="31.85546875" style="41" bestFit="1" customWidth="1"/>
    <col min="2310" max="2310" width="12.140625" style="41" customWidth="1"/>
    <col min="2311" max="2311" width="11.7109375" style="41" customWidth="1"/>
    <col min="2312" max="2312" width="10.85546875" style="41" customWidth="1"/>
    <col min="2313" max="2313" width="13.140625" style="41" customWidth="1"/>
    <col min="2314" max="2314" width="12.5703125" style="41" customWidth="1"/>
    <col min="2315" max="2315" width="12.28515625" style="41" customWidth="1"/>
    <col min="2316" max="2562" width="9.140625" style="41"/>
    <col min="2563" max="2563" width="7.7109375" style="41" customWidth="1"/>
    <col min="2564" max="2564" width="9.140625" style="41"/>
    <col min="2565" max="2565" width="31.85546875" style="41" bestFit="1" customWidth="1"/>
    <col min="2566" max="2566" width="12.140625" style="41" customWidth="1"/>
    <col min="2567" max="2567" width="11.7109375" style="41" customWidth="1"/>
    <col min="2568" max="2568" width="10.85546875" style="41" customWidth="1"/>
    <col min="2569" max="2569" width="13.140625" style="41" customWidth="1"/>
    <col min="2570" max="2570" width="12.5703125" style="41" customWidth="1"/>
    <col min="2571" max="2571" width="12.28515625" style="41" customWidth="1"/>
    <col min="2572" max="2818" width="9.140625" style="41"/>
    <col min="2819" max="2819" width="7.7109375" style="41" customWidth="1"/>
    <col min="2820" max="2820" width="9.140625" style="41"/>
    <col min="2821" max="2821" width="31.85546875" style="41" bestFit="1" customWidth="1"/>
    <col min="2822" max="2822" width="12.140625" style="41" customWidth="1"/>
    <col min="2823" max="2823" width="11.7109375" style="41" customWidth="1"/>
    <col min="2824" max="2824" width="10.85546875" style="41" customWidth="1"/>
    <col min="2825" max="2825" width="13.140625" style="41" customWidth="1"/>
    <col min="2826" max="2826" width="12.5703125" style="41" customWidth="1"/>
    <col min="2827" max="2827" width="12.28515625" style="41" customWidth="1"/>
    <col min="2828" max="3074" width="9.140625" style="41"/>
    <col min="3075" max="3075" width="7.7109375" style="41" customWidth="1"/>
    <col min="3076" max="3076" width="9.140625" style="41"/>
    <col min="3077" max="3077" width="31.85546875" style="41" bestFit="1" customWidth="1"/>
    <col min="3078" max="3078" width="12.140625" style="41" customWidth="1"/>
    <col min="3079" max="3079" width="11.7109375" style="41" customWidth="1"/>
    <col min="3080" max="3080" width="10.85546875" style="41" customWidth="1"/>
    <col min="3081" max="3081" width="13.140625" style="41" customWidth="1"/>
    <col min="3082" max="3082" width="12.5703125" style="41" customWidth="1"/>
    <col min="3083" max="3083" width="12.28515625" style="41" customWidth="1"/>
    <col min="3084" max="3330" width="9.140625" style="41"/>
    <col min="3331" max="3331" width="7.7109375" style="41" customWidth="1"/>
    <col min="3332" max="3332" width="9.140625" style="41"/>
    <col min="3333" max="3333" width="31.85546875" style="41" bestFit="1" customWidth="1"/>
    <col min="3334" max="3334" width="12.140625" style="41" customWidth="1"/>
    <col min="3335" max="3335" width="11.7109375" style="41" customWidth="1"/>
    <col min="3336" max="3336" width="10.85546875" style="41" customWidth="1"/>
    <col min="3337" max="3337" width="13.140625" style="41" customWidth="1"/>
    <col min="3338" max="3338" width="12.5703125" style="41" customWidth="1"/>
    <col min="3339" max="3339" width="12.28515625" style="41" customWidth="1"/>
    <col min="3340" max="3586" width="9.140625" style="41"/>
    <col min="3587" max="3587" width="7.7109375" style="41" customWidth="1"/>
    <col min="3588" max="3588" width="9.140625" style="41"/>
    <col min="3589" max="3589" width="31.85546875" style="41" bestFit="1" customWidth="1"/>
    <col min="3590" max="3590" width="12.140625" style="41" customWidth="1"/>
    <col min="3591" max="3591" width="11.7109375" style="41" customWidth="1"/>
    <col min="3592" max="3592" width="10.85546875" style="41" customWidth="1"/>
    <col min="3593" max="3593" width="13.140625" style="41" customWidth="1"/>
    <col min="3594" max="3594" width="12.5703125" style="41" customWidth="1"/>
    <col min="3595" max="3595" width="12.28515625" style="41" customWidth="1"/>
    <col min="3596" max="3842" width="9.140625" style="41"/>
    <col min="3843" max="3843" width="7.7109375" style="41" customWidth="1"/>
    <col min="3844" max="3844" width="9.140625" style="41"/>
    <col min="3845" max="3845" width="31.85546875" style="41" bestFit="1" customWidth="1"/>
    <col min="3846" max="3846" width="12.140625" style="41" customWidth="1"/>
    <col min="3847" max="3847" width="11.7109375" style="41" customWidth="1"/>
    <col min="3848" max="3848" width="10.85546875" style="41" customWidth="1"/>
    <col min="3849" max="3849" width="13.140625" style="41" customWidth="1"/>
    <col min="3850" max="3850" width="12.5703125" style="41" customWidth="1"/>
    <col min="3851" max="3851" width="12.28515625" style="41" customWidth="1"/>
    <col min="3852" max="4098" width="9.140625" style="41"/>
    <col min="4099" max="4099" width="7.7109375" style="41" customWidth="1"/>
    <col min="4100" max="4100" width="9.140625" style="41"/>
    <col min="4101" max="4101" width="31.85546875" style="41" bestFit="1" customWidth="1"/>
    <col min="4102" max="4102" width="12.140625" style="41" customWidth="1"/>
    <col min="4103" max="4103" width="11.7109375" style="41" customWidth="1"/>
    <col min="4104" max="4104" width="10.85546875" style="41" customWidth="1"/>
    <col min="4105" max="4105" width="13.140625" style="41" customWidth="1"/>
    <col min="4106" max="4106" width="12.5703125" style="41" customWidth="1"/>
    <col min="4107" max="4107" width="12.28515625" style="41" customWidth="1"/>
    <col min="4108" max="4354" width="9.140625" style="41"/>
    <col min="4355" max="4355" width="7.7109375" style="41" customWidth="1"/>
    <col min="4356" max="4356" width="9.140625" style="41"/>
    <col min="4357" max="4357" width="31.85546875" style="41" bestFit="1" customWidth="1"/>
    <col min="4358" max="4358" width="12.140625" style="41" customWidth="1"/>
    <col min="4359" max="4359" width="11.7109375" style="41" customWidth="1"/>
    <col min="4360" max="4360" width="10.85546875" style="41" customWidth="1"/>
    <col min="4361" max="4361" width="13.140625" style="41" customWidth="1"/>
    <col min="4362" max="4362" width="12.5703125" style="41" customWidth="1"/>
    <col min="4363" max="4363" width="12.28515625" style="41" customWidth="1"/>
    <col min="4364" max="4610" width="9.140625" style="41"/>
    <col min="4611" max="4611" width="7.7109375" style="41" customWidth="1"/>
    <col min="4612" max="4612" width="9.140625" style="41"/>
    <col min="4613" max="4613" width="31.85546875" style="41" bestFit="1" customWidth="1"/>
    <col min="4614" max="4614" width="12.140625" style="41" customWidth="1"/>
    <col min="4615" max="4615" width="11.7109375" style="41" customWidth="1"/>
    <col min="4616" max="4616" width="10.85546875" style="41" customWidth="1"/>
    <col min="4617" max="4617" width="13.140625" style="41" customWidth="1"/>
    <col min="4618" max="4618" width="12.5703125" style="41" customWidth="1"/>
    <col min="4619" max="4619" width="12.28515625" style="41" customWidth="1"/>
    <col min="4620" max="4866" width="9.140625" style="41"/>
    <col min="4867" max="4867" width="7.7109375" style="41" customWidth="1"/>
    <col min="4868" max="4868" width="9.140625" style="41"/>
    <col min="4869" max="4869" width="31.85546875" style="41" bestFit="1" customWidth="1"/>
    <col min="4870" max="4870" width="12.140625" style="41" customWidth="1"/>
    <col min="4871" max="4871" width="11.7109375" style="41" customWidth="1"/>
    <col min="4872" max="4872" width="10.85546875" style="41" customWidth="1"/>
    <col min="4873" max="4873" width="13.140625" style="41" customWidth="1"/>
    <col min="4874" max="4874" width="12.5703125" style="41" customWidth="1"/>
    <col min="4875" max="4875" width="12.28515625" style="41" customWidth="1"/>
    <col min="4876" max="5122" width="9.140625" style="41"/>
    <col min="5123" max="5123" width="7.7109375" style="41" customWidth="1"/>
    <col min="5124" max="5124" width="9.140625" style="41"/>
    <col min="5125" max="5125" width="31.85546875" style="41" bestFit="1" customWidth="1"/>
    <col min="5126" max="5126" width="12.140625" style="41" customWidth="1"/>
    <col min="5127" max="5127" width="11.7109375" style="41" customWidth="1"/>
    <col min="5128" max="5128" width="10.85546875" style="41" customWidth="1"/>
    <col min="5129" max="5129" width="13.140625" style="41" customWidth="1"/>
    <col min="5130" max="5130" width="12.5703125" style="41" customWidth="1"/>
    <col min="5131" max="5131" width="12.28515625" style="41" customWidth="1"/>
    <col min="5132" max="5378" width="9.140625" style="41"/>
    <col min="5379" max="5379" width="7.7109375" style="41" customWidth="1"/>
    <col min="5380" max="5380" width="9.140625" style="41"/>
    <col min="5381" max="5381" width="31.85546875" style="41" bestFit="1" customWidth="1"/>
    <col min="5382" max="5382" width="12.140625" style="41" customWidth="1"/>
    <col min="5383" max="5383" width="11.7109375" style="41" customWidth="1"/>
    <col min="5384" max="5384" width="10.85546875" style="41" customWidth="1"/>
    <col min="5385" max="5385" width="13.140625" style="41" customWidth="1"/>
    <col min="5386" max="5386" width="12.5703125" style="41" customWidth="1"/>
    <col min="5387" max="5387" width="12.28515625" style="41" customWidth="1"/>
    <col min="5388" max="5634" width="9.140625" style="41"/>
    <col min="5635" max="5635" width="7.7109375" style="41" customWidth="1"/>
    <col min="5636" max="5636" width="9.140625" style="41"/>
    <col min="5637" max="5637" width="31.85546875" style="41" bestFit="1" customWidth="1"/>
    <col min="5638" max="5638" width="12.140625" style="41" customWidth="1"/>
    <col min="5639" max="5639" width="11.7109375" style="41" customWidth="1"/>
    <col min="5640" max="5640" width="10.85546875" style="41" customWidth="1"/>
    <col min="5641" max="5641" width="13.140625" style="41" customWidth="1"/>
    <col min="5642" max="5642" width="12.5703125" style="41" customWidth="1"/>
    <col min="5643" max="5643" width="12.28515625" style="41" customWidth="1"/>
    <col min="5644" max="5890" width="9.140625" style="41"/>
    <col min="5891" max="5891" width="7.7109375" style="41" customWidth="1"/>
    <col min="5892" max="5892" width="9.140625" style="41"/>
    <col min="5893" max="5893" width="31.85546875" style="41" bestFit="1" customWidth="1"/>
    <col min="5894" max="5894" width="12.140625" style="41" customWidth="1"/>
    <col min="5895" max="5895" width="11.7109375" style="41" customWidth="1"/>
    <col min="5896" max="5896" width="10.85546875" style="41" customWidth="1"/>
    <col min="5897" max="5897" width="13.140625" style="41" customWidth="1"/>
    <col min="5898" max="5898" width="12.5703125" style="41" customWidth="1"/>
    <col min="5899" max="5899" width="12.28515625" style="41" customWidth="1"/>
    <col min="5900" max="6146" width="9.140625" style="41"/>
    <col min="6147" max="6147" width="7.7109375" style="41" customWidth="1"/>
    <col min="6148" max="6148" width="9.140625" style="41"/>
    <col min="6149" max="6149" width="31.85546875" style="41" bestFit="1" customWidth="1"/>
    <col min="6150" max="6150" width="12.140625" style="41" customWidth="1"/>
    <col min="6151" max="6151" width="11.7109375" style="41" customWidth="1"/>
    <col min="6152" max="6152" width="10.85546875" style="41" customWidth="1"/>
    <col min="6153" max="6153" width="13.140625" style="41" customWidth="1"/>
    <col min="6154" max="6154" width="12.5703125" style="41" customWidth="1"/>
    <col min="6155" max="6155" width="12.28515625" style="41" customWidth="1"/>
    <col min="6156" max="6402" width="9.140625" style="41"/>
    <col min="6403" max="6403" width="7.7109375" style="41" customWidth="1"/>
    <col min="6404" max="6404" width="9.140625" style="41"/>
    <col min="6405" max="6405" width="31.85546875" style="41" bestFit="1" customWidth="1"/>
    <col min="6406" max="6406" width="12.140625" style="41" customWidth="1"/>
    <col min="6407" max="6407" width="11.7109375" style="41" customWidth="1"/>
    <col min="6408" max="6408" width="10.85546875" style="41" customWidth="1"/>
    <col min="6409" max="6409" width="13.140625" style="41" customWidth="1"/>
    <col min="6410" max="6410" width="12.5703125" style="41" customWidth="1"/>
    <col min="6411" max="6411" width="12.28515625" style="41" customWidth="1"/>
    <col min="6412" max="6658" width="9.140625" style="41"/>
    <col min="6659" max="6659" width="7.7109375" style="41" customWidth="1"/>
    <col min="6660" max="6660" width="9.140625" style="41"/>
    <col min="6661" max="6661" width="31.85546875" style="41" bestFit="1" customWidth="1"/>
    <col min="6662" max="6662" width="12.140625" style="41" customWidth="1"/>
    <col min="6663" max="6663" width="11.7109375" style="41" customWidth="1"/>
    <col min="6664" max="6664" width="10.85546875" style="41" customWidth="1"/>
    <col min="6665" max="6665" width="13.140625" style="41" customWidth="1"/>
    <col min="6666" max="6666" width="12.5703125" style="41" customWidth="1"/>
    <col min="6667" max="6667" width="12.28515625" style="41" customWidth="1"/>
    <col min="6668" max="6914" width="9.140625" style="41"/>
    <col min="6915" max="6915" width="7.7109375" style="41" customWidth="1"/>
    <col min="6916" max="6916" width="9.140625" style="41"/>
    <col min="6917" max="6917" width="31.85546875" style="41" bestFit="1" customWidth="1"/>
    <col min="6918" max="6918" width="12.140625" style="41" customWidth="1"/>
    <col min="6919" max="6919" width="11.7109375" style="41" customWidth="1"/>
    <col min="6920" max="6920" width="10.85546875" style="41" customWidth="1"/>
    <col min="6921" max="6921" width="13.140625" style="41" customWidth="1"/>
    <col min="6922" max="6922" width="12.5703125" style="41" customWidth="1"/>
    <col min="6923" max="6923" width="12.28515625" style="41" customWidth="1"/>
    <col min="6924" max="7170" width="9.140625" style="41"/>
    <col min="7171" max="7171" width="7.7109375" style="41" customWidth="1"/>
    <col min="7172" max="7172" width="9.140625" style="41"/>
    <col min="7173" max="7173" width="31.85546875" style="41" bestFit="1" customWidth="1"/>
    <col min="7174" max="7174" width="12.140625" style="41" customWidth="1"/>
    <col min="7175" max="7175" width="11.7109375" style="41" customWidth="1"/>
    <col min="7176" max="7176" width="10.85546875" style="41" customWidth="1"/>
    <col min="7177" max="7177" width="13.140625" style="41" customWidth="1"/>
    <col min="7178" max="7178" width="12.5703125" style="41" customWidth="1"/>
    <col min="7179" max="7179" width="12.28515625" style="41" customWidth="1"/>
    <col min="7180" max="7426" width="9.140625" style="41"/>
    <col min="7427" max="7427" width="7.7109375" style="41" customWidth="1"/>
    <col min="7428" max="7428" width="9.140625" style="41"/>
    <col min="7429" max="7429" width="31.85546875" style="41" bestFit="1" customWidth="1"/>
    <col min="7430" max="7430" width="12.140625" style="41" customWidth="1"/>
    <col min="7431" max="7431" width="11.7109375" style="41" customWidth="1"/>
    <col min="7432" max="7432" width="10.85546875" style="41" customWidth="1"/>
    <col min="7433" max="7433" width="13.140625" style="41" customWidth="1"/>
    <col min="7434" max="7434" width="12.5703125" style="41" customWidth="1"/>
    <col min="7435" max="7435" width="12.28515625" style="41" customWidth="1"/>
    <col min="7436" max="7682" width="9.140625" style="41"/>
    <col min="7683" max="7683" width="7.7109375" style="41" customWidth="1"/>
    <col min="7684" max="7684" width="9.140625" style="41"/>
    <col min="7685" max="7685" width="31.85546875" style="41" bestFit="1" customWidth="1"/>
    <col min="7686" max="7686" width="12.140625" style="41" customWidth="1"/>
    <col min="7687" max="7687" width="11.7109375" style="41" customWidth="1"/>
    <col min="7688" max="7688" width="10.85546875" style="41" customWidth="1"/>
    <col min="7689" max="7689" width="13.140625" style="41" customWidth="1"/>
    <col min="7690" max="7690" width="12.5703125" style="41" customWidth="1"/>
    <col min="7691" max="7691" width="12.28515625" style="41" customWidth="1"/>
    <col min="7692" max="7938" width="9.140625" style="41"/>
    <col min="7939" max="7939" width="7.7109375" style="41" customWidth="1"/>
    <col min="7940" max="7940" width="9.140625" style="41"/>
    <col min="7941" max="7941" width="31.85546875" style="41" bestFit="1" customWidth="1"/>
    <col min="7942" max="7942" width="12.140625" style="41" customWidth="1"/>
    <col min="7943" max="7943" width="11.7109375" style="41" customWidth="1"/>
    <col min="7944" max="7944" width="10.85546875" style="41" customWidth="1"/>
    <col min="7945" max="7945" width="13.140625" style="41" customWidth="1"/>
    <col min="7946" max="7946" width="12.5703125" style="41" customWidth="1"/>
    <col min="7947" max="7947" width="12.28515625" style="41" customWidth="1"/>
    <col min="7948" max="8194" width="9.140625" style="41"/>
    <col min="8195" max="8195" width="7.7109375" style="41" customWidth="1"/>
    <col min="8196" max="8196" width="9.140625" style="41"/>
    <col min="8197" max="8197" width="31.85546875" style="41" bestFit="1" customWidth="1"/>
    <col min="8198" max="8198" width="12.140625" style="41" customWidth="1"/>
    <col min="8199" max="8199" width="11.7109375" style="41" customWidth="1"/>
    <col min="8200" max="8200" width="10.85546875" style="41" customWidth="1"/>
    <col min="8201" max="8201" width="13.140625" style="41" customWidth="1"/>
    <col min="8202" max="8202" width="12.5703125" style="41" customWidth="1"/>
    <col min="8203" max="8203" width="12.28515625" style="41" customWidth="1"/>
    <col min="8204" max="8450" width="9.140625" style="41"/>
    <col min="8451" max="8451" width="7.7109375" style="41" customWidth="1"/>
    <col min="8452" max="8452" width="9.140625" style="41"/>
    <col min="8453" max="8453" width="31.85546875" style="41" bestFit="1" customWidth="1"/>
    <col min="8454" max="8454" width="12.140625" style="41" customWidth="1"/>
    <col min="8455" max="8455" width="11.7109375" style="41" customWidth="1"/>
    <col min="8456" max="8456" width="10.85546875" style="41" customWidth="1"/>
    <col min="8457" max="8457" width="13.140625" style="41" customWidth="1"/>
    <col min="8458" max="8458" width="12.5703125" style="41" customWidth="1"/>
    <col min="8459" max="8459" width="12.28515625" style="41" customWidth="1"/>
    <col min="8460" max="8706" width="9.140625" style="41"/>
    <col min="8707" max="8707" width="7.7109375" style="41" customWidth="1"/>
    <col min="8708" max="8708" width="9.140625" style="41"/>
    <col min="8709" max="8709" width="31.85546875" style="41" bestFit="1" customWidth="1"/>
    <col min="8710" max="8710" width="12.140625" style="41" customWidth="1"/>
    <col min="8711" max="8711" width="11.7109375" style="41" customWidth="1"/>
    <col min="8712" max="8712" width="10.85546875" style="41" customWidth="1"/>
    <col min="8713" max="8713" width="13.140625" style="41" customWidth="1"/>
    <col min="8714" max="8714" width="12.5703125" style="41" customWidth="1"/>
    <col min="8715" max="8715" width="12.28515625" style="41" customWidth="1"/>
    <col min="8716" max="8962" width="9.140625" style="41"/>
    <col min="8963" max="8963" width="7.7109375" style="41" customWidth="1"/>
    <col min="8964" max="8964" width="9.140625" style="41"/>
    <col min="8965" max="8965" width="31.85546875" style="41" bestFit="1" customWidth="1"/>
    <col min="8966" max="8966" width="12.140625" style="41" customWidth="1"/>
    <col min="8967" max="8967" width="11.7109375" style="41" customWidth="1"/>
    <col min="8968" max="8968" width="10.85546875" style="41" customWidth="1"/>
    <col min="8969" max="8969" width="13.140625" style="41" customWidth="1"/>
    <col min="8970" max="8970" width="12.5703125" style="41" customWidth="1"/>
    <col min="8971" max="8971" width="12.28515625" style="41" customWidth="1"/>
    <col min="8972" max="9218" width="9.140625" style="41"/>
    <col min="9219" max="9219" width="7.7109375" style="41" customWidth="1"/>
    <col min="9220" max="9220" width="9.140625" style="41"/>
    <col min="9221" max="9221" width="31.85546875" style="41" bestFit="1" customWidth="1"/>
    <col min="9222" max="9222" width="12.140625" style="41" customWidth="1"/>
    <col min="9223" max="9223" width="11.7109375" style="41" customWidth="1"/>
    <col min="9224" max="9224" width="10.85546875" style="41" customWidth="1"/>
    <col min="9225" max="9225" width="13.140625" style="41" customWidth="1"/>
    <col min="9226" max="9226" width="12.5703125" style="41" customWidth="1"/>
    <col min="9227" max="9227" width="12.28515625" style="41" customWidth="1"/>
    <col min="9228" max="9474" width="9.140625" style="41"/>
    <col min="9475" max="9475" width="7.7109375" style="41" customWidth="1"/>
    <col min="9476" max="9476" width="9.140625" style="41"/>
    <col min="9477" max="9477" width="31.85546875" style="41" bestFit="1" customWidth="1"/>
    <col min="9478" max="9478" width="12.140625" style="41" customWidth="1"/>
    <col min="9479" max="9479" width="11.7109375" style="41" customWidth="1"/>
    <col min="9480" max="9480" width="10.85546875" style="41" customWidth="1"/>
    <col min="9481" max="9481" width="13.140625" style="41" customWidth="1"/>
    <col min="9482" max="9482" width="12.5703125" style="41" customWidth="1"/>
    <col min="9483" max="9483" width="12.28515625" style="41" customWidth="1"/>
    <col min="9484" max="9730" width="9.140625" style="41"/>
    <col min="9731" max="9731" width="7.7109375" style="41" customWidth="1"/>
    <col min="9732" max="9732" width="9.140625" style="41"/>
    <col min="9733" max="9733" width="31.85546875" style="41" bestFit="1" customWidth="1"/>
    <col min="9734" max="9734" width="12.140625" style="41" customWidth="1"/>
    <col min="9735" max="9735" width="11.7109375" style="41" customWidth="1"/>
    <col min="9736" max="9736" width="10.85546875" style="41" customWidth="1"/>
    <col min="9737" max="9737" width="13.140625" style="41" customWidth="1"/>
    <col min="9738" max="9738" width="12.5703125" style="41" customWidth="1"/>
    <col min="9739" max="9739" width="12.28515625" style="41" customWidth="1"/>
    <col min="9740" max="9986" width="9.140625" style="41"/>
    <col min="9987" max="9987" width="7.7109375" style="41" customWidth="1"/>
    <col min="9988" max="9988" width="9.140625" style="41"/>
    <col min="9989" max="9989" width="31.85546875" style="41" bestFit="1" customWidth="1"/>
    <col min="9990" max="9990" width="12.140625" style="41" customWidth="1"/>
    <col min="9991" max="9991" width="11.7109375" style="41" customWidth="1"/>
    <col min="9992" max="9992" width="10.85546875" style="41" customWidth="1"/>
    <col min="9993" max="9993" width="13.140625" style="41" customWidth="1"/>
    <col min="9994" max="9994" width="12.5703125" style="41" customWidth="1"/>
    <col min="9995" max="9995" width="12.28515625" style="41" customWidth="1"/>
    <col min="9996" max="10242" width="9.140625" style="41"/>
    <col min="10243" max="10243" width="7.7109375" style="41" customWidth="1"/>
    <col min="10244" max="10244" width="9.140625" style="41"/>
    <col min="10245" max="10245" width="31.85546875" style="41" bestFit="1" customWidth="1"/>
    <col min="10246" max="10246" width="12.140625" style="41" customWidth="1"/>
    <col min="10247" max="10247" width="11.7109375" style="41" customWidth="1"/>
    <col min="10248" max="10248" width="10.85546875" style="41" customWidth="1"/>
    <col min="10249" max="10249" width="13.140625" style="41" customWidth="1"/>
    <col min="10250" max="10250" width="12.5703125" style="41" customWidth="1"/>
    <col min="10251" max="10251" width="12.28515625" style="41" customWidth="1"/>
    <col min="10252" max="10498" width="9.140625" style="41"/>
    <col min="10499" max="10499" width="7.7109375" style="41" customWidth="1"/>
    <col min="10500" max="10500" width="9.140625" style="41"/>
    <col min="10501" max="10501" width="31.85546875" style="41" bestFit="1" customWidth="1"/>
    <col min="10502" max="10502" width="12.140625" style="41" customWidth="1"/>
    <col min="10503" max="10503" width="11.7109375" style="41" customWidth="1"/>
    <col min="10504" max="10504" width="10.85546875" style="41" customWidth="1"/>
    <col min="10505" max="10505" width="13.140625" style="41" customWidth="1"/>
    <col min="10506" max="10506" width="12.5703125" style="41" customWidth="1"/>
    <col min="10507" max="10507" width="12.28515625" style="41" customWidth="1"/>
    <col min="10508" max="10754" width="9.140625" style="41"/>
    <col min="10755" max="10755" width="7.7109375" style="41" customWidth="1"/>
    <col min="10756" max="10756" width="9.140625" style="41"/>
    <col min="10757" max="10757" width="31.85546875" style="41" bestFit="1" customWidth="1"/>
    <col min="10758" max="10758" width="12.140625" style="41" customWidth="1"/>
    <col min="10759" max="10759" width="11.7109375" style="41" customWidth="1"/>
    <col min="10760" max="10760" width="10.85546875" style="41" customWidth="1"/>
    <col min="10761" max="10761" width="13.140625" style="41" customWidth="1"/>
    <col min="10762" max="10762" width="12.5703125" style="41" customWidth="1"/>
    <col min="10763" max="10763" width="12.28515625" style="41" customWidth="1"/>
    <col min="10764" max="11010" width="9.140625" style="41"/>
    <col min="11011" max="11011" width="7.7109375" style="41" customWidth="1"/>
    <col min="11012" max="11012" width="9.140625" style="41"/>
    <col min="11013" max="11013" width="31.85546875" style="41" bestFit="1" customWidth="1"/>
    <col min="11014" max="11014" width="12.140625" style="41" customWidth="1"/>
    <col min="11015" max="11015" width="11.7109375" style="41" customWidth="1"/>
    <col min="11016" max="11016" width="10.85546875" style="41" customWidth="1"/>
    <col min="11017" max="11017" width="13.140625" style="41" customWidth="1"/>
    <col min="11018" max="11018" width="12.5703125" style="41" customWidth="1"/>
    <col min="11019" max="11019" width="12.28515625" style="41" customWidth="1"/>
    <col min="11020" max="11266" width="9.140625" style="41"/>
    <col min="11267" max="11267" width="7.7109375" style="41" customWidth="1"/>
    <col min="11268" max="11268" width="9.140625" style="41"/>
    <col min="11269" max="11269" width="31.85546875" style="41" bestFit="1" customWidth="1"/>
    <col min="11270" max="11270" width="12.140625" style="41" customWidth="1"/>
    <col min="11271" max="11271" width="11.7109375" style="41" customWidth="1"/>
    <col min="11272" max="11272" width="10.85546875" style="41" customWidth="1"/>
    <col min="11273" max="11273" width="13.140625" style="41" customWidth="1"/>
    <col min="11274" max="11274" width="12.5703125" style="41" customWidth="1"/>
    <col min="11275" max="11275" width="12.28515625" style="41" customWidth="1"/>
    <col min="11276" max="11522" width="9.140625" style="41"/>
    <col min="11523" max="11523" width="7.7109375" style="41" customWidth="1"/>
    <col min="11524" max="11524" width="9.140625" style="41"/>
    <col min="11525" max="11525" width="31.85546875" style="41" bestFit="1" customWidth="1"/>
    <col min="11526" max="11526" width="12.140625" style="41" customWidth="1"/>
    <col min="11527" max="11527" width="11.7109375" style="41" customWidth="1"/>
    <col min="11528" max="11528" width="10.85546875" style="41" customWidth="1"/>
    <col min="11529" max="11529" width="13.140625" style="41" customWidth="1"/>
    <col min="11530" max="11530" width="12.5703125" style="41" customWidth="1"/>
    <col min="11531" max="11531" width="12.28515625" style="41" customWidth="1"/>
    <col min="11532" max="11778" width="9.140625" style="41"/>
    <col min="11779" max="11779" width="7.7109375" style="41" customWidth="1"/>
    <col min="11780" max="11780" width="9.140625" style="41"/>
    <col min="11781" max="11781" width="31.85546875" style="41" bestFit="1" customWidth="1"/>
    <col min="11782" max="11782" width="12.140625" style="41" customWidth="1"/>
    <col min="11783" max="11783" width="11.7109375" style="41" customWidth="1"/>
    <col min="11784" max="11784" width="10.85546875" style="41" customWidth="1"/>
    <col min="11785" max="11785" width="13.140625" style="41" customWidth="1"/>
    <col min="11786" max="11786" width="12.5703125" style="41" customWidth="1"/>
    <col min="11787" max="11787" width="12.28515625" style="41" customWidth="1"/>
    <col min="11788" max="12034" width="9.140625" style="41"/>
    <col min="12035" max="12035" width="7.7109375" style="41" customWidth="1"/>
    <col min="12036" max="12036" width="9.140625" style="41"/>
    <col min="12037" max="12037" width="31.85546875" style="41" bestFit="1" customWidth="1"/>
    <col min="12038" max="12038" width="12.140625" style="41" customWidth="1"/>
    <col min="12039" max="12039" width="11.7109375" style="41" customWidth="1"/>
    <col min="12040" max="12040" width="10.85546875" style="41" customWidth="1"/>
    <col min="12041" max="12041" width="13.140625" style="41" customWidth="1"/>
    <col min="12042" max="12042" width="12.5703125" style="41" customWidth="1"/>
    <col min="12043" max="12043" width="12.28515625" style="41" customWidth="1"/>
    <col min="12044" max="12290" width="9.140625" style="41"/>
    <col min="12291" max="12291" width="7.7109375" style="41" customWidth="1"/>
    <col min="12292" max="12292" width="9.140625" style="41"/>
    <col min="12293" max="12293" width="31.85546875" style="41" bestFit="1" customWidth="1"/>
    <col min="12294" max="12294" width="12.140625" style="41" customWidth="1"/>
    <col min="12295" max="12295" width="11.7109375" style="41" customWidth="1"/>
    <col min="12296" max="12296" width="10.85546875" style="41" customWidth="1"/>
    <col min="12297" max="12297" width="13.140625" style="41" customWidth="1"/>
    <col min="12298" max="12298" width="12.5703125" style="41" customWidth="1"/>
    <col min="12299" max="12299" width="12.28515625" style="41" customWidth="1"/>
    <col min="12300" max="12546" width="9.140625" style="41"/>
    <col min="12547" max="12547" width="7.7109375" style="41" customWidth="1"/>
    <col min="12548" max="12548" width="9.140625" style="41"/>
    <col min="12549" max="12549" width="31.85546875" style="41" bestFit="1" customWidth="1"/>
    <col min="12550" max="12550" width="12.140625" style="41" customWidth="1"/>
    <col min="12551" max="12551" width="11.7109375" style="41" customWidth="1"/>
    <col min="12552" max="12552" width="10.85546875" style="41" customWidth="1"/>
    <col min="12553" max="12553" width="13.140625" style="41" customWidth="1"/>
    <col min="12554" max="12554" width="12.5703125" style="41" customWidth="1"/>
    <col min="12555" max="12555" width="12.28515625" style="41" customWidth="1"/>
    <col min="12556" max="12802" width="9.140625" style="41"/>
    <col min="12803" max="12803" width="7.7109375" style="41" customWidth="1"/>
    <col min="12804" max="12804" width="9.140625" style="41"/>
    <col min="12805" max="12805" width="31.85546875" style="41" bestFit="1" customWidth="1"/>
    <col min="12806" max="12806" width="12.140625" style="41" customWidth="1"/>
    <col min="12807" max="12807" width="11.7109375" style="41" customWidth="1"/>
    <col min="12808" max="12808" width="10.85546875" style="41" customWidth="1"/>
    <col min="12809" max="12809" width="13.140625" style="41" customWidth="1"/>
    <col min="12810" max="12810" width="12.5703125" style="41" customWidth="1"/>
    <col min="12811" max="12811" width="12.28515625" style="41" customWidth="1"/>
    <col min="12812" max="13058" width="9.140625" style="41"/>
    <col min="13059" max="13059" width="7.7109375" style="41" customWidth="1"/>
    <col min="13060" max="13060" width="9.140625" style="41"/>
    <col min="13061" max="13061" width="31.85546875" style="41" bestFit="1" customWidth="1"/>
    <col min="13062" max="13062" width="12.140625" style="41" customWidth="1"/>
    <col min="13063" max="13063" width="11.7109375" style="41" customWidth="1"/>
    <col min="13064" max="13064" width="10.85546875" style="41" customWidth="1"/>
    <col min="13065" max="13065" width="13.140625" style="41" customWidth="1"/>
    <col min="13066" max="13066" width="12.5703125" style="41" customWidth="1"/>
    <col min="13067" max="13067" width="12.28515625" style="41" customWidth="1"/>
    <col min="13068" max="13314" width="9.140625" style="41"/>
    <col min="13315" max="13315" width="7.7109375" style="41" customWidth="1"/>
    <col min="13316" max="13316" width="9.140625" style="41"/>
    <col min="13317" max="13317" width="31.85546875" style="41" bestFit="1" customWidth="1"/>
    <col min="13318" max="13318" width="12.140625" style="41" customWidth="1"/>
    <col min="13319" max="13319" width="11.7109375" style="41" customWidth="1"/>
    <col min="13320" max="13320" width="10.85546875" style="41" customWidth="1"/>
    <col min="13321" max="13321" width="13.140625" style="41" customWidth="1"/>
    <col min="13322" max="13322" width="12.5703125" style="41" customWidth="1"/>
    <col min="13323" max="13323" width="12.28515625" style="41" customWidth="1"/>
    <col min="13324" max="13570" width="9.140625" style="41"/>
    <col min="13571" max="13571" width="7.7109375" style="41" customWidth="1"/>
    <col min="13572" max="13572" width="9.140625" style="41"/>
    <col min="13573" max="13573" width="31.85546875" style="41" bestFit="1" customWidth="1"/>
    <col min="13574" max="13574" width="12.140625" style="41" customWidth="1"/>
    <col min="13575" max="13575" width="11.7109375" style="41" customWidth="1"/>
    <col min="13576" max="13576" width="10.85546875" style="41" customWidth="1"/>
    <col min="13577" max="13577" width="13.140625" style="41" customWidth="1"/>
    <col min="13578" max="13578" width="12.5703125" style="41" customWidth="1"/>
    <col min="13579" max="13579" width="12.28515625" style="41" customWidth="1"/>
    <col min="13580" max="13826" width="9.140625" style="41"/>
    <col min="13827" max="13827" width="7.7109375" style="41" customWidth="1"/>
    <col min="13828" max="13828" width="9.140625" style="41"/>
    <col min="13829" max="13829" width="31.85546875" style="41" bestFit="1" customWidth="1"/>
    <col min="13830" max="13830" width="12.140625" style="41" customWidth="1"/>
    <col min="13831" max="13831" width="11.7109375" style="41" customWidth="1"/>
    <col min="13832" max="13832" width="10.85546875" style="41" customWidth="1"/>
    <col min="13833" max="13833" width="13.140625" style="41" customWidth="1"/>
    <col min="13834" max="13834" width="12.5703125" style="41" customWidth="1"/>
    <col min="13835" max="13835" width="12.28515625" style="41" customWidth="1"/>
    <col min="13836" max="14082" width="9.140625" style="41"/>
    <col min="14083" max="14083" width="7.7109375" style="41" customWidth="1"/>
    <col min="14084" max="14084" width="9.140625" style="41"/>
    <col min="14085" max="14085" width="31.85546875" style="41" bestFit="1" customWidth="1"/>
    <col min="14086" max="14086" width="12.140625" style="41" customWidth="1"/>
    <col min="14087" max="14087" width="11.7109375" style="41" customWidth="1"/>
    <col min="14088" max="14088" width="10.85546875" style="41" customWidth="1"/>
    <col min="14089" max="14089" width="13.140625" style="41" customWidth="1"/>
    <col min="14090" max="14090" width="12.5703125" style="41" customWidth="1"/>
    <col min="14091" max="14091" width="12.28515625" style="41" customWidth="1"/>
    <col min="14092" max="14338" width="9.140625" style="41"/>
    <col min="14339" max="14339" width="7.7109375" style="41" customWidth="1"/>
    <col min="14340" max="14340" width="9.140625" style="41"/>
    <col min="14341" max="14341" width="31.85546875" style="41" bestFit="1" customWidth="1"/>
    <col min="14342" max="14342" width="12.140625" style="41" customWidth="1"/>
    <col min="14343" max="14343" width="11.7109375" style="41" customWidth="1"/>
    <col min="14344" max="14344" width="10.85546875" style="41" customWidth="1"/>
    <col min="14345" max="14345" width="13.140625" style="41" customWidth="1"/>
    <col min="14346" max="14346" width="12.5703125" style="41" customWidth="1"/>
    <col min="14347" max="14347" width="12.28515625" style="41" customWidth="1"/>
    <col min="14348" max="14594" width="9.140625" style="41"/>
    <col min="14595" max="14595" width="7.7109375" style="41" customWidth="1"/>
    <col min="14596" max="14596" width="9.140625" style="41"/>
    <col min="14597" max="14597" width="31.85546875" style="41" bestFit="1" customWidth="1"/>
    <col min="14598" max="14598" width="12.140625" style="41" customWidth="1"/>
    <col min="14599" max="14599" width="11.7109375" style="41" customWidth="1"/>
    <col min="14600" max="14600" width="10.85546875" style="41" customWidth="1"/>
    <col min="14601" max="14601" width="13.140625" style="41" customWidth="1"/>
    <col min="14602" max="14602" width="12.5703125" style="41" customWidth="1"/>
    <col min="14603" max="14603" width="12.28515625" style="41" customWidth="1"/>
    <col min="14604" max="14850" width="9.140625" style="41"/>
    <col min="14851" max="14851" width="7.7109375" style="41" customWidth="1"/>
    <col min="14852" max="14852" width="9.140625" style="41"/>
    <col min="14853" max="14853" width="31.85546875" style="41" bestFit="1" customWidth="1"/>
    <col min="14854" max="14854" width="12.140625" style="41" customWidth="1"/>
    <col min="14855" max="14855" width="11.7109375" style="41" customWidth="1"/>
    <col min="14856" max="14856" width="10.85546875" style="41" customWidth="1"/>
    <col min="14857" max="14857" width="13.140625" style="41" customWidth="1"/>
    <col min="14858" max="14858" width="12.5703125" style="41" customWidth="1"/>
    <col min="14859" max="14859" width="12.28515625" style="41" customWidth="1"/>
    <col min="14860" max="15106" width="9.140625" style="41"/>
    <col min="15107" max="15107" width="7.7109375" style="41" customWidth="1"/>
    <col min="15108" max="15108" width="9.140625" style="41"/>
    <col min="15109" max="15109" width="31.85546875" style="41" bestFit="1" customWidth="1"/>
    <col min="15110" max="15110" width="12.140625" style="41" customWidth="1"/>
    <col min="15111" max="15111" width="11.7109375" style="41" customWidth="1"/>
    <col min="15112" max="15112" width="10.85546875" style="41" customWidth="1"/>
    <col min="15113" max="15113" width="13.140625" style="41" customWidth="1"/>
    <col min="15114" max="15114" width="12.5703125" style="41" customWidth="1"/>
    <col min="15115" max="15115" width="12.28515625" style="41" customWidth="1"/>
    <col min="15116" max="15362" width="9.140625" style="41"/>
    <col min="15363" max="15363" width="7.7109375" style="41" customWidth="1"/>
    <col min="15364" max="15364" width="9.140625" style="41"/>
    <col min="15365" max="15365" width="31.85546875" style="41" bestFit="1" customWidth="1"/>
    <col min="15366" max="15366" width="12.140625" style="41" customWidth="1"/>
    <col min="15367" max="15367" width="11.7109375" style="41" customWidth="1"/>
    <col min="15368" max="15368" width="10.85546875" style="41" customWidth="1"/>
    <col min="15369" max="15369" width="13.140625" style="41" customWidth="1"/>
    <col min="15370" max="15370" width="12.5703125" style="41" customWidth="1"/>
    <col min="15371" max="15371" width="12.28515625" style="41" customWidth="1"/>
    <col min="15372" max="15618" width="9.140625" style="41"/>
    <col min="15619" max="15619" width="7.7109375" style="41" customWidth="1"/>
    <col min="15620" max="15620" width="9.140625" style="41"/>
    <col min="15621" max="15621" width="31.85546875" style="41" bestFit="1" customWidth="1"/>
    <col min="15622" max="15622" width="12.140625" style="41" customWidth="1"/>
    <col min="15623" max="15623" width="11.7109375" style="41" customWidth="1"/>
    <col min="15624" max="15624" width="10.85546875" style="41" customWidth="1"/>
    <col min="15625" max="15625" width="13.140625" style="41" customWidth="1"/>
    <col min="15626" max="15626" width="12.5703125" style="41" customWidth="1"/>
    <col min="15627" max="15627" width="12.28515625" style="41" customWidth="1"/>
    <col min="15628" max="15874" width="9.140625" style="41"/>
    <col min="15875" max="15875" width="7.7109375" style="41" customWidth="1"/>
    <col min="15876" max="15876" width="9.140625" style="41"/>
    <col min="15877" max="15877" width="31.85546875" style="41" bestFit="1" customWidth="1"/>
    <col min="15878" max="15878" width="12.140625" style="41" customWidth="1"/>
    <col min="15879" max="15879" width="11.7109375" style="41" customWidth="1"/>
    <col min="15880" max="15880" width="10.85546875" style="41" customWidth="1"/>
    <col min="15881" max="15881" width="13.140625" style="41" customWidth="1"/>
    <col min="15882" max="15882" width="12.5703125" style="41" customWidth="1"/>
    <col min="15883" max="15883" width="12.28515625" style="41" customWidth="1"/>
    <col min="15884" max="16130" width="9.140625" style="41"/>
    <col min="16131" max="16131" width="7.7109375" style="41" customWidth="1"/>
    <col min="16132" max="16132" width="9.140625" style="41"/>
    <col min="16133" max="16133" width="31.85546875" style="41" bestFit="1" customWidth="1"/>
    <col min="16134" max="16134" width="12.140625" style="41" customWidth="1"/>
    <col min="16135" max="16135" width="11.7109375" style="41" customWidth="1"/>
    <col min="16136" max="16136" width="10.85546875" style="41" customWidth="1"/>
    <col min="16137" max="16137" width="13.140625" style="41" customWidth="1"/>
    <col min="16138" max="16138" width="12.5703125" style="41" customWidth="1"/>
    <col min="16139" max="16139" width="12.28515625" style="41" customWidth="1"/>
    <col min="16140" max="16384" width="9.140625" style="41"/>
  </cols>
  <sheetData>
    <row r="1" spans="2:17">
      <c r="B1" s="1612" t="s">
        <v>389</v>
      </c>
      <c r="C1" s="1612"/>
      <c r="D1" s="1612"/>
      <c r="E1" s="1612"/>
      <c r="F1" s="1612"/>
      <c r="G1" s="1612"/>
      <c r="H1" s="1612"/>
      <c r="I1" s="1612"/>
    </row>
    <row r="2" spans="2:17">
      <c r="B2" s="1638" t="s">
        <v>568</v>
      </c>
      <c r="C2" s="1638"/>
      <c r="D2" s="1638"/>
      <c r="E2" s="1638"/>
      <c r="F2" s="1638"/>
      <c r="G2" s="1638"/>
      <c r="H2" s="1638"/>
      <c r="I2" s="1638"/>
      <c r="J2" s="496"/>
    </row>
    <row r="3" spans="2:17">
      <c r="B3" s="1638" t="s">
        <v>390</v>
      </c>
      <c r="C3" s="1638"/>
      <c r="D3" s="1638"/>
      <c r="E3" s="1638"/>
      <c r="F3" s="1638"/>
      <c r="G3" s="1638"/>
      <c r="H3" s="1638"/>
      <c r="I3" s="1638"/>
      <c r="J3" s="497"/>
    </row>
    <row r="4" spans="2:17">
      <c r="B4" s="1637" t="s">
        <v>391</v>
      </c>
      <c r="C4" s="1637"/>
      <c r="D4" s="1637"/>
      <c r="E4" s="1637"/>
      <c r="F4" s="1637"/>
      <c r="G4" s="1637"/>
      <c r="H4" s="1637"/>
      <c r="I4" s="1637"/>
    </row>
    <row r="5" spans="2:17" ht="15.75" customHeight="1" thickBot="1"/>
    <row r="6" spans="2:17" ht="27" customHeight="1" thickTop="1">
      <c r="B6" s="1639" t="s">
        <v>392</v>
      </c>
      <c r="C6" s="1641" t="s">
        <v>393</v>
      </c>
      <c r="D6" s="1643" t="s">
        <v>153</v>
      </c>
      <c r="E6" s="1643"/>
      <c r="F6" s="1643"/>
      <c r="G6" s="1643" t="s">
        <v>154</v>
      </c>
      <c r="H6" s="1643"/>
      <c r="I6" s="1644"/>
    </row>
    <row r="7" spans="2:17" ht="27" customHeight="1">
      <c r="B7" s="1640"/>
      <c r="C7" s="1642"/>
      <c r="D7" s="498" t="s">
        <v>5</v>
      </c>
      <c r="E7" s="499" t="s">
        <v>46</v>
      </c>
      <c r="F7" s="500" t="s">
        <v>394</v>
      </c>
      <c r="G7" s="498" t="s">
        <v>5</v>
      </c>
      <c r="H7" s="498" t="s">
        <v>46</v>
      </c>
      <c r="I7" s="501" t="s">
        <v>394</v>
      </c>
    </row>
    <row r="8" spans="2:17" ht="27" customHeight="1">
      <c r="B8" s="502">
        <v>1</v>
      </c>
      <c r="C8" s="503" t="s">
        <v>395</v>
      </c>
      <c r="D8" s="504">
        <v>13871.658473000001</v>
      </c>
      <c r="E8" s="504">
        <v>12721.652192000001</v>
      </c>
      <c r="F8" s="505">
        <v>-8.2903301233835052</v>
      </c>
      <c r="G8" s="504">
        <v>297223.26840700005</v>
      </c>
      <c r="H8" s="504">
        <v>379376.01900299999</v>
      </c>
      <c r="I8" s="506">
        <v>27.640080481015627</v>
      </c>
      <c r="N8" s="12"/>
      <c r="O8" s="12"/>
      <c r="P8" s="12"/>
      <c r="Q8" s="12"/>
    </row>
    <row r="9" spans="2:17" ht="27" customHeight="1">
      <c r="B9" s="502">
        <v>2</v>
      </c>
      <c r="C9" s="504" t="s">
        <v>396</v>
      </c>
      <c r="D9" s="504">
        <v>3461.9175190000001</v>
      </c>
      <c r="E9" s="507">
        <v>4283.261141</v>
      </c>
      <c r="F9" s="505">
        <v>23.725106606157699</v>
      </c>
      <c r="G9" s="504">
        <v>124442.572445</v>
      </c>
      <c r="H9" s="504">
        <v>119080.459993</v>
      </c>
      <c r="I9" s="506">
        <v>-4.3089051814401369</v>
      </c>
      <c r="N9" s="12"/>
      <c r="O9" s="12"/>
      <c r="P9" s="12"/>
      <c r="Q9" s="12"/>
    </row>
    <row r="10" spans="2:17" ht="27" customHeight="1">
      <c r="B10" s="502">
        <v>3</v>
      </c>
      <c r="C10" s="504" t="s">
        <v>397</v>
      </c>
      <c r="D10" s="504">
        <v>2931.3991070000002</v>
      </c>
      <c r="E10" s="504">
        <v>3192.6668900000004</v>
      </c>
      <c r="F10" s="505">
        <v>8.9127332534184376</v>
      </c>
      <c r="G10" s="504">
        <v>158842.38057899999</v>
      </c>
      <c r="H10" s="504">
        <v>204374.52757000001</v>
      </c>
      <c r="I10" s="506">
        <v>28.664986526284576</v>
      </c>
      <c r="N10" s="12"/>
      <c r="O10" s="12"/>
      <c r="P10" s="12"/>
      <c r="Q10" s="12"/>
    </row>
    <row r="11" spans="2:17" ht="27" customHeight="1">
      <c r="B11" s="502">
        <v>4</v>
      </c>
      <c r="C11" s="504" t="s">
        <v>398</v>
      </c>
      <c r="D11" s="504">
        <v>19670.849309000001</v>
      </c>
      <c r="E11" s="504">
        <v>22402.182883000001</v>
      </c>
      <c r="F11" s="505">
        <v>13.885183761487774</v>
      </c>
      <c r="G11" s="504">
        <v>99823.732205000008</v>
      </c>
      <c r="H11" s="504">
        <v>136872.56993700002</v>
      </c>
      <c r="I11" s="506">
        <v>37.114258216589</v>
      </c>
      <c r="N11" s="12"/>
      <c r="O11" s="12"/>
      <c r="P11" s="12"/>
      <c r="Q11" s="12"/>
    </row>
    <row r="12" spans="2:17" ht="27" customHeight="1">
      <c r="B12" s="502">
        <v>5</v>
      </c>
      <c r="C12" s="504" t="s">
        <v>399</v>
      </c>
      <c r="D12" s="504">
        <v>18913.174263000001</v>
      </c>
      <c r="E12" s="504">
        <v>20454.064207000003</v>
      </c>
      <c r="F12" s="505">
        <v>8.1471778484823574</v>
      </c>
      <c r="G12" s="504">
        <v>110624.03895099999</v>
      </c>
      <c r="H12" s="504">
        <v>122942.778787</v>
      </c>
      <c r="I12" s="506">
        <v>11.135680773196576</v>
      </c>
      <c r="N12" s="12"/>
      <c r="O12" s="12"/>
      <c r="P12" s="12"/>
      <c r="Q12" s="12"/>
    </row>
    <row r="13" spans="2:17" ht="27" customHeight="1">
      <c r="B13" s="502">
        <v>6</v>
      </c>
      <c r="C13" s="504" t="s">
        <v>400</v>
      </c>
      <c r="D13" s="504">
        <v>1959.447525</v>
      </c>
      <c r="E13" s="504">
        <v>2182.1246219999998</v>
      </c>
      <c r="F13" s="505">
        <v>11.364279683886913</v>
      </c>
      <c r="G13" s="504">
        <v>28200.155298999998</v>
      </c>
      <c r="H13" s="504">
        <v>40392.176681000004</v>
      </c>
      <c r="I13" s="506">
        <v>43.233880284454827</v>
      </c>
      <c r="N13" s="12"/>
      <c r="O13" s="12"/>
      <c r="P13" s="12"/>
      <c r="Q13" s="12"/>
    </row>
    <row r="14" spans="2:17" ht="27" customHeight="1">
      <c r="B14" s="502">
        <v>7</v>
      </c>
      <c r="C14" s="504" t="s">
        <v>401</v>
      </c>
      <c r="D14" s="504">
        <v>4606.3025969999999</v>
      </c>
      <c r="E14" s="504">
        <v>6043.6530990000001</v>
      </c>
      <c r="F14" s="505">
        <v>31.203996518511843</v>
      </c>
      <c r="G14" s="504">
        <v>28655.091950999995</v>
      </c>
      <c r="H14" s="504">
        <v>34352.171215999995</v>
      </c>
      <c r="I14" s="506">
        <v>19.881559880324119</v>
      </c>
      <c r="N14" s="12"/>
      <c r="O14" s="12"/>
      <c r="P14" s="12"/>
      <c r="Q14" s="12"/>
    </row>
    <row r="15" spans="2:17" ht="27" customHeight="1">
      <c r="B15" s="502">
        <v>8</v>
      </c>
      <c r="C15" s="504" t="s">
        <v>402</v>
      </c>
      <c r="D15" s="504">
        <v>572.98632600000008</v>
      </c>
      <c r="E15" s="504">
        <v>409.35730899999993</v>
      </c>
      <c r="F15" s="505">
        <v>-28.55722895558246</v>
      </c>
      <c r="G15" s="504">
        <v>15133.888657</v>
      </c>
      <c r="H15" s="504">
        <v>23830.57749</v>
      </c>
      <c r="I15" s="506">
        <v>57.464998125101509</v>
      </c>
      <c r="N15" s="12"/>
      <c r="O15" s="12"/>
      <c r="P15" s="12"/>
      <c r="Q15" s="12"/>
    </row>
    <row r="16" spans="2:17" ht="27" customHeight="1">
      <c r="B16" s="502">
        <v>9</v>
      </c>
      <c r="C16" s="504" t="s">
        <v>403</v>
      </c>
      <c r="D16" s="504">
        <v>472.436781</v>
      </c>
      <c r="E16" s="504">
        <v>664.87231599999996</v>
      </c>
      <c r="F16" s="505">
        <v>40.732547240008387</v>
      </c>
      <c r="G16" s="504">
        <v>11411.011712000003</v>
      </c>
      <c r="H16" s="504">
        <v>15775.234603000001</v>
      </c>
      <c r="I16" s="506">
        <v>38.245713887143864</v>
      </c>
      <c r="N16" s="12"/>
      <c r="O16" s="12"/>
      <c r="P16" s="12"/>
      <c r="Q16" s="12"/>
    </row>
    <row r="17" spans="2:17" ht="27" customHeight="1">
      <c r="B17" s="502">
        <v>10</v>
      </c>
      <c r="C17" s="504" t="s">
        <v>404</v>
      </c>
      <c r="D17" s="504">
        <v>0.17</v>
      </c>
      <c r="E17" s="504">
        <v>1.4E-3</v>
      </c>
      <c r="F17" s="508">
        <v>-99.176470588235304</v>
      </c>
      <c r="G17" s="504">
        <v>5090.9442200000012</v>
      </c>
      <c r="H17" s="504">
        <v>6828.3072880000009</v>
      </c>
      <c r="I17" s="506">
        <v>34.126539064692388</v>
      </c>
      <c r="N17" s="12"/>
      <c r="O17" s="12"/>
      <c r="P17" s="12"/>
      <c r="Q17" s="12"/>
    </row>
    <row r="18" spans="2:17" ht="27" customHeight="1">
      <c r="B18" s="502">
        <v>11</v>
      </c>
      <c r="C18" s="504" t="s">
        <v>405</v>
      </c>
      <c r="D18" s="504">
        <v>0</v>
      </c>
      <c r="E18" s="504">
        <v>0</v>
      </c>
      <c r="F18" s="508" t="s">
        <v>190</v>
      </c>
      <c r="G18" s="504">
        <v>0</v>
      </c>
      <c r="H18" s="504">
        <v>0</v>
      </c>
      <c r="I18" s="509" t="s">
        <v>190</v>
      </c>
      <c r="N18" s="12"/>
      <c r="O18" s="12"/>
      <c r="P18" s="12"/>
      <c r="Q18" s="12"/>
    </row>
    <row r="19" spans="2:17" ht="27" customHeight="1">
      <c r="B19" s="502">
        <v>12</v>
      </c>
      <c r="C19" s="504" t="s">
        <v>406</v>
      </c>
      <c r="D19" s="504">
        <v>22.57864</v>
      </c>
      <c r="E19" s="504">
        <v>16.768321999999998</v>
      </c>
      <c r="F19" s="505">
        <v>-25.733693437691564</v>
      </c>
      <c r="G19" s="504">
        <v>1160.7633859999999</v>
      </c>
      <c r="H19" s="504">
        <v>724.2650920000001</v>
      </c>
      <c r="I19" s="506">
        <v>-37.604416133780418</v>
      </c>
      <c r="N19" s="12"/>
      <c r="O19" s="12"/>
      <c r="P19" s="12"/>
      <c r="Q19" s="12"/>
    </row>
    <row r="20" spans="2:17" ht="27" customHeight="1">
      <c r="B20" s="510">
        <v>13</v>
      </c>
      <c r="C20" s="504" t="s">
        <v>407</v>
      </c>
      <c r="D20" s="504">
        <v>709.13766900000189</v>
      </c>
      <c r="E20" s="504">
        <v>1827.4606249999999</v>
      </c>
      <c r="F20" s="505">
        <v>157.70181234019245</v>
      </c>
      <c r="G20" s="504">
        <v>14363.558250000015</v>
      </c>
      <c r="H20" s="504">
        <v>19250.231071000002</v>
      </c>
      <c r="I20" s="506">
        <v>34.021324910907659</v>
      </c>
      <c r="K20" s="41" t="s">
        <v>87</v>
      </c>
      <c r="N20" s="12"/>
      <c r="O20" s="12"/>
      <c r="P20" s="12"/>
      <c r="Q20" s="12"/>
    </row>
    <row r="21" spans="2:17" ht="27" customHeight="1">
      <c r="B21" s="502">
        <v>14</v>
      </c>
      <c r="C21" s="504" t="s">
        <v>408</v>
      </c>
      <c r="D21" s="504">
        <v>119.97523000000071</v>
      </c>
      <c r="E21" s="504">
        <v>116.54069000000001</v>
      </c>
      <c r="F21" s="505">
        <v>-2.862707577222956</v>
      </c>
      <c r="G21" s="504">
        <v>1598.9565580000369</v>
      </c>
      <c r="H21" s="504">
        <v>3552.3950784099816</v>
      </c>
      <c r="I21" s="506">
        <v>122.16958057029963</v>
      </c>
      <c r="N21" s="12"/>
      <c r="O21" s="12"/>
      <c r="P21" s="12"/>
      <c r="Q21" s="12"/>
    </row>
    <row r="22" spans="2:17" ht="27" customHeight="1" thickBot="1">
      <c r="B22" s="511"/>
      <c r="C22" s="512" t="s">
        <v>409</v>
      </c>
      <c r="D22" s="513">
        <v>67312.077589000008</v>
      </c>
      <c r="E22" s="513">
        <v>74314.305695999996</v>
      </c>
      <c r="F22" s="514">
        <v>10.402632570271875</v>
      </c>
      <c r="G22" s="513">
        <v>896571.34757100011</v>
      </c>
      <c r="H22" s="513">
        <v>1107351.7138094099</v>
      </c>
      <c r="I22" s="515">
        <v>23.509603202183293</v>
      </c>
    </row>
    <row r="23" spans="2:17" ht="27" customHeight="1" thickTop="1">
      <c r="B23" s="301" t="s">
        <v>182</v>
      </c>
    </row>
    <row r="24" spans="2:17">
      <c r="E24" s="12"/>
      <c r="F24" s="12"/>
      <c r="G24" s="12"/>
      <c r="H24" s="12"/>
    </row>
    <row r="25" spans="2:17">
      <c r="E25" s="12"/>
      <c r="G25" s="41" t="s">
        <v>87</v>
      </c>
      <c r="H25" s="12"/>
    </row>
    <row r="26" spans="2:17">
      <c r="D26" s="12"/>
      <c r="E26" s="12"/>
    </row>
    <row r="27" spans="2:17">
      <c r="I27" s="41" t="s">
        <v>87</v>
      </c>
    </row>
    <row r="28" spans="2:17">
      <c r="G28" s="41" t="s">
        <v>87</v>
      </c>
    </row>
    <row r="29" spans="2:17">
      <c r="F29" s="41" t="s">
        <v>87</v>
      </c>
    </row>
  </sheetData>
  <mergeCells count="8">
    <mergeCell ref="B1:I1"/>
    <mergeCell ref="B4:I4"/>
    <mergeCell ref="B2:I2"/>
    <mergeCell ref="B3:I3"/>
    <mergeCell ref="B6:B7"/>
    <mergeCell ref="C6:C7"/>
    <mergeCell ref="D6:F6"/>
    <mergeCell ref="G6:I6"/>
  </mergeCells>
  <pageMargins left="0.7" right="0.7" top="0.5" bottom="0.5" header="0.31496062992126" footer="0.31496062992126"/>
  <pageSetup paperSize="9" scale="59" orientation="portrait" horizontalDpi="4294967295" verticalDpi="4294967295" r:id="rId1"/>
</worksheet>
</file>

<file path=xl/worksheets/sheet16.xml><?xml version="1.0" encoding="utf-8"?>
<worksheet xmlns="http://schemas.openxmlformats.org/spreadsheetml/2006/main" xmlns:r="http://schemas.openxmlformats.org/officeDocument/2006/relationships">
  <sheetPr>
    <pageSetUpPr fitToPage="1"/>
  </sheetPr>
  <dimension ref="A3:M21"/>
  <sheetViews>
    <sheetView view="pageBreakPreview" zoomScale="60" workbookViewId="0">
      <selection activeCell="I24" sqref="I24"/>
    </sheetView>
  </sheetViews>
  <sheetFormatPr defaultRowHeight="21" customHeight="1"/>
  <cols>
    <col min="1" max="1" width="13.5703125" style="516" customWidth="1"/>
    <col min="2" max="11" width="12.7109375" style="516" customWidth="1"/>
    <col min="12" max="12" width="12.28515625" style="516" customWidth="1"/>
    <col min="13" max="13" width="11.5703125" style="516" customWidth="1"/>
    <col min="14" max="256" width="9.140625" style="516"/>
    <col min="257" max="267" width="12.7109375" style="516" customWidth="1"/>
    <col min="268" max="268" width="12.28515625" style="516" customWidth="1"/>
    <col min="269" max="269" width="11.5703125" style="516" customWidth="1"/>
    <col min="270" max="512" width="9.140625" style="516"/>
    <col min="513" max="523" width="12.7109375" style="516" customWidth="1"/>
    <col min="524" max="524" width="12.28515625" style="516" customWidth="1"/>
    <col min="525" max="525" width="11.5703125" style="516" customWidth="1"/>
    <col min="526" max="768" width="9.140625" style="516"/>
    <col min="769" max="779" width="12.7109375" style="516" customWidth="1"/>
    <col min="780" max="780" width="12.28515625" style="516" customWidth="1"/>
    <col min="781" max="781" width="11.5703125" style="516" customWidth="1"/>
    <col min="782" max="1024" width="9.140625" style="516"/>
    <col min="1025" max="1035" width="12.7109375" style="516" customWidth="1"/>
    <col min="1036" max="1036" width="12.28515625" style="516" customWidth="1"/>
    <col min="1037" max="1037" width="11.5703125" style="516" customWidth="1"/>
    <col min="1038" max="1280" width="9.140625" style="516"/>
    <col min="1281" max="1291" width="12.7109375" style="516" customWidth="1"/>
    <col min="1292" max="1292" width="12.28515625" style="516" customWidth="1"/>
    <col min="1293" max="1293" width="11.5703125" style="516" customWidth="1"/>
    <col min="1294" max="1536" width="9.140625" style="516"/>
    <col min="1537" max="1547" width="12.7109375" style="516" customWidth="1"/>
    <col min="1548" max="1548" width="12.28515625" style="516" customWidth="1"/>
    <col min="1549" max="1549" width="11.5703125" style="516" customWidth="1"/>
    <col min="1550" max="1792" width="9.140625" style="516"/>
    <col min="1793" max="1803" width="12.7109375" style="516" customWidth="1"/>
    <col min="1804" max="1804" width="12.28515625" style="516" customWidth="1"/>
    <col min="1805" max="1805" width="11.5703125" style="516" customWidth="1"/>
    <col min="1806" max="2048" width="9.140625" style="516"/>
    <col min="2049" max="2059" width="12.7109375" style="516" customWidth="1"/>
    <col min="2060" max="2060" width="12.28515625" style="516" customWidth="1"/>
    <col min="2061" max="2061" width="11.5703125" style="516" customWidth="1"/>
    <col min="2062" max="2304" width="9.140625" style="516"/>
    <col min="2305" max="2315" width="12.7109375" style="516" customWidth="1"/>
    <col min="2316" max="2316" width="12.28515625" style="516" customWidth="1"/>
    <col min="2317" max="2317" width="11.5703125" style="516" customWidth="1"/>
    <col min="2318" max="2560" width="9.140625" style="516"/>
    <col min="2561" max="2571" width="12.7109375" style="516" customWidth="1"/>
    <col min="2572" max="2572" width="12.28515625" style="516" customWidth="1"/>
    <col min="2573" max="2573" width="11.5703125" style="516" customWidth="1"/>
    <col min="2574" max="2816" width="9.140625" style="516"/>
    <col min="2817" max="2827" width="12.7109375" style="516" customWidth="1"/>
    <col min="2828" max="2828" width="12.28515625" style="516" customWidth="1"/>
    <col min="2829" max="2829" width="11.5703125" style="516" customWidth="1"/>
    <col min="2830" max="3072" width="9.140625" style="516"/>
    <col min="3073" max="3083" width="12.7109375" style="516" customWidth="1"/>
    <col min="3084" max="3084" width="12.28515625" style="516" customWidth="1"/>
    <col min="3085" max="3085" width="11.5703125" style="516" customWidth="1"/>
    <col min="3086" max="3328" width="9.140625" style="516"/>
    <col min="3329" max="3339" width="12.7109375" style="516" customWidth="1"/>
    <col min="3340" max="3340" width="12.28515625" style="516" customWidth="1"/>
    <col min="3341" max="3341" width="11.5703125" style="516" customWidth="1"/>
    <col min="3342" max="3584" width="9.140625" style="516"/>
    <col min="3585" max="3595" width="12.7109375" style="516" customWidth="1"/>
    <col min="3596" max="3596" width="12.28515625" style="516" customWidth="1"/>
    <col min="3597" max="3597" width="11.5703125" style="516" customWidth="1"/>
    <col min="3598" max="3840" width="9.140625" style="516"/>
    <col min="3841" max="3851" width="12.7109375" style="516" customWidth="1"/>
    <col min="3852" max="3852" width="12.28515625" style="516" customWidth="1"/>
    <col min="3853" max="3853" width="11.5703125" style="516" customWidth="1"/>
    <col min="3854" max="4096" width="9.140625" style="516"/>
    <col min="4097" max="4107" width="12.7109375" style="516" customWidth="1"/>
    <col min="4108" max="4108" width="12.28515625" style="516" customWidth="1"/>
    <col min="4109" max="4109" width="11.5703125" style="516" customWidth="1"/>
    <col min="4110" max="4352" width="9.140625" style="516"/>
    <col min="4353" max="4363" width="12.7109375" style="516" customWidth="1"/>
    <col min="4364" max="4364" width="12.28515625" style="516" customWidth="1"/>
    <col min="4365" max="4365" width="11.5703125" style="516" customWidth="1"/>
    <col min="4366" max="4608" width="9.140625" style="516"/>
    <col min="4609" max="4619" width="12.7109375" style="516" customWidth="1"/>
    <col min="4620" max="4620" width="12.28515625" style="516" customWidth="1"/>
    <col min="4621" max="4621" width="11.5703125" style="516" customWidth="1"/>
    <col min="4622" max="4864" width="9.140625" style="516"/>
    <col min="4865" max="4875" width="12.7109375" style="516" customWidth="1"/>
    <col min="4876" max="4876" width="12.28515625" style="516" customWidth="1"/>
    <col min="4877" max="4877" width="11.5703125" style="516" customWidth="1"/>
    <col min="4878" max="5120" width="9.140625" style="516"/>
    <col min="5121" max="5131" width="12.7109375" style="516" customWidth="1"/>
    <col min="5132" max="5132" width="12.28515625" style="516" customWidth="1"/>
    <col min="5133" max="5133" width="11.5703125" style="516" customWidth="1"/>
    <col min="5134" max="5376" width="9.140625" style="516"/>
    <col min="5377" max="5387" width="12.7109375" style="516" customWidth="1"/>
    <col min="5388" max="5388" width="12.28515625" style="516" customWidth="1"/>
    <col min="5389" max="5389" width="11.5703125" style="516" customWidth="1"/>
    <col min="5390" max="5632" width="9.140625" style="516"/>
    <col min="5633" max="5643" width="12.7109375" style="516" customWidth="1"/>
    <col min="5644" max="5644" width="12.28515625" style="516" customWidth="1"/>
    <col min="5645" max="5645" width="11.5703125" style="516" customWidth="1"/>
    <col min="5646" max="5888" width="9.140625" style="516"/>
    <col min="5889" max="5899" width="12.7109375" style="516" customWidth="1"/>
    <col min="5900" max="5900" width="12.28515625" style="516" customWidth="1"/>
    <col min="5901" max="5901" width="11.5703125" style="516" customWidth="1"/>
    <col min="5902" max="6144" width="9.140625" style="516"/>
    <col min="6145" max="6155" width="12.7109375" style="516" customWidth="1"/>
    <col min="6156" max="6156" width="12.28515625" style="516" customWidth="1"/>
    <col min="6157" max="6157" width="11.5703125" style="516" customWidth="1"/>
    <col min="6158" max="6400" width="9.140625" style="516"/>
    <col min="6401" max="6411" width="12.7109375" style="516" customWidth="1"/>
    <col min="6412" max="6412" width="12.28515625" style="516" customWidth="1"/>
    <col min="6413" max="6413" width="11.5703125" style="516" customWidth="1"/>
    <col min="6414" max="6656" width="9.140625" style="516"/>
    <col min="6657" max="6667" width="12.7109375" style="516" customWidth="1"/>
    <col min="6668" max="6668" width="12.28515625" style="516" customWidth="1"/>
    <col min="6669" max="6669" width="11.5703125" style="516" customWidth="1"/>
    <col min="6670" max="6912" width="9.140625" style="516"/>
    <col min="6913" max="6923" width="12.7109375" style="516" customWidth="1"/>
    <col min="6924" max="6924" width="12.28515625" style="516" customWidth="1"/>
    <col min="6925" max="6925" width="11.5703125" style="516" customWidth="1"/>
    <col min="6926" max="7168" width="9.140625" style="516"/>
    <col min="7169" max="7179" width="12.7109375" style="516" customWidth="1"/>
    <col min="7180" max="7180" width="12.28515625" style="516" customWidth="1"/>
    <col min="7181" max="7181" width="11.5703125" style="516" customWidth="1"/>
    <col min="7182" max="7424" width="9.140625" style="516"/>
    <col min="7425" max="7435" width="12.7109375" style="516" customWidth="1"/>
    <col min="7436" max="7436" width="12.28515625" style="516" customWidth="1"/>
    <col min="7437" max="7437" width="11.5703125" style="516" customWidth="1"/>
    <col min="7438" max="7680" width="9.140625" style="516"/>
    <col min="7681" max="7691" width="12.7109375" style="516" customWidth="1"/>
    <col min="7692" max="7692" width="12.28515625" style="516" customWidth="1"/>
    <col min="7693" max="7693" width="11.5703125" style="516" customWidth="1"/>
    <col min="7694" max="7936" width="9.140625" style="516"/>
    <col min="7937" max="7947" width="12.7109375" style="516" customWidth="1"/>
    <col min="7948" max="7948" width="12.28515625" style="516" customWidth="1"/>
    <col min="7949" max="7949" width="11.5703125" style="516" customWidth="1"/>
    <col min="7950" max="8192" width="9.140625" style="516"/>
    <col min="8193" max="8203" width="12.7109375" style="516" customWidth="1"/>
    <col min="8204" max="8204" width="12.28515625" style="516" customWidth="1"/>
    <col min="8205" max="8205" width="11.5703125" style="516" customWidth="1"/>
    <col min="8206" max="8448" width="9.140625" style="516"/>
    <col min="8449" max="8459" width="12.7109375" style="516" customWidth="1"/>
    <col min="8460" max="8460" width="12.28515625" style="516" customWidth="1"/>
    <col min="8461" max="8461" width="11.5703125" style="516" customWidth="1"/>
    <col min="8462" max="8704" width="9.140625" style="516"/>
    <col min="8705" max="8715" width="12.7109375" style="516" customWidth="1"/>
    <col min="8716" max="8716" width="12.28515625" style="516" customWidth="1"/>
    <col min="8717" max="8717" width="11.5703125" style="516" customWidth="1"/>
    <col min="8718" max="8960" width="9.140625" style="516"/>
    <col min="8961" max="8971" width="12.7109375" style="516" customWidth="1"/>
    <col min="8972" max="8972" width="12.28515625" style="516" customWidth="1"/>
    <col min="8973" max="8973" width="11.5703125" style="516" customWidth="1"/>
    <col min="8974" max="9216" width="9.140625" style="516"/>
    <col min="9217" max="9227" width="12.7109375" style="516" customWidth="1"/>
    <col min="9228" max="9228" width="12.28515625" style="516" customWidth="1"/>
    <col min="9229" max="9229" width="11.5703125" style="516" customWidth="1"/>
    <col min="9230" max="9472" width="9.140625" style="516"/>
    <col min="9473" max="9483" width="12.7109375" style="516" customWidth="1"/>
    <col min="9484" max="9484" width="12.28515625" style="516" customWidth="1"/>
    <col min="9485" max="9485" width="11.5703125" style="516" customWidth="1"/>
    <col min="9486" max="9728" width="9.140625" style="516"/>
    <col min="9729" max="9739" width="12.7109375" style="516" customWidth="1"/>
    <col min="9740" max="9740" width="12.28515625" style="516" customWidth="1"/>
    <col min="9741" max="9741" width="11.5703125" style="516" customWidth="1"/>
    <col min="9742" max="9984" width="9.140625" style="516"/>
    <col min="9985" max="9995" width="12.7109375" style="516" customWidth="1"/>
    <col min="9996" max="9996" width="12.28515625" style="516" customWidth="1"/>
    <col min="9997" max="9997" width="11.5703125" style="516" customWidth="1"/>
    <col min="9998" max="10240" width="9.140625" style="516"/>
    <col min="10241" max="10251" width="12.7109375" style="516" customWidth="1"/>
    <col min="10252" max="10252" width="12.28515625" style="516" customWidth="1"/>
    <col min="10253" max="10253" width="11.5703125" style="516" customWidth="1"/>
    <col min="10254" max="10496" width="9.140625" style="516"/>
    <col min="10497" max="10507" width="12.7109375" style="516" customWidth="1"/>
    <col min="10508" max="10508" width="12.28515625" style="516" customWidth="1"/>
    <col min="10509" max="10509" width="11.5703125" style="516" customWidth="1"/>
    <col min="10510" max="10752" width="9.140625" style="516"/>
    <col min="10753" max="10763" width="12.7109375" style="516" customWidth="1"/>
    <col min="10764" max="10764" width="12.28515625" style="516" customWidth="1"/>
    <col min="10765" max="10765" width="11.5703125" style="516" customWidth="1"/>
    <col min="10766" max="11008" width="9.140625" style="516"/>
    <col min="11009" max="11019" width="12.7109375" style="516" customWidth="1"/>
    <col min="11020" max="11020" width="12.28515625" style="516" customWidth="1"/>
    <col min="11021" max="11021" width="11.5703125" style="516" customWidth="1"/>
    <col min="11022" max="11264" width="9.140625" style="516"/>
    <col min="11265" max="11275" width="12.7109375" style="516" customWidth="1"/>
    <col min="11276" max="11276" width="12.28515625" style="516" customWidth="1"/>
    <col min="11277" max="11277" width="11.5703125" style="516" customWidth="1"/>
    <col min="11278" max="11520" width="9.140625" style="516"/>
    <col min="11521" max="11531" width="12.7109375" style="516" customWidth="1"/>
    <col min="11532" max="11532" width="12.28515625" style="516" customWidth="1"/>
    <col min="11533" max="11533" width="11.5703125" style="516" customWidth="1"/>
    <col min="11534" max="11776" width="9.140625" style="516"/>
    <col min="11777" max="11787" width="12.7109375" style="516" customWidth="1"/>
    <col min="11788" max="11788" width="12.28515625" style="516" customWidth="1"/>
    <col min="11789" max="11789" width="11.5703125" style="516" customWidth="1"/>
    <col min="11790" max="12032" width="9.140625" style="516"/>
    <col min="12033" max="12043" width="12.7109375" style="516" customWidth="1"/>
    <col min="12044" max="12044" width="12.28515625" style="516" customWidth="1"/>
    <col min="12045" max="12045" width="11.5703125" style="516" customWidth="1"/>
    <col min="12046" max="12288" width="9.140625" style="516"/>
    <col min="12289" max="12299" width="12.7109375" style="516" customWidth="1"/>
    <col min="12300" max="12300" width="12.28515625" style="516" customWidth="1"/>
    <col min="12301" max="12301" width="11.5703125" style="516" customWidth="1"/>
    <col min="12302" max="12544" width="9.140625" style="516"/>
    <col min="12545" max="12555" width="12.7109375" style="516" customWidth="1"/>
    <col min="12556" max="12556" width="12.28515625" style="516" customWidth="1"/>
    <col min="12557" max="12557" width="11.5703125" style="516" customWidth="1"/>
    <col min="12558" max="12800" width="9.140625" style="516"/>
    <col min="12801" max="12811" width="12.7109375" style="516" customWidth="1"/>
    <col min="12812" max="12812" width="12.28515625" style="516" customWidth="1"/>
    <col min="12813" max="12813" width="11.5703125" style="516" customWidth="1"/>
    <col min="12814" max="13056" width="9.140625" style="516"/>
    <col min="13057" max="13067" width="12.7109375" style="516" customWidth="1"/>
    <col min="13068" max="13068" width="12.28515625" style="516" customWidth="1"/>
    <col min="13069" max="13069" width="11.5703125" style="516" customWidth="1"/>
    <col min="13070" max="13312" width="9.140625" style="516"/>
    <col min="13313" max="13323" width="12.7109375" style="516" customWidth="1"/>
    <col min="13324" max="13324" width="12.28515625" style="516" customWidth="1"/>
    <col min="13325" max="13325" width="11.5703125" style="516" customWidth="1"/>
    <col min="13326" max="13568" width="9.140625" style="516"/>
    <col min="13569" max="13579" width="12.7109375" style="516" customWidth="1"/>
    <col min="13580" max="13580" width="12.28515625" style="516" customWidth="1"/>
    <col min="13581" max="13581" width="11.5703125" style="516" customWidth="1"/>
    <col min="13582" max="13824" width="9.140625" style="516"/>
    <col min="13825" max="13835" width="12.7109375" style="516" customWidth="1"/>
    <col min="13836" max="13836" width="12.28515625" style="516" customWidth="1"/>
    <col min="13837" max="13837" width="11.5703125" style="516" customWidth="1"/>
    <col min="13838" max="14080" width="9.140625" style="516"/>
    <col min="14081" max="14091" width="12.7109375" style="516" customWidth="1"/>
    <col min="14092" max="14092" width="12.28515625" style="516" customWidth="1"/>
    <col min="14093" max="14093" width="11.5703125" style="516" customWidth="1"/>
    <col min="14094" max="14336" width="9.140625" style="516"/>
    <col min="14337" max="14347" width="12.7109375" style="516" customWidth="1"/>
    <col min="14348" max="14348" width="12.28515625" style="516" customWidth="1"/>
    <col min="14349" max="14349" width="11.5703125" style="516" customWidth="1"/>
    <col min="14350" max="14592" width="9.140625" style="516"/>
    <col min="14593" max="14603" width="12.7109375" style="516" customWidth="1"/>
    <col min="14604" max="14604" width="12.28515625" style="516" customWidth="1"/>
    <col min="14605" max="14605" width="11.5703125" style="516" customWidth="1"/>
    <col min="14606" max="14848" width="9.140625" style="516"/>
    <col min="14849" max="14859" width="12.7109375" style="516" customWidth="1"/>
    <col min="14860" max="14860" width="12.28515625" style="516" customWidth="1"/>
    <col min="14861" max="14861" width="11.5703125" style="516" customWidth="1"/>
    <col min="14862" max="15104" width="9.140625" style="516"/>
    <col min="15105" max="15115" width="12.7109375" style="516" customWidth="1"/>
    <col min="15116" max="15116" width="12.28515625" style="516" customWidth="1"/>
    <col min="15117" max="15117" width="11.5703125" style="516" customWidth="1"/>
    <col min="15118" max="15360" width="9.140625" style="516"/>
    <col min="15361" max="15371" width="12.7109375" style="516" customWidth="1"/>
    <col min="15372" max="15372" width="12.28515625" style="516" customWidth="1"/>
    <col min="15373" max="15373" width="11.5703125" style="516" customWidth="1"/>
    <col min="15374" max="15616" width="9.140625" style="516"/>
    <col min="15617" max="15627" width="12.7109375" style="516" customWidth="1"/>
    <col min="15628" max="15628" width="12.28515625" style="516" customWidth="1"/>
    <col min="15629" max="15629" width="11.5703125" style="516" customWidth="1"/>
    <col min="15630" max="15872" width="9.140625" style="516"/>
    <col min="15873" max="15883" width="12.7109375" style="516" customWidth="1"/>
    <col min="15884" max="15884" width="12.28515625" style="516" customWidth="1"/>
    <col min="15885" max="15885" width="11.5703125" style="516" customWidth="1"/>
    <col min="15886" max="16128" width="9.140625" style="516"/>
    <col min="16129" max="16139" width="12.7109375" style="516" customWidth="1"/>
    <col min="16140" max="16140" width="12.28515625" style="516" customWidth="1"/>
    <col min="16141" max="16141" width="11.5703125" style="516" customWidth="1"/>
    <col min="16142" max="16384" width="9.140625" style="516"/>
  </cols>
  <sheetData>
    <row r="3" spans="1:13" ht="15.75">
      <c r="A3" s="1645" t="s">
        <v>410</v>
      </c>
      <c r="B3" s="1645"/>
      <c r="C3" s="1645"/>
      <c r="D3" s="1645"/>
      <c r="E3" s="1645"/>
      <c r="F3" s="1645"/>
      <c r="G3" s="1645"/>
      <c r="H3" s="1645"/>
      <c r="I3" s="1645"/>
      <c r="J3" s="1645"/>
      <c r="K3" s="1645"/>
      <c r="L3" s="1645"/>
      <c r="M3" s="1645"/>
    </row>
    <row r="4" spans="1:13" ht="15.75">
      <c r="A4" s="1645" t="s">
        <v>411</v>
      </c>
      <c r="B4" s="1645"/>
      <c r="C4" s="1645"/>
      <c r="D4" s="1645"/>
      <c r="E4" s="1645"/>
      <c r="F4" s="1645"/>
      <c r="G4" s="1645"/>
      <c r="H4" s="1645"/>
      <c r="I4" s="1645"/>
      <c r="J4" s="1645"/>
      <c r="K4" s="1645"/>
      <c r="L4" s="1645"/>
      <c r="M4" s="1645"/>
    </row>
    <row r="5" spans="1:13" ht="15.75" customHeight="1" thickBot="1">
      <c r="A5" s="1646" t="s">
        <v>68</v>
      </c>
      <c r="B5" s="1646"/>
      <c r="C5" s="1646"/>
      <c r="D5" s="1646"/>
      <c r="E5" s="1646"/>
      <c r="F5" s="1646"/>
      <c r="G5" s="1646"/>
      <c r="H5" s="1646"/>
      <c r="I5" s="1646"/>
      <c r="J5" s="1646"/>
      <c r="K5" s="1646"/>
      <c r="L5" s="1646"/>
      <c r="M5" s="1646"/>
    </row>
    <row r="6" spans="1:13" ht="21" customHeight="1" thickTop="1">
      <c r="A6" s="517" t="s">
        <v>412</v>
      </c>
      <c r="B6" s="518" t="s">
        <v>413</v>
      </c>
      <c r="C6" s="518" t="s">
        <v>414</v>
      </c>
      <c r="D6" s="518" t="s">
        <v>415</v>
      </c>
      <c r="E6" s="518" t="s">
        <v>416</v>
      </c>
      <c r="F6" s="519" t="s">
        <v>417</v>
      </c>
      <c r="G6" s="519" t="s">
        <v>418</v>
      </c>
      <c r="H6" s="519" t="s">
        <v>150</v>
      </c>
      <c r="I6" s="520" t="s">
        <v>151</v>
      </c>
      <c r="J6" s="520" t="s">
        <v>152</v>
      </c>
      <c r="K6" s="520" t="s">
        <v>4</v>
      </c>
      <c r="L6" s="520" t="s">
        <v>569</v>
      </c>
      <c r="M6" s="521" t="s">
        <v>564</v>
      </c>
    </row>
    <row r="7" spans="1:13" ht="21" customHeight="1">
      <c r="A7" s="522" t="s">
        <v>419</v>
      </c>
      <c r="B7" s="523">
        <v>957.5</v>
      </c>
      <c r="C7" s="523">
        <v>2133.8000000000002</v>
      </c>
      <c r="D7" s="523">
        <v>3417.43</v>
      </c>
      <c r="E7" s="523">
        <v>3939.5</v>
      </c>
      <c r="F7" s="523">
        <v>2628.6460000000002</v>
      </c>
      <c r="G7" s="523">
        <v>3023.9850000000006</v>
      </c>
      <c r="H7" s="523">
        <v>3350.8</v>
      </c>
      <c r="I7" s="524">
        <v>5513.3755829999982</v>
      </c>
      <c r="J7" s="523">
        <v>6551.1244999999999</v>
      </c>
      <c r="K7" s="523">
        <v>9220.5297679999985</v>
      </c>
      <c r="L7" s="523">
        <v>6774.6354419999998</v>
      </c>
      <c r="M7" s="525">
        <v>10222.84742</v>
      </c>
    </row>
    <row r="8" spans="1:13" ht="21" customHeight="1">
      <c r="A8" s="522" t="s">
        <v>420</v>
      </c>
      <c r="B8" s="523">
        <v>1207.954</v>
      </c>
      <c r="C8" s="523">
        <v>1655.2090000000001</v>
      </c>
      <c r="D8" s="523">
        <v>2820.1</v>
      </c>
      <c r="E8" s="523">
        <v>4235.2</v>
      </c>
      <c r="F8" s="523">
        <v>4914.0360000000001</v>
      </c>
      <c r="G8" s="523">
        <v>5135.26</v>
      </c>
      <c r="H8" s="523">
        <v>3193.1</v>
      </c>
      <c r="I8" s="524">
        <v>6800.9159080000009</v>
      </c>
      <c r="J8" s="524">
        <v>6873.778996</v>
      </c>
      <c r="K8" s="524">
        <v>2674.8709549999999</v>
      </c>
      <c r="L8" s="524">
        <v>7496.8306839999987</v>
      </c>
      <c r="M8" s="525">
        <v>10897.021828000001</v>
      </c>
    </row>
    <row r="9" spans="1:13" ht="21" customHeight="1">
      <c r="A9" s="522" t="s">
        <v>421</v>
      </c>
      <c r="B9" s="523">
        <v>865.71900000000005</v>
      </c>
      <c r="C9" s="523">
        <v>2411.6</v>
      </c>
      <c r="D9" s="523">
        <v>1543.5170000000001</v>
      </c>
      <c r="E9" s="523">
        <v>4145.5</v>
      </c>
      <c r="F9" s="523">
        <v>4589.3469999999998</v>
      </c>
      <c r="G9" s="523">
        <v>3823.28</v>
      </c>
      <c r="H9" s="523">
        <v>2878.5835040000002</v>
      </c>
      <c r="I9" s="524">
        <v>5499.6267330000001</v>
      </c>
      <c r="J9" s="524">
        <v>4687.5600000000004</v>
      </c>
      <c r="K9" s="524">
        <v>1943.2883870000001</v>
      </c>
      <c r="L9" s="524">
        <v>5574.7615070000002</v>
      </c>
      <c r="M9" s="525">
        <v>11232.899986000004</v>
      </c>
    </row>
    <row r="10" spans="1:13" ht="21" customHeight="1">
      <c r="A10" s="522" t="s">
        <v>422</v>
      </c>
      <c r="B10" s="523">
        <v>1188.259</v>
      </c>
      <c r="C10" s="523">
        <v>2065.6999999999998</v>
      </c>
      <c r="D10" s="523">
        <v>1571.367</v>
      </c>
      <c r="E10" s="523">
        <v>3894.8</v>
      </c>
      <c r="F10" s="523">
        <v>2064.913</v>
      </c>
      <c r="G10" s="523">
        <v>3673.03</v>
      </c>
      <c r="H10" s="523">
        <v>4227.3</v>
      </c>
      <c r="I10" s="524">
        <v>4878.9203680000001</v>
      </c>
      <c r="J10" s="524">
        <v>6661.43</v>
      </c>
      <c r="K10" s="524">
        <v>1729.7318549999995</v>
      </c>
      <c r="L10" s="524">
        <v>7059.7193449999995</v>
      </c>
      <c r="M10" s="525">
        <v>10915.065041999998</v>
      </c>
    </row>
    <row r="11" spans="1:13" ht="21" customHeight="1">
      <c r="A11" s="522" t="s">
        <v>423</v>
      </c>
      <c r="B11" s="523">
        <v>1661.3610000000001</v>
      </c>
      <c r="C11" s="523">
        <v>2859.9</v>
      </c>
      <c r="D11" s="523">
        <v>2301.56</v>
      </c>
      <c r="E11" s="523">
        <v>4767.3999999999996</v>
      </c>
      <c r="F11" s="523">
        <v>3784.9839999999999</v>
      </c>
      <c r="G11" s="523">
        <v>5468.7659999999996</v>
      </c>
      <c r="H11" s="523">
        <v>3117</v>
      </c>
      <c r="I11" s="524">
        <v>6215.8037160000003</v>
      </c>
      <c r="J11" s="524">
        <v>6053</v>
      </c>
      <c r="K11" s="524">
        <v>6048.7550779999992</v>
      </c>
      <c r="L11" s="524">
        <v>6728.4490170000017</v>
      </c>
      <c r="M11" s="525">
        <v>10634.4</v>
      </c>
    </row>
    <row r="12" spans="1:13" ht="21" customHeight="1">
      <c r="A12" s="522" t="s">
        <v>424</v>
      </c>
      <c r="B12" s="523">
        <v>1643.9849999999999</v>
      </c>
      <c r="C12" s="523">
        <v>3805.5</v>
      </c>
      <c r="D12" s="523">
        <v>2016.8240000000001</v>
      </c>
      <c r="E12" s="523">
        <v>4917.8</v>
      </c>
      <c r="F12" s="523">
        <v>4026.84</v>
      </c>
      <c r="G12" s="523">
        <v>5113.1090000000004</v>
      </c>
      <c r="H12" s="523">
        <v>3147.6299930000009</v>
      </c>
      <c r="I12" s="524">
        <v>7250.6900829999995</v>
      </c>
      <c r="J12" s="524">
        <v>6521.12</v>
      </c>
      <c r="K12" s="524">
        <v>5194.9025220000003</v>
      </c>
      <c r="L12" s="524">
        <v>6554.5328209999998</v>
      </c>
      <c r="M12" s="525">
        <v>9930.5709999999999</v>
      </c>
    </row>
    <row r="13" spans="1:13" ht="21" customHeight="1">
      <c r="A13" s="522" t="s">
        <v>425</v>
      </c>
      <c r="B13" s="523">
        <v>716.98099999999999</v>
      </c>
      <c r="C13" s="523">
        <v>2962.1</v>
      </c>
      <c r="D13" s="523">
        <v>2007.5</v>
      </c>
      <c r="E13" s="523">
        <v>5107.5</v>
      </c>
      <c r="F13" s="523">
        <v>5404.0780000000004</v>
      </c>
      <c r="G13" s="523">
        <v>5923.4</v>
      </c>
      <c r="H13" s="523">
        <v>3693.2007319999998</v>
      </c>
      <c r="I13" s="526">
        <v>7103.7186680000004</v>
      </c>
      <c r="J13" s="526">
        <v>5399.75</v>
      </c>
      <c r="K13" s="526">
        <v>5664.3699710000001</v>
      </c>
      <c r="L13" s="526">
        <v>9021.8687930000015</v>
      </c>
      <c r="M13" s="527">
        <v>10746.6</v>
      </c>
    </row>
    <row r="14" spans="1:13" ht="21" customHeight="1">
      <c r="A14" s="522" t="s">
        <v>426</v>
      </c>
      <c r="B14" s="523">
        <v>1428.479</v>
      </c>
      <c r="C14" s="523">
        <v>1963.1</v>
      </c>
      <c r="D14" s="523">
        <v>2480.0949999999998</v>
      </c>
      <c r="E14" s="523">
        <v>3755.8</v>
      </c>
      <c r="F14" s="523">
        <v>4548.1769999999997</v>
      </c>
      <c r="G14" s="523">
        <v>5524.5529999999999</v>
      </c>
      <c r="H14" s="523">
        <v>2894.6</v>
      </c>
      <c r="I14" s="526">
        <v>6370.2816669999984</v>
      </c>
      <c r="J14" s="526">
        <v>7039.43</v>
      </c>
      <c r="K14" s="526">
        <v>7382.366038000001</v>
      </c>
      <c r="L14" s="526">
        <v>7526.0486350000019</v>
      </c>
      <c r="M14" s="527">
        <v>14545.6</v>
      </c>
    </row>
    <row r="15" spans="1:13" ht="21" customHeight="1">
      <c r="A15" s="522" t="s">
        <v>427</v>
      </c>
      <c r="B15" s="523">
        <v>2052.8530000000001</v>
      </c>
      <c r="C15" s="523">
        <v>3442.1</v>
      </c>
      <c r="D15" s="523">
        <v>3768.18</v>
      </c>
      <c r="E15" s="523">
        <v>4382.1000000000004</v>
      </c>
      <c r="F15" s="523">
        <v>4505.9769999999999</v>
      </c>
      <c r="G15" s="523">
        <v>4638.701</v>
      </c>
      <c r="H15" s="523">
        <v>3614.0764290000002</v>
      </c>
      <c r="I15" s="526">
        <v>7574.0239679999995</v>
      </c>
      <c r="J15" s="526">
        <v>6503.97</v>
      </c>
      <c r="K15" s="526">
        <v>6771.428519000001</v>
      </c>
      <c r="L15" s="526">
        <v>9922.8314289999998</v>
      </c>
      <c r="M15" s="527">
        <v>15617.408614</v>
      </c>
    </row>
    <row r="16" spans="1:13" ht="21" customHeight="1">
      <c r="A16" s="522" t="s">
        <v>428</v>
      </c>
      <c r="B16" s="523">
        <v>2714.8429999999998</v>
      </c>
      <c r="C16" s="523">
        <v>3420.2</v>
      </c>
      <c r="D16" s="523">
        <v>3495.0349999999999</v>
      </c>
      <c r="E16" s="523">
        <v>3427.2</v>
      </c>
      <c r="F16" s="523">
        <v>3263.9209999999998</v>
      </c>
      <c r="G16" s="523">
        <v>5139.5680000000002</v>
      </c>
      <c r="H16" s="523">
        <v>3358.2392350000009</v>
      </c>
      <c r="I16" s="526">
        <v>5302.3272899999984</v>
      </c>
      <c r="J16" s="526">
        <v>4403.9783417999997</v>
      </c>
      <c r="K16" s="526">
        <v>5899.4462929999991</v>
      </c>
      <c r="L16" s="526">
        <v>8227.5991320000012</v>
      </c>
      <c r="M16" s="527">
        <v>15113.348652999997</v>
      </c>
    </row>
    <row r="17" spans="1:13" ht="21" customHeight="1">
      <c r="A17" s="522" t="s">
        <v>429</v>
      </c>
      <c r="B17" s="523">
        <v>1711.2</v>
      </c>
      <c r="C17" s="523">
        <v>2205.73</v>
      </c>
      <c r="D17" s="523">
        <v>3452.1</v>
      </c>
      <c r="E17" s="523">
        <v>3016.2</v>
      </c>
      <c r="F17" s="523">
        <v>4066.7150000000001</v>
      </c>
      <c r="G17" s="523">
        <v>5497.3729999999996</v>
      </c>
      <c r="H17" s="523">
        <v>3799.3208210000007</v>
      </c>
      <c r="I17" s="526">
        <v>5892.2001649999993</v>
      </c>
      <c r="J17" s="526">
        <v>7150.5194390000006</v>
      </c>
      <c r="K17" s="526">
        <v>7405.3902679999992</v>
      </c>
      <c r="L17" s="526">
        <v>11514.789676</v>
      </c>
      <c r="M17" s="527">
        <v>16125.591098999999</v>
      </c>
    </row>
    <row r="18" spans="1:13" ht="21" customHeight="1">
      <c r="A18" s="522" t="s">
        <v>430</v>
      </c>
      <c r="B18" s="523">
        <v>1571.796</v>
      </c>
      <c r="C18" s="523">
        <v>3091.4349999999999</v>
      </c>
      <c r="D18" s="523">
        <v>4253.0950000000003</v>
      </c>
      <c r="E18" s="523">
        <v>2113.92</v>
      </c>
      <c r="F18" s="528">
        <v>3970.4189999999999</v>
      </c>
      <c r="G18" s="528">
        <v>7717.93</v>
      </c>
      <c r="H18" s="523">
        <v>4485.5208590000002</v>
      </c>
      <c r="I18" s="526">
        <v>6628.0436819999995</v>
      </c>
      <c r="J18" s="526">
        <v>10623.366395999999</v>
      </c>
      <c r="K18" s="526">
        <v>10266.200000000001</v>
      </c>
      <c r="L18" s="526">
        <v>8599.8682250000002</v>
      </c>
      <c r="M18" s="527"/>
    </row>
    <row r="19" spans="1:13" ht="21" customHeight="1" thickBot="1">
      <c r="A19" s="529" t="s">
        <v>431</v>
      </c>
      <c r="B19" s="530">
        <v>17720.93</v>
      </c>
      <c r="C19" s="530">
        <v>32016.374</v>
      </c>
      <c r="D19" s="530">
        <v>33126.803</v>
      </c>
      <c r="E19" s="530">
        <v>47702.92</v>
      </c>
      <c r="F19" s="530">
        <v>47768.053000000007</v>
      </c>
      <c r="G19" s="530">
        <v>60678.955000000002</v>
      </c>
      <c r="H19" s="530">
        <v>41759.371572999997</v>
      </c>
      <c r="I19" s="531">
        <v>75029.927831000008</v>
      </c>
      <c r="J19" s="531">
        <v>78469.027672800003</v>
      </c>
      <c r="K19" s="531">
        <v>70201.279653999998</v>
      </c>
      <c r="L19" s="531">
        <v>95001.934706</v>
      </c>
      <c r="M19" s="532">
        <f>SUM(M7:M18)</f>
        <v>135981.35364200003</v>
      </c>
    </row>
    <row r="20" spans="1:13" ht="21" customHeight="1" thickTop="1">
      <c r="A20" s="1647" t="s">
        <v>432</v>
      </c>
      <c r="B20" s="1647"/>
      <c r="C20" s="1647"/>
      <c r="D20" s="1647"/>
      <c r="E20" s="1647"/>
      <c r="F20" s="1647"/>
      <c r="G20" s="1647"/>
      <c r="H20" s="1647"/>
      <c r="I20" s="1647"/>
      <c r="J20" s="1647"/>
      <c r="K20" s="1647"/>
      <c r="L20" s="1647"/>
      <c r="M20" s="1647"/>
    </row>
    <row r="21" spans="1:13" ht="21" customHeight="1">
      <c r="A21" s="1648" t="s">
        <v>565</v>
      </c>
      <c r="B21" s="1648"/>
      <c r="C21" s="1648"/>
      <c r="D21" s="1648"/>
      <c r="E21" s="1648"/>
      <c r="F21" s="1648"/>
      <c r="G21" s="1648"/>
      <c r="H21" s="1648"/>
      <c r="I21" s="1648"/>
      <c r="J21" s="1648"/>
      <c r="K21" s="1648"/>
      <c r="L21" s="1648"/>
      <c r="M21" s="1648"/>
    </row>
  </sheetData>
  <mergeCells count="5">
    <mergeCell ref="A3:M3"/>
    <mergeCell ref="A4:M4"/>
    <mergeCell ref="A5:M5"/>
    <mergeCell ref="A20:M20"/>
    <mergeCell ref="A21:M21"/>
  </mergeCells>
  <pageMargins left="0.7" right="0.7" top="0.5" bottom="0.5" header="0.3" footer="0.3"/>
  <pageSetup scale="74" orientation="landscape" r:id="rId1"/>
  <headerFooter alignWithMargins="0"/>
</worksheet>
</file>

<file path=xl/worksheets/sheet17.xml><?xml version="1.0" encoding="utf-8"?>
<worksheet xmlns="http://schemas.openxmlformats.org/spreadsheetml/2006/main" xmlns:r="http://schemas.openxmlformats.org/officeDocument/2006/relationships">
  <sheetPr>
    <pageSetUpPr fitToPage="1"/>
  </sheetPr>
  <dimension ref="A1:S26"/>
  <sheetViews>
    <sheetView view="pageBreakPreview" zoomScale="60" workbookViewId="0">
      <selection activeCell="W13" sqref="W13"/>
    </sheetView>
  </sheetViews>
  <sheetFormatPr defaultRowHeight="15.75"/>
  <cols>
    <col min="1" max="1" width="12.140625" style="139" bestFit="1" customWidth="1"/>
    <col min="2" max="2" width="10.85546875" style="139" hidden="1" customWidth="1"/>
    <col min="3" max="3" width="11" style="139" hidden="1" customWidth="1"/>
    <col min="4" max="4" width="9.7109375" style="139" customWidth="1"/>
    <col min="5" max="5" width="11.140625" style="139" bestFit="1" customWidth="1"/>
    <col min="6" max="6" width="10.140625" style="139" customWidth="1"/>
    <col min="7" max="7" width="11.7109375" style="139" customWidth="1"/>
    <col min="8" max="9" width="0" style="139" hidden="1" customWidth="1"/>
    <col min="10" max="10" width="9.140625" style="139"/>
    <col min="11" max="11" width="11.140625" style="139" bestFit="1" customWidth="1"/>
    <col min="12" max="12" width="9.140625" style="139"/>
    <col min="13" max="13" width="10.85546875" style="139" customWidth="1"/>
    <col min="14" max="15" width="0" style="139" hidden="1" customWidth="1"/>
    <col min="16" max="16" width="9.140625" style="139"/>
    <col min="17" max="17" width="11.140625" style="139" bestFit="1" customWidth="1"/>
    <col min="18" max="18" width="9.140625" style="139"/>
    <col min="19" max="19" width="11.140625" style="139" bestFit="1" customWidth="1"/>
    <col min="20" max="256" width="9.140625" style="139"/>
    <col min="257" max="257" width="9.5703125" style="139" bestFit="1" customWidth="1"/>
    <col min="258" max="259" width="0" style="139" hidden="1" customWidth="1"/>
    <col min="260" max="260" width="9.7109375" style="139" customWidth="1"/>
    <col min="261" max="261" width="12.7109375" style="139" customWidth="1"/>
    <col min="262" max="262" width="10.140625" style="139" customWidth="1"/>
    <col min="263" max="263" width="10.5703125" style="139" customWidth="1"/>
    <col min="264" max="265" width="0" style="139" hidden="1" customWidth="1"/>
    <col min="266" max="266" width="9.140625" style="139"/>
    <col min="267" max="267" width="9.85546875" style="139" customWidth="1"/>
    <col min="268" max="268" width="9.140625" style="139"/>
    <col min="269" max="269" width="9.7109375" style="139" customWidth="1"/>
    <col min="270" max="271" width="0" style="139" hidden="1" customWidth="1"/>
    <col min="272" max="272" width="9.140625" style="139"/>
    <col min="273" max="273" width="10.7109375" style="139" customWidth="1"/>
    <col min="274" max="512" width="9.140625" style="139"/>
    <col min="513" max="513" width="9.5703125" style="139" bestFit="1" customWidth="1"/>
    <col min="514" max="515" width="0" style="139" hidden="1" customWidth="1"/>
    <col min="516" max="516" width="9.7109375" style="139" customWidth="1"/>
    <col min="517" max="517" width="12.7109375" style="139" customWidth="1"/>
    <col min="518" max="518" width="10.140625" style="139" customWidth="1"/>
    <col min="519" max="519" width="10.5703125" style="139" customWidth="1"/>
    <col min="520" max="521" width="0" style="139" hidden="1" customWidth="1"/>
    <col min="522" max="522" width="9.140625" style="139"/>
    <col min="523" max="523" width="9.85546875" style="139" customWidth="1"/>
    <col min="524" max="524" width="9.140625" style="139"/>
    <col min="525" max="525" width="9.7109375" style="139" customWidth="1"/>
    <col min="526" max="527" width="0" style="139" hidden="1" customWidth="1"/>
    <col min="528" max="528" width="9.140625" style="139"/>
    <col min="529" max="529" width="10.7109375" style="139" customWidth="1"/>
    <col min="530" max="768" width="9.140625" style="139"/>
    <col min="769" max="769" width="9.5703125" style="139" bestFit="1" customWidth="1"/>
    <col min="770" max="771" width="0" style="139" hidden="1" customWidth="1"/>
    <col min="772" max="772" width="9.7109375" style="139" customWidth="1"/>
    <col min="773" max="773" width="12.7109375" style="139" customWidth="1"/>
    <col min="774" max="774" width="10.140625" style="139" customWidth="1"/>
    <col min="775" max="775" width="10.5703125" style="139" customWidth="1"/>
    <col min="776" max="777" width="0" style="139" hidden="1" customWidth="1"/>
    <col min="778" max="778" width="9.140625" style="139"/>
    <col min="779" max="779" width="9.85546875" style="139" customWidth="1"/>
    <col min="780" max="780" width="9.140625" style="139"/>
    <col min="781" max="781" width="9.7109375" style="139" customWidth="1"/>
    <col min="782" max="783" width="0" style="139" hidden="1" customWidth="1"/>
    <col min="784" max="784" width="9.140625" style="139"/>
    <col min="785" max="785" width="10.7109375" style="139" customWidth="1"/>
    <col min="786" max="1024" width="9.140625" style="139"/>
    <col min="1025" max="1025" width="9.5703125" style="139" bestFit="1" customWidth="1"/>
    <col min="1026" max="1027" width="0" style="139" hidden="1" customWidth="1"/>
    <col min="1028" max="1028" width="9.7109375" style="139" customWidth="1"/>
    <col min="1029" max="1029" width="12.7109375" style="139" customWidth="1"/>
    <col min="1030" max="1030" width="10.140625" style="139" customWidth="1"/>
    <col min="1031" max="1031" width="10.5703125" style="139" customWidth="1"/>
    <col min="1032" max="1033" width="0" style="139" hidden="1" customWidth="1"/>
    <col min="1034" max="1034" width="9.140625" style="139"/>
    <col min="1035" max="1035" width="9.85546875" style="139" customWidth="1"/>
    <col min="1036" max="1036" width="9.140625" style="139"/>
    <col min="1037" max="1037" width="9.7109375" style="139" customWidth="1"/>
    <col min="1038" max="1039" width="0" style="139" hidden="1" customWidth="1"/>
    <col min="1040" max="1040" width="9.140625" style="139"/>
    <col min="1041" max="1041" width="10.7109375" style="139" customWidth="1"/>
    <col min="1042" max="1280" width="9.140625" style="139"/>
    <col min="1281" max="1281" width="9.5703125" style="139" bestFit="1" customWidth="1"/>
    <col min="1282" max="1283" width="0" style="139" hidden="1" customWidth="1"/>
    <col min="1284" max="1284" width="9.7109375" style="139" customWidth="1"/>
    <col min="1285" max="1285" width="12.7109375" style="139" customWidth="1"/>
    <col min="1286" max="1286" width="10.140625" style="139" customWidth="1"/>
    <col min="1287" max="1287" width="10.5703125" style="139" customWidth="1"/>
    <col min="1288" max="1289" width="0" style="139" hidden="1" customWidth="1"/>
    <col min="1290" max="1290" width="9.140625" style="139"/>
    <col min="1291" max="1291" width="9.85546875" style="139" customWidth="1"/>
    <col min="1292" max="1292" width="9.140625" style="139"/>
    <col min="1293" max="1293" width="9.7109375" style="139" customWidth="1"/>
    <col min="1294" max="1295" width="0" style="139" hidden="1" customWidth="1"/>
    <col min="1296" max="1296" width="9.140625" style="139"/>
    <col min="1297" max="1297" width="10.7109375" style="139" customWidth="1"/>
    <col min="1298" max="1536" width="9.140625" style="139"/>
    <col min="1537" max="1537" width="9.5703125" style="139" bestFit="1" customWidth="1"/>
    <col min="1538" max="1539" width="0" style="139" hidden="1" customWidth="1"/>
    <col min="1540" max="1540" width="9.7109375" style="139" customWidth="1"/>
    <col min="1541" max="1541" width="12.7109375" style="139" customWidth="1"/>
    <col min="1542" max="1542" width="10.140625" style="139" customWidth="1"/>
    <col min="1543" max="1543" width="10.5703125" style="139" customWidth="1"/>
    <col min="1544" max="1545" width="0" style="139" hidden="1" customWidth="1"/>
    <col min="1546" max="1546" width="9.140625" style="139"/>
    <col min="1547" max="1547" width="9.85546875" style="139" customWidth="1"/>
    <col min="1548" max="1548" width="9.140625" style="139"/>
    <col min="1549" max="1549" width="9.7109375" style="139" customWidth="1"/>
    <col min="1550" max="1551" width="0" style="139" hidden="1" customWidth="1"/>
    <col min="1552" max="1552" width="9.140625" style="139"/>
    <col min="1553" max="1553" width="10.7109375" style="139" customWidth="1"/>
    <col min="1554" max="1792" width="9.140625" style="139"/>
    <col min="1793" max="1793" width="9.5703125" style="139" bestFit="1" customWidth="1"/>
    <col min="1794" max="1795" width="0" style="139" hidden="1" customWidth="1"/>
    <col min="1796" max="1796" width="9.7109375" style="139" customWidth="1"/>
    <col min="1797" max="1797" width="12.7109375" style="139" customWidth="1"/>
    <col min="1798" max="1798" width="10.140625" style="139" customWidth="1"/>
    <col min="1799" max="1799" width="10.5703125" style="139" customWidth="1"/>
    <col min="1800" max="1801" width="0" style="139" hidden="1" customWidth="1"/>
    <col min="1802" max="1802" width="9.140625" style="139"/>
    <col min="1803" max="1803" width="9.85546875" style="139" customWidth="1"/>
    <col min="1804" max="1804" width="9.140625" style="139"/>
    <col min="1805" max="1805" width="9.7109375" style="139" customWidth="1"/>
    <col min="1806" max="1807" width="0" style="139" hidden="1" customWidth="1"/>
    <col min="1808" max="1808" width="9.140625" style="139"/>
    <col min="1809" max="1809" width="10.7109375" style="139" customWidth="1"/>
    <col min="1810" max="2048" width="9.140625" style="139"/>
    <col min="2049" max="2049" width="9.5703125" style="139" bestFit="1" customWidth="1"/>
    <col min="2050" max="2051" width="0" style="139" hidden="1" customWidth="1"/>
    <col min="2052" max="2052" width="9.7109375" style="139" customWidth="1"/>
    <col min="2053" max="2053" width="12.7109375" style="139" customWidth="1"/>
    <col min="2054" max="2054" width="10.140625" style="139" customWidth="1"/>
    <col min="2055" max="2055" width="10.5703125" style="139" customWidth="1"/>
    <col min="2056" max="2057" width="0" style="139" hidden="1" customWidth="1"/>
    <col min="2058" max="2058" width="9.140625" style="139"/>
    <col min="2059" max="2059" width="9.85546875" style="139" customWidth="1"/>
    <col min="2060" max="2060" width="9.140625" style="139"/>
    <col min="2061" max="2061" width="9.7109375" style="139" customWidth="1"/>
    <col min="2062" max="2063" width="0" style="139" hidden="1" customWidth="1"/>
    <col min="2064" max="2064" width="9.140625" style="139"/>
    <col min="2065" max="2065" width="10.7109375" style="139" customWidth="1"/>
    <col min="2066" max="2304" width="9.140625" style="139"/>
    <col min="2305" max="2305" width="9.5703125" style="139" bestFit="1" customWidth="1"/>
    <col min="2306" max="2307" width="0" style="139" hidden="1" customWidth="1"/>
    <col min="2308" max="2308" width="9.7109375" style="139" customWidth="1"/>
    <col min="2309" max="2309" width="12.7109375" style="139" customWidth="1"/>
    <col min="2310" max="2310" width="10.140625" style="139" customWidth="1"/>
    <col min="2311" max="2311" width="10.5703125" style="139" customWidth="1"/>
    <col min="2312" max="2313" width="0" style="139" hidden="1" customWidth="1"/>
    <col min="2314" max="2314" width="9.140625" style="139"/>
    <col min="2315" max="2315" width="9.85546875" style="139" customWidth="1"/>
    <col min="2316" max="2316" width="9.140625" style="139"/>
    <col min="2317" max="2317" width="9.7109375" style="139" customWidth="1"/>
    <col min="2318" max="2319" width="0" style="139" hidden="1" customWidth="1"/>
    <col min="2320" max="2320" width="9.140625" style="139"/>
    <col min="2321" max="2321" width="10.7109375" style="139" customWidth="1"/>
    <col min="2322" max="2560" width="9.140625" style="139"/>
    <col min="2561" max="2561" width="9.5703125" style="139" bestFit="1" customWidth="1"/>
    <col min="2562" max="2563" width="0" style="139" hidden="1" customWidth="1"/>
    <col min="2564" max="2564" width="9.7109375" style="139" customWidth="1"/>
    <col min="2565" max="2565" width="12.7109375" style="139" customWidth="1"/>
    <col min="2566" max="2566" width="10.140625" style="139" customWidth="1"/>
    <col min="2567" max="2567" width="10.5703125" style="139" customWidth="1"/>
    <col min="2568" max="2569" width="0" style="139" hidden="1" customWidth="1"/>
    <col min="2570" max="2570" width="9.140625" style="139"/>
    <col min="2571" max="2571" width="9.85546875" style="139" customWidth="1"/>
    <col min="2572" max="2572" width="9.140625" style="139"/>
    <col min="2573" max="2573" width="9.7109375" style="139" customWidth="1"/>
    <col min="2574" max="2575" width="0" style="139" hidden="1" customWidth="1"/>
    <col min="2576" max="2576" width="9.140625" style="139"/>
    <col min="2577" max="2577" width="10.7109375" style="139" customWidth="1"/>
    <col min="2578" max="2816" width="9.140625" style="139"/>
    <col min="2817" max="2817" width="9.5703125" style="139" bestFit="1" customWidth="1"/>
    <col min="2818" max="2819" width="0" style="139" hidden="1" customWidth="1"/>
    <col min="2820" max="2820" width="9.7109375" style="139" customWidth="1"/>
    <col min="2821" max="2821" width="12.7109375" style="139" customWidth="1"/>
    <col min="2822" max="2822" width="10.140625" style="139" customWidth="1"/>
    <col min="2823" max="2823" width="10.5703125" style="139" customWidth="1"/>
    <col min="2824" max="2825" width="0" style="139" hidden="1" customWidth="1"/>
    <col min="2826" max="2826" width="9.140625" style="139"/>
    <col min="2827" max="2827" width="9.85546875" style="139" customWidth="1"/>
    <col min="2828" max="2828" width="9.140625" style="139"/>
    <col min="2829" max="2829" width="9.7109375" style="139" customWidth="1"/>
    <col min="2830" max="2831" width="0" style="139" hidden="1" customWidth="1"/>
    <col min="2832" max="2832" width="9.140625" style="139"/>
    <col min="2833" max="2833" width="10.7109375" style="139" customWidth="1"/>
    <col min="2834" max="3072" width="9.140625" style="139"/>
    <col min="3073" max="3073" width="9.5703125" style="139" bestFit="1" customWidth="1"/>
    <col min="3074" max="3075" width="0" style="139" hidden="1" customWidth="1"/>
    <col min="3076" max="3076" width="9.7109375" style="139" customWidth="1"/>
    <col min="3077" max="3077" width="12.7109375" style="139" customWidth="1"/>
    <col min="3078" max="3078" width="10.140625" style="139" customWidth="1"/>
    <col min="3079" max="3079" width="10.5703125" style="139" customWidth="1"/>
    <col min="3080" max="3081" width="0" style="139" hidden="1" customWidth="1"/>
    <col min="3082" max="3082" width="9.140625" style="139"/>
    <col min="3083" max="3083" width="9.85546875" style="139" customWidth="1"/>
    <col min="3084" max="3084" width="9.140625" style="139"/>
    <col min="3085" max="3085" width="9.7109375" style="139" customWidth="1"/>
    <col min="3086" max="3087" width="0" style="139" hidden="1" customWidth="1"/>
    <col min="3088" max="3088" width="9.140625" style="139"/>
    <col min="3089" max="3089" width="10.7109375" style="139" customWidth="1"/>
    <col min="3090" max="3328" width="9.140625" style="139"/>
    <col min="3329" max="3329" width="9.5703125" style="139" bestFit="1" customWidth="1"/>
    <col min="3330" max="3331" width="0" style="139" hidden="1" customWidth="1"/>
    <col min="3332" max="3332" width="9.7109375" style="139" customWidth="1"/>
    <col min="3333" max="3333" width="12.7109375" style="139" customWidth="1"/>
    <col min="3334" max="3334" width="10.140625" style="139" customWidth="1"/>
    <col min="3335" max="3335" width="10.5703125" style="139" customWidth="1"/>
    <col min="3336" max="3337" width="0" style="139" hidden="1" customWidth="1"/>
    <col min="3338" max="3338" width="9.140625" style="139"/>
    <col min="3339" max="3339" width="9.85546875" style="139" customWidth="1"/>
    <col min="3340" max="3340" width="9.140625" style="139"/>
    <col min="3341" max="3341" width="9.7109375" style="139" customWidth="1"/>
    <col min="3342" max="3343" width="0" style="139" hidden="1" customWidth="1"/>
    <col min="3344" max="3344" width="9.140625" style="139"/>
    <col min="3345" max="3345" width="10.7109375" style="139" customWidth="1"/>
    <col min="3346" max="3584" width="9.140625" style="139"/>
    <col min="3585" max="3585" width="9.5703125" style="139" bestFit="1" customWidth="1"/>
    <col min="3586" max="3587" width="0" style="139" hidden="1" customWidth="1"/>
    <col min="3588" max="3588" width="9.7109375" style="139" customWidth="1"/>
    <col min="3589" max="3589" width="12.7109375" style="139" customWidth="1"/>
    <col min="3590" max="3590" width="10.140625" style="139" customWidth="1"/>
    <col min="3591" max="3591" width="10.5703125" style="139" customWidth="1"/>
    <col min="3592" max="3593" width="0" style="139" hidden="1" customWidth="1"/>
    <col min="3594" max="3594" width="9.140625" style="139"/>
    <col min="3595" max="3595" width="9.85546875" style="139" customWidth="1"/>
    <col min="3596" max="3596" width="9.140625" style="139"/>
    <col min="3597" max="3597" width="9.7109375" style="139" customWidth="1"/>
    <col min="3598" max="3599" width="0" style="139" hidden="1" customWidth="1"/>
    <col min="3600" max="3600" width="9.140625" style="139"/>
    <col min="3601" max="3601" width="10.7109375" style="139" customWidth="1"/>
    <col min="3602" max="3840" width="9.140625" style="139"/>
    <col min="3841" max="3841" width="9.5703125" style="139" bestFit="1" customWidth="1"/>
    <col min="3842" max="3843" width="0" style="139" hidden="1" customWidth="1"/>
    <col min="3844" max="3844" width="9.7109375" style="139" customWidth="1"/>
    <col min="3845" max="3845" width="12.7109375" style="139" customWidth="1"/>
    <col min="3846" max="3846" width="10.140625" style="139" customWidth="1"/>
    <col min="3847" max="3847" width="10.5703125" style="139" customWidth="1"/>
    <col min="3848" max="3849" width="0" style="139" hidden="1" customWidth="1"/>
    <col min="3850" max="3850" width="9.140625" style="139"/>
    <col min="3851" max="3851" width="9.85546875" style="139" customWidth="1"/>
    <col min="3852" max="3852" width="9.140625" style="139"/>
    <col min="3853" max="3853" width="9.7109375" style="139" customWidth="1"/>
    <col min="3854" max="3855" width="0" style="139" hidden="1" customWidth="1"/>
    <col min="3856" max="3856" width="9.140625" style="139"/>
    <col min="3857" max="3857" width="10.7109375" style="139" customWidth="1"/>
    <col min="3858" max="4096" width="9.140625" style="139"/>
    <col min="4097" max="4097" width="9.5703125" style="139" bestFit="1" customWidth="1"/>
    <col min="4098" max="4099" width="0" style="139" hidden="1" customWidth="1"/>
    <col min="4100" max="4100" width="9.7109375" style="139" customWidth="1"/>
    <col min="4101" max="4101" width="12.7109375" style="139" customWidth="1"/>
    <col min="4102" max="4102" width="10.140625" style="139" customWidth="1"/>
    <col min="4103" max="4103" width="10.5703125" style="139" customWidth="1"/>
    <col min="4104" max="4105" width="0" style="139" hidden="1" customWidth="1"/>
    <col min="4106" max="4106" width="9.140625" style="139"/>
    <col min="4107" max="4107" width="9.85546875" style="139" customWidth="1"/>
    <col min="4108" max="4108" width="9.140625" style="139"/>
    <col min="4109" max="4109" width="9.7109375" style="139" customWidth="1"/>
    <col min="4110" max="4111" width="0" style="139" hidden="1" customWidth="1"/>
    <col min="4112" max="4112" width="9.140625" style="139"/>
    <col min="4113" max="4113" width="10.7109375" style="139" customWidth="1"/>
    <col min="4114" max="4352" width="9.140625" style="139"/>
    <col min="4353" max="4353" width="9.5703125" style="139" bestFit="1" customWidth="1"/>
    <col min="4354" max="4355" width="0" style="139" hidden="1" customWidth="1"/>
    <col min="4356" max="4356" width="9.7109375" style="139" customWidth="1"/>
    <col min="4357" max="4357" width="12.7109375" style="139" customWidth="1"/>
    <col min="4358" max="4358" width="10.140625" style="139" customWidth="1"/>
    <col min="4359" max="4359" width="10.5703125" style="139" customWidth="1"/>
    <col min="4360" max="4361" width="0" style="139" hidden="1" customWidth="1"/>
    <col min="4362" max="4362" width="9.140625" style="139"/>
    <col min="4363" max="4363" width="9.85546875" style="139" customWidth="1"/>
    <col min="4364" max="4364" width="9.140625" style="139"/>
    <col min="4365" max="4365" width="9.7109375" style="139" customWidth="1"/>
    <col min="4366" max="4367" width="0" style="139" hidden="1" customWidth="1"/>
    <col min="4368" max="4368" width="9.140625" style="139"/>
    <col min="4369" max="4369" width="10.7109375" style="139" customWidth="1"/>
    <col min="4370" max="4608" width="9.140625" style="139"/>
    <col min="4609" max="4609" width="9.5703125" style="139" bestFit="1" customWidth="1"/>
    <col min="4610" max="4611" width="0" style="139" hidden="1" customWidth="1"/>
    <col min="4612" max="4612" width="9.7109375" style="139" customWidth="1"/>
    <col min="4613" max="4613" width="12.7109375" style="139" customWidth="1"/>
    <col min="4614" max="4614" width="10.140625" style="139" customWidth="1"/>
    <col min="4615" max="4615" width="10.5703125" style="139" customWidth="1"/>
    <col min="4616" max="4617" width="0" style="139" hidden="1" customWidth="1"/>
    <col min="4618" max="4618" width="9.140625" style="139"/>
    <col min="4619" max="4619" width="9.85546875" style="139" customWidth="1"/>
    <col min="4620" max="4620" width="9.140625" style="139"/>
    <col min="4621" max="4621" width="9.7109375" style="139" customWidth="1"/>
    <col min="4622" max="4623" width="0" style="139" hidden="1" customWidth="1"/>
    <col min="4624" max="4624" width="9.140625" style="139"/>
    <col min="4625" max="4625" width="10.7109375" style="139" customWidth="1"/>
    <col min="4626" max="4864" width="9.140625" style="139"/>
    <col min="4865" max="4865" width="9.5703125" style="139" bestFit="1" customWidth="1"/>
    <col min="4866" max="4867" width="0" style="139" hidden="1" customWidth="1"/>
    <col min="4868" max="4868" width="9.7109375" style="139" customWidth="1"/>
    <col min="4869" max="4869" width="12.7109375" style="139" customWidth="1"/>
    <col min="4870" max="4870" width="10.140625" style="139" customWidth="1"/>
    <col min="4871" max="4871" width="10.5703125" style="139" customWidth="1"/>
    <col min="4872" max="4873" width="0" style="139" hidden="1" customWidth="1"/>
    <col min="4874" max="4874" width="9.140625" style="139"/>
    <col min="4875" max="4875" width="9.85546875" style="139" customWidth="1"/>
    <col min="4876" max="4876" width="9.140625" style="139"/>
    <col min="4877" max="4877" width="9.7109375" style="139" customWidth="1"/>
    <col min="4878" max="4879" width="0" style="139" hidden="1" customWidth="1"/>
    <col min="4880" max="4880" width="9.140625" style="139"/>
    <col min="4881" max="4881" width="10.7109375" style="139" customWidth="1"/>
    <col min="4882" max="5120" width="9.140625" style="139"/>
    <col min="5121" max="5121" width="9.5703125" style="139" bestFit="1" customWidth="1"/>
    <col min="5122" max="5123" width="0" style="139" hidden="1" customWidth="1"/>
    <col min="5124" max="5124" width="9.7109375" style="139" customWidth="1"/>
    <col min="5125" max="5125" width="12.7109375" style="139" customWidth="1"/>
    <col min="5126" max="5126" width="10.140625" style="139" customWidth="1"/>
    <col min="5127" max="5127" width="10.5703125" style="139" customWidth="1"/>
    <col min="5128" max="5129" width="0" style="139" hidden="1" customWidth="1"/>
    <col min="5130" max="5130" width="9.140625" style="139"/>
    <col min="5131" max="5131" width="9.85546875" style="139" customWidth="1"/>
    <col min="5132" max="5132" width="9.140625" style="139"/>
    <col min="5133" max="5133" width="9.7109375" style="139" customWidth="1"/>
    <col min="5134" max="5135" width="0" style="139" hidden="1" customWidth="1"/>
    <col min="5136" max="5136" width="9.140625" style="139"/>
    <col min="5137" max="5137" width="10.7109375" style="139" customWidth="1"/>
    <col min="5138" max="5376" width="9.140625" style="139"/>
    <col min="5377" max="5377" width="9.5703125" style="139" bestFit="1" customWidth="1"/>
    <col min="5378" max="5379" width="0" style="139" hidden="1" customWidth="1"/>
    <col min="5380" max="5380" width="9.7109375" style="139" customWidth="1"/>
    <col min="5381" max="5381" width="12.7109375" style="139" customWidth="1"/>
    <col min="5382" max="5382" width="10.140625" style="139" customWidth="1"/>
    <col min="5383" max="5383" width="10.5703125" style="139" customWidth="1"/>
    <col min="5384" max="5385" width="0" style="139" hidden="1" customWidth="1"/>
    <col min="5386" max="5386" width="9.140625" style="139"/>
    <col min="5387" max="5387" width="9.85546875" style="139" customWidth="1"/>
    <col min="5388" max="5388" width="9.140625" style="139"/>
    <col min="5389" max="5389" width="9.7109375" style="139" customWidth="1"/>
    <col min="5390" max="5391" width="0" style="139" hidden="1" customWidth="1"/>
    <col min="5392" max="5392" width="9.140625" style="139"/>
    <col min="5393" max="5393" width="10.7109375" style="139" customWidth="1"/>
    <col min="5394" max="5632" width="9.140625" style="139"/>
    <col min="5633" max="5633" width="9.5703125" style="139" bestFit="1" customWidth="1"/>
    <col min="5634" max="5635" width="0" style="139" hidden="1" customWidth="1"/>
    <col min="5636" max="5636" width="9.7109375" style="139" customWidth="1"/>
    <col min="5637" max="5637" width="12.7109375" style="139" customWidth="1"/>
    <col min="5638" max="5638" width="10.140625" style="139" customWidth="1"/>
    <col min="5639" max="5639" width="10.5703125" style="139" customWidth="1"/>
    <col min="5640" max="5641" width="0" style="139" hidden="1" customWidth="1"/>
    <col min="5642" max="5642" width="9.140625" style="139"/>
    <col min="5643" max="5643" width="9.85546875" style="139" customWidth="1"/>
    <col min="5644" max="5644" width="9.140625" style="139"/>
    <col min="5645" max="5645" width="9.7109375" style="139" customWidth="1"/>
    <col min="5646" max="5647" width="0" style="139" hidden="1" customWidth="1"/>
    <col min="5648" max="5648" width="9.140625" style="139"/>
    <col min="5649" max="5649" width="10.7109375" style="139" customWidth="1"/>
    <col min="5650" max="5888" width="9.140625" style="139"/>
    <col min="5889" max="5889" width="9.5703125" style="139" bestFit="1" customWidth="1"/>
    <col min="5890" max="5891" width="0" style="139" hidden="1" customWidth="1"/>
    <col min="5892" max="5892" width="9.7109375" style="139" customWidth="1"/>
    <col min="5893" max="5893" width="12.7109375" style="139" customWidth="1"/>
    <col min="5894" max="5894" width="10.140625" style="139" customWidth="1"/>
    <col min="5895" max="5895" width="10.5703125" style="139" customWidth="1"/>
    <col min="5896" max="5897" width="0" style="139" hidden="1" customWidth="1"/>
    <col min="5898" max="5898" width="9.140625" style="139"/>
    <col min="5899" max="5899" width="9.85546875" style="139" customWidth="1"/>
    <col min="5900" max="5900" width="9.140625" style="139"/>
    <col min="5901" max="5901" width="9.7109375" style="139" customWidth="1"/>
    <col min="5902" max="5903" width="0" style="139" hidden="1" customWidth="1"/>
    <col min="5904" max="5904" width="9.140625" style="139"/>
    <col min="5905" max="5905" width="10.7109375" style="139" customWidth="1"/>
    <col min="5906" max="6144" width="9.140625" style="139"/>
    <col min="6145" max="6145" width="9.5703125" style="139" bestFit="1" customWidth="1"/>
    <col min="6146" max="6147" width="0" style="139" hidden="1" customWidth="1"/>
    <col min="6148" max="6148" width="9.7109375" style="139" customWidth="1"/>
    <col min="6149" max="6149" width="12.7109375" style="139" customWidth="1"/>
    <col min="6150" max="6150" width="10.140625" style="139" customWidth="1"/>
    <col min="6151" max="6151" width="10.5703125" style="139" customWidth="1"/>
    <col min="6152" max="6153" width="0" style="139" hidden="1" customWidth="1"/>
    <col min="6154" max="6154" width="9.140625" style="139"/>
    <col min="6155" max="6155" width="9.85546875" style="139" customWidth="1"/>
    <col min="6156" max="6156" width="9.140625" style="139"/>
    <col min="6157" max="6157" width="9.7109375" style="139" customWidth="1"/>
    <col min="6158" max="6159" width="0" style="139" hidden="1" customWidth="1"/>
    <col min="6160" max="6160" width="9.140625" style="139"/>
    <col min="6161" max="6161" width="10.7109375" style="139" customWidth="1"/>
    <col min="6162" max="6400" width="9.140625" style="139"/>
    <col min="6401" max="6401" width="9.5703125" style="139" bestFit="1" customWidth="1"/>
    <col min="6402" max="6403" width="0" style="139" hidden="1" customWidth="1"/>
    <col min="6404" max="6404" width="9.7109375" style="139" customWidth="1"/>
    <col min="6405" max="6405" width="12.7109375" style="139" customWidth="1"/>
    <col min="6406" max="6406" width="10.140625" style="139" customWidth="1"/>
    <col min="6407" max="6407" width="10.5703125" style="139" customWidth="1"/>
    <col min="6408" max="6409" width="0" style="139" hidden="1" customWidth="1"/>
    <col min="6410" max="6410" width="9.140625" style="139"/>
    <col min="6411" max="6411" width="9.85546875" style="139" customWidth="1"/>
    <col min="6412" max="6412" width="9.140625" style="139"/>
    <col min="6413" max="6413" width="9.7109375" style="139" customWidth="1"/>
    <col min="6414" max="6415" width="0" style="139" hidden="1" customWidth="1"/>
    <col min="6416" max="6416" width="9.140625" style="139"/>
    <col min="6417" max="6417" width="10.7109375" style="139" customWidth="1"/>
    <col min="6418" max="6656" width="9.140625" style="139"/>
    <col min="6657" max="6657" width="9.5703125" style="139" bestFit="1" customWidth="1"/>
    <col min="6658" max="6659" width="0" style="139" hidden="1" customWidth="1"/>
    <col min="6660" max="6660" width="9.7109375" style="139" customWidth="1"/>
    <col min="6661" max="6661" width="12.7109375" style="139" customWidth="1"/>
    <col min="6662" max="6662" width="10.140625" style="139" customWidth="1"/>
    <col min="6663" max="6663" width="10.5703125" style="139" customWidth="1"/>
    <col min="6664" max="6665" width="0" style="139" hidden="1" customWidth="1"/>
    <col min="6666" max="6666" width="9.140625" style="139"/>
    <col min="6667" max="6667" width="9.85546875" style="139" customWidth="1"/>
    <col min="6668" max="6668" width="9.140625" style="139"/>
    <col min="6669" max="6669" width="9.7109375" style="139" customWidth="1"/>
    <col min="6670" max="6671" width="0" style="139" hidden="1" customWidth="1"/>
    <col min="6672" max="6672" width="9.140625" style="139"/>
    <col min="6673" max="6673" width="10.7109375" style="139" customWidth="1"/>
    <col min="6674" max="6912" width="9.140625" style="139"/>
    <col min="6913" max="6913" width="9.5703125" style="139" bestFit="1" customWidth="1"/>
    <col min="6914" max="6915" width="0" style="139" hidden="1" customWidth="1"/>
    <col min="6916" max="6916" width="9.7109375" style="139" customWidth="1"/>
    <col min="6917" max="6917" width="12.7109375" style="139" customWidth="1"/>
    <col min="6918" max="6918" width="10.140625" style="139" customWidth="1"/>
    <col min="6919" max="6919" width="10.5703125" style="139" customWidth="1"/>
    <col min="6920" max="6921" width="0" style="139" hidden="1" customWidth="1"/>
    <col min="6922" max="6922" width="9.140625" style="139"/>
    <col min="6923" max="6923" width="9.85546875" style="139" customWidth="1"/>
    <col min="6924" max="6924" width="9.140625" style="139"/>
    <col min="6925" max="6925" width="9.7109375" style="139" customWidth="1"/>
    <col min="6926" max="6927" width="0" style="139" hidden="1" customWidth="1"/>
    <col min="6928" max="6928" width="9.140625" style="139"/>
    <col min="6929" max="6929" width="10.7109375" style="139" customWidth="1"/>
    <col min="6930" max="7168" width="9.140625" style="139"/>
    <col min="7169" max="7169" width="9.5703125" style="139" bestFit="1" customWidth="1"/>
    <col min="7170" max="7171" width="0" style="139" hidden="1" customWidth="1"/>
    <col min="7172" max="7172" width="9.7109375" style="139" customWidth="1"/>
    <col min="7173" max="7173" width="12.7109375" style="139" customWidth="1"/>
    <col min="7174" max="7174" width="10.140625" style="139" customWidth="1"/>
    <col min="7175" max="7175" width="10.5703125" style="139" customWidth="1"/>
    <col min="7176" max="7177" width="0" style="139" hidden="1" customWidth="1"/>
    <col min="7178" max="7178" width="9.140625" style="139"/>
    <col min="7179" max="7179" width="9.85546875" style="139" customWidth="1"/>
    <col min="7180" max="7180" width="9.140625" style="139"/>
    <col min="7181" max="7181" width="9.7109375" style="139" customWidth="1"/>
    <col min="7182" max="7183" width="0" style="139" hidden="1" customWidth="1"/>
    <col min="7184" max="7184" width="9.140625" style="139"/>
    <col min="7185" max="7185" width="10.7109375" style="139" customWidth="1"/>
    <col min="7186" max="7424" width="9.140625" style="139"/>
    <col min="7425" max="7425" width="9.5703125" style="139" bestFit="1" customWidth="1"/>
    <col min="7426" max="7427" width="0" style="139" hidden="1" customWidth="1"/>
    <col min="7428" max="7428" width="9.7109375" style="139" customWidth="1"/>
    <col min="7429" max="7429" width="12.7109375" style="139" customWidth="1"/>
    <col min="7430" max="7430" width="10.140625" style="139" customWidth="1"/>
    <col min="7431" max="7431" width="10.5703125" style="139" customWidth="1"/>
    <col min="7432" max="7433" width="0" style="139" hidden="1" customWidth="1"/>
    <col min="7434" max="7434" width="9.140625" style="139"/>
    <col min="7435" max="7435" width="9.85546875" style="139" customWidth="1"/>
    <col min="7436" max="7436" width="9.140625" style="139"/>
    <col min="7437" max="7437" width="9.7109375" style="139" customWidth="1"/>
    <col min="7438" max="7439" width="0" style="139" hidden="1" customWidth="1"/>
    <col min="7440" max="7440" width="9.140625" style="139"/>
    <col min="7441" max="7441" width="10.7109375" style="139" customWidth="1"/>
    <col min="7442" max="7680" width="9.140625" style="139"/>
    <col min="7681" max="7681" width="9.5703125" style="139" bestFit="1" customWidth="1"/>
    <col min="7682" max="7683" width="0" style="139" hidden="1" customWidth="1"/>
    <col min="7684" max="7684" width="9.7109375" style="139" customWidth="1"/>
    <col min="7685" max="7685" width="12.7109375" style="139" customWidth="1"/>
    <col min="7686" max="7686" width="10.140625" style="139" customWidth="1"/>
    <col min="7687" max="7687" width="10.5703125" style="139" customWidth="1"/>
    <col min="7688" max="7689" width="0" style="139" hidden="1" customWidth="1"/>
    <col min="7690" max="7690" width="9.140625" style="139"/>
    <col min="7691" max="7691" width="9.85546875" style="139" customWidth="1"/>
    <col min="7692" max="7692" width="9.140625" style="139"/>
    <col min="7693" max="7693" width="9.7109375" style="139" customWidth="1"/>
    <col min="7694" max="7695" width="0" style="139" hidden="1" customWidth="1"/>
    <col min="7696" max="7696" width="9.140625" style="139"/>
    <col min="7697" max="7697" width="10.7109375" style="139" customWidth="1"/>
    <col min="7698" max="7936" width="9.140625" style="139"/>
    <col min="7937" max="7937" width="9.5703125" style="139" bestFit="1" customWidth="1"/>
    <col min="7938" max="7939" width="0" style="139" hidden="1" customWidth="1"/>
    <col min="7940" max="7940" width="9.7109375" style="139" customWidth="1"/>
    <col min="7941" max="7941" width="12.7109375" style="139" customWidth="1"/>
    <col min="7942" max="7942" width="10.140625" style="139" customWidth="1"/>
    <col min="7943" max="7943" width="10.5703125" style="139" customWidth="1"/>
    <col min="7944" max="7945" width="0" style="139" hidden="1" customWidth="1"/>
    <col min="7946" max="7946" width="9.140625" style="139"/>
    <col min="7947" max="7947" width="9.85546875" style="139" customWidth="1"/>
    <col min="7948" max="7948" width="9.140625" style="139"/>
    <col min="7949" max="7949" width="9.7109375" style="139" customWidth="1"/>
    <col min="7950" max="7951" width="0" style="139" hidden="1" customWidth="1"/>
    <col min="7952" max="7952" width="9.140625" style="139"/>
    <col min="7953" max="7953" width="10.7109375" style="139" customWidth="1"/>
    <col min="7954" max="8192" width="9.140625" style="139"/>
    <col min="8193" max="8193" width="9.5703125" style="139" bestFit="1" customWidth="1"/>
    <col min="8194" max="8195" width="0" style="139" hidden="1" customWidth="1"/>
    <col min="8196" max="8196" width="9.7109375" style="139" customWidth="1"/>
    <col min="8197" max="8197" width="12.7109375" style="139" customWidth="1"/>
    <col min="8198" max="8198" width="10.140625" style="139" customWidth="1"/>
    <col min="8199" max="8199" width="10.5703125" style="139" customWidth="1"/>
    <col min="8200" max="8201" width="0" style="139" hidden="1" customWidth="1"/>
    <col min="8202" max="8202" width="9.140625" style="139"/>
    <col min="8203" max="8203" width="9.85546875" style="139" customWidth="1"/>
    <col min="8204" max="8204" width="9.140625" style="139"/>
    <col min="8205" max="8205" width="9.7109375" style="139" customWidth="1"/>
    <col min="8206" max="8207" width="0" style="139" hidden="1" customWidth="1"/>
    <col min="8208" max="8208" width="9.140625" style="139"/>
    <col min="8209" max="8209" width="10.7109375" style="139" customWidth="1"/>
    <col min="8210" max="8448" width="9.140625" style="139"/>
    <col min="8449" max="8449" width="9.5703125" style="139" bestFit="1" customWidth="1"/>
    <col min="8450" max="8451" width="0" style="139" hidden="1" customWidth="1"/>
    <col min="8452" max="8452" width="9.7109375" style="139" customWidth="1"/>
    <col min="8453" max="8453" width="12.7109375" style="139" customWidth="1"/>
    <col min="8454" max="8454" width="10.140625" style="139" customWidth="1"/>
    <col min="8455" max="8455" width="10.5703125" style="139" customWidth="1"/>
    <col min="8456" max="8457" width="0" style="139" hidden="1" customWidth="1"/>
    <col min="8458" max="8458" width="9.140625" style="139"/>
    <col min="8459" max="8459" width="9.85546875" style="139" customWidth="1"/>
    <col min="8460" max="8460" width="9.140625" style="139"/>
    <col min="8461" max="8461" width="9.7109375" style="139" customWidth="1"/>
    <col min="8462" max="8463" width="0" style="139" hidden="1" customWidth="1"/>
    <col min="8464" max="8464" width="9.140625" style="139"/>
    <col min="8465" max="8465" width="10.7109375" style="139" customWidth="1"/>
    <col min="8466" max="8704" width="9.140625" style="139"/>
    <col min="8705" max="8705" width="9.5703125" style="139" bestFit="1" customWidth="1"/>
    <col min="8706" max="8707" width="0" style="139" hidden="1" customWidth="1"/>
    <col min="8708" max="8708" width="9.7109375" style="139" customWidth="1"/>
    <col min="8709" max="8709" width="12.7109375" style="139" customWidth="1"/>
    <col min="8710" max="8710" width="10.140625" style="139" customWidth="1"/>
    <col min="8711" max="8711" width="10.5703125" style="139" customWidth="1"/>
    <col min="8712" max="8713" width="0" style="139" hidden="1" customWidth="1"/>
    <col min="8714" max="8714" width="9.140625" style="139"/>
    <col min="8715" max="8715" width="9.85546875" style="139" customWidth="1"/>
    <col min="8716" max="8716" width="9.140625" style="139"/>
    <col min="8717" max="8717" width="9.7109375" style="139" customWidth="1"/>
    <col min="8718" max="8719" width="0" style="139" hidden="1" customWidth="1"/>
    <col min="8720" max="8720" width="9.140625" style="139"/>
    <col min="8721" max="8721" width="10.7109375" style="139" customWidth="1"/>
    <col min="8722" max="8960" width="9.140625" style="139"/>
    <col min="8961" max="8961" width="9.5703125" style="139" bestFit="1" customWidth="1"/>
    <col min="8962" max="8963" width="0" style="139" hidden="1" customWidth="1"/>
    <col min="8964" max="8964" width="9.7109375" style="139" customWidth="1"/>
    <col min="8965" max="8965" width="12.7109375" style="139" customWidth="1"/>
    <col min="8966" max="8966" width="10.140625" style="139" customWidth="1"/>
    <col min="8967" max="8967" width="10.5703125" style="139" customWidth="1"/>
    <col min="8968" max="8969" width="0" style="139" hidden="1" customWidth="1"/>
    <col min="8970" max="8970" width="9.140625" style="139"/>
    <col min="8971" max="8971" width="9.85546875" style="139" customWidth="1"/>
    <col min="8972" max="8972" width="9.140625" style="139"/>
    <col min="8973" max="8973" width="9.7109375" style="139" customWidth="1"/>
    <col min="8974" max="8975" width="0" style="139" hidden="1" customWidth="1"/>
    <col min="8976" max="8976" width="9.140625" style="139"/>
    <col min="8977" max="8977" width="10.7109375" style="139" customWidth="1"/>
    <col min="8978" max="9216" width="9.140625" style="139"/>
    <col min="9217" max="9217" width="9.5703125" style="139" bestFit="1" customWidth="1"/>
    <col min="9218" max="9219" width="0" style="139" hidden="1" customWidth="1"/>
    <col min="9220" max="9220" width="9.7109375" style="139" customWidth="1"/>
    <col min="9221" max="9221" width="12.7109375" style="139" customWidth="1"/>
    <col min="9222" max="9222" width="10.140625" style="139" customWidth="1"/>
    <col min="9223" max="9223" width="10.5703125" style="139" customWidth="1"/>
    <col min="9224" max="9225" width="0" style="139" hidden="1" customWidth="1"/>
    <col min="9226" max="9226" width="9.140625" style="139"/>
    <col min="9227" max="9227" width="9.85546875" style="139" customWidth="1"/>
    <col min="9228" max="9228" width="9.140625" style="139"/>
    <col min="9229" max="9229" width="9.7109375" style="139" customWidth="1"/>
    <col min="9230" max="9231" width="0" style="139" hidden="1" customWidth="1"/>
    <col min="9232" max="9232" width="9.140625" style="139"/>
    <col min="9233" max="9233" width="10.7109375" style="139" customWidth="1"/>
    <col min="9234" max="9472" width="9.140625" style="139"/>
    <col min="9473" max="9473" width="9.5703125" style="139" bestFit="1" customWidth="1"/>
    <col min="9474" max="9475" width="0" style="139" hidden="1" customWidth="1"/>
    <col min="9476" max="9476" width="9.7109375" style="139" customWidth="1"/>
    <col min="9477" max="9477" width="12.7109375" style="139" customWidth="1"/>
    <col min="9478" max="9478" width="10.140625" style="139" customWidth="1"/>
    <col min="9479" max="9479" width="10.5703125" style="139" customWidth="1"/>
    <col min="9480" max="9481" width="0" style="139" hidden="1" customWidth="1"/>
    <col min="9482" max="9482" width="9.140625" style="139"/>
    <col min="9483" max="9483" width="9.85546875" style="139" customWidth="1"/>
    <col min="9484" max="9484" width="9.140625" style="139"/>
    <col min="9485" max="9485" width="9.7109375" style="139" customWidth="1"/>
    <col min="9486" max="9487" width="0" style="139" hidden="1" customWidth="1"/>
    <col min="9488" max="9488" width="9.140625" style="139"/>
    <col min="9489" max="9489" width="10.7109375" style="139" customWidth="1"/>
    <col min="9490" max="9728" width="9.140625" style="139"/>
    <col min="9729" max="9729" width="9.5703125" style="139" bestFit="1" customWidth="1"/>
    <col min="9730" max="9731" width="0" style="139" hidden="1" customWidth="1"/>
    <col min="9732" max="9732" width="9.7109375" style="139" customWidth="1"/>
    <col min="9733" max="9733" width="12.7109375" style="139" customWidth="1"/>
    <col min="9734" max="9734" width="10.140625" style="139" customWidth="1"/>
    <col min="9735" max="9735" width="10.5703125" style="139" customWidth="1"/>
    <col min="9736" max="9737" width="0" style="139" hidden="1" customWidth="1"/>
    <col min="9738" max="9738" width="9.140625" style="139"/>
    <col min="9739" max="9739" width="9.85546875" style="139" customWidth="1"/>
    <col min="9740" max="9740" width="9.140625" style="139"/>
    <col min="9741" max="9741" width="9.7109375" style="139" customWidth="1"/>
    <col min="9742" max="9743" width="0" style="139" hidden="1" customWidth="1"/>
    <col min="9744" max="9744" width="9.140625" style="139"/>
    <col min="9745" max="9745" width="10.7109375" style="139" customWidth="1"/>
    <col min="9746" max="9984" width="9.140625" style="139"/>
    <col min="9985" max="9985" width="9.5703125" style="139" bestFit="1" customWidth="1"/>
    <col min="9986" max="9987" width="0" style="139" hidden="1" customWidth="1"/>
    <col min="9988" max="9988" width="9.7109375" style="139" customWidth="1"/>
    <col min="9989" max="9989" width="12.7109375" style="139" customWidth="1"/>
    <col min="9990" max="9990" width="10.140625" style="139" customWidth="1"/>
    <col min="9991" max="9991" width="10.5703125" style="139" customWidth="1"/>
    <col min="9992" max="9993" width="0" style="139" hidden="1" customWidth="1"/>
    <col min="9994" max="9994" width="9.140625" style="139"/>
    <col min="9995" max="9995" width="9.85546875" style="139" customWidth="1"/>
    <col min="9996" max="9996" width="9.140625" style="139"/>
    <col min="9997" max="9997" width="9.7109375" style="139" customWidth="1"/>
    <col min="9998" max="9999" width="0" style="139" hidden="1" customWidth="1"/>
    <col min="10000" max="10000" width="9.140625" style="139"/>
    <col min="10001" max="10001" width="10.7109375" style="139" customWidth="1"/>
    <col min="10002" max="10240" width="9.140625" style="139"/>
    <col min="10241" max="10241" width="9.5703125" style="139" bestFit="1" customWidth="1"/>
    <col min="10242" max="10243" width="0" style="139" hidden="1" customWidth="1"/>
    <col min="10244" max="10244" width="9.7109375" style="139" customWidth="1"/>
    <col min="10245" max="10245" width="12.7109375" style="139" customWidth="1"/>
    <col min="10246" max="10246" width="10.140625" style="139" customWidth="1"/>
    <col min="10247" max="10247" width="10.5703125" style="139" customWidth="1"/>
    <col min="10248" max="10249" width="0" style="139" hidden="1" customWidth="1"/>
    <col min="10250" max="10250" width="9.140625" style="139"/>
    <col min="10251" max="10251" width="9.85546875" style="139" customWidth="1"/>
    <col min="10252" max="10252" width="9.140625" style="139"/>
    <col min="10253" max="10253" width="9.7109375" style="139" customWidth="1"/>
    <col min="10254" max="10255" width="0" style="139" hidden="1" customWidth="1"/>
    <col min="10256" max="10256" width="9.140625" style="139"/>
    <col min="10257" max="10257" width="10.7109375" style="139" customWidth="1"/>
    <col min="10258" max="10496" width="9.140625" style="139"/>
    <col min="10497" max="10497" width="9.5703125" style="139" bestFit="1" customWidth="1"/>
    <col min="10498" max="10499" width="0" style="139" hidden="1" customWidth="1"/>
    <col min="10500" max="10500" width="9.7109375" style="139" customWidth="1"/>
    <col min="10501" max="10501" width="12.7109375" style="139" customWidth="1"/>
    <col min="10502" max="10502" width="10.140625" style="139" customWidth="1"/>
    <col min="10503" max="10503" width="10.5703125" style="139" customWidth="1"/>
    <col min="10504" max="10505" width="0" style="139" hidden="1" customWidth="1"/>
    <col min="10506" max="10506" width="9.140625" style="139"/>
    <col min="10507" max="10507" width="9.85546875" style="139" customWidth="1"/>
    <col min="10508" max="10508" width="9.140625" style="139"/>
    <col min="10509" max="10509" width="9.7109375" style="139" customWidth="1"/>
    <col min="10510" max="10511" width="0" style="139" hidden="1" customWidth="1"/>
    <col min="10512" max="10512" width="9.140625" style="139"/>
    <col min="10513" max="10513" width="10.7109375" style="139" customWidth="1"/>
    <col min="10514" max="10752" width="9.140625" style="139"/>
    <col min="10753" max="10753" width="9.5703125" style="139" bestFit="1" customWidth="1"/>
    <col min="10754" max="10755" width="0" style="139" hidden="1" customWidth="1"/>
    <col min="10756" max="10756" width="9.7109375" style="139" customWidth="1"/>
    <col min="10757" max="10757" width="12.7109375" style="139" customWidth="1"/>
    <col min="10758" max="10758" width="10.140625" style="139" customWidth="1"/>
    <col min="10759" max="10759" width="10.5703125" style="139" customWidth="1"/>
    <col min="10760" max="10761" width="0" style="139" hidden="1" customWidth="1"/>
    <col min="10762" max="10762" width="9.140625" style="139"/>
    <col min="10763" max="10763" width="9.85546875" style="139" customWidth="1"/>
    <col min="10764" max="10764" width="9.140625" style="139"/>
    <col min="10765" max="10765" width="9.7109375" style="139" customWidth="1"/>
    <col min="10766" max="10767" width="0" style="139" hidden="1" customWidth="1"/>
    <col min="10768" max="10768" width="9.140625" style="139"/>
    <col min="10769" max="10769" width="10.7109375" style="139" customWidth="1"/>
    <col min="10770" max="11008" width="9.140625" style="139"/>
    <col min="11009" max="11009" width="9.5703125" style="139" bestFit="1" customWidth="1"/>
    <col min="11010" max="11011" width="0" style="139" hidden="1" customWidth="1"/>
    <col min="11012" max="11012" width="9.7109375" style="139" customWidth="1"/>
    <col min="11013" max="11013" width="12.7109375" style="139" customWidth="1"/>
    <col min="11014" max="11014" width="10.140625" style="139" customWidth="1"/>
    <col min="11015" max="11015" width="10.5703125" style="139" customWidth="1"/>
    <col min="11016" max="11017" width="0" style="139" hidden="1" customWidth="1"/>
    <col min="11018" max="11018" width="9.140625" style="139"/>
    <col min="11019" max="11019" width="9.85546875" style="139" customWidth="1"/>
    <col min="11020" max="11020" width="9.140625" style="139"/>
    <col min="11021" max="11021" width="9.7109375" style="139" customWidth="1"/>
    <col min="11022" max="11023" width="0" style="139" hidden="1" customWidth="1"/>
    <col min="11024" max="11024" width="9.140625" style="139"/>
    <col min="11025" max="11025" width="10.7109375" style="139" customWidth="1"/>
    <col min="11026" max="11264" width="9.140625" style="139"/>
    <col min="11265" max="11265" width="9.5703125" style="139" bestFit="1" customWidth="1"/>
    <col min="11266" max="11267" width="0" style="139" hidden="1" customWidth="1"/>
    <col min="11268" max="11268" width="9.7109375" style="139" customWidth="1"/>
    <col min="11269" max="11269" width="12.7109375" style="139" customWidth="1"/>
    <col min="11270" max="11270" width="10.140625" style="139" customWidth="1"/>
    <col min="11271" max="11271" width="10.5703125" style="139" customWidth="1"/>
    <col min="11272" max="11273" width="0" style="139" hidden="1" customWidth="1"/>
    <col min="11274" max="11274" width="9.140625" style="139"/>
    <col min="11275" max="11275" width="9.85546875" style="139" customWidth="1"/>
    <col min="11276" max="11276" width="9.140625" style="139"/>
    <col min="11277" max="11277" width="9.7109375" style="139" customWidth="1"/>
    <col min="11278" max="11279" width="0" style="139" hidden="1" customWidth="1"/>
    <col min="11280" max="11280" width="9.140625" style="139"/>
    <col min="11281" max="11281" width="10.7109375" style="139" customWidth="1"/>
    <col min="11282" max="11520" width="9.140625" style="139"/>
    <col min="11521" max="11521" width="9.5703125" style="139" bestFit="1" customWidth="1"/>
    <col min="11522" max="11523" width="0" style="139" hidden="1" customWidth="1"/>
    <col min="11524" max="11524" width="9.7109375" style="139" customWidth="1"/>
    <col min="11525" max="11525" width="12.7109375" style="139" customWidth="1"/>
    <col min="11526" max="11526" width="10.140625" style="139" customWidth="1"/>
    <col min="11527" max="11527" width="10.5703125" style="139" customWidth="1"/>
    <col min="11528" max="11529" width="0" style="139" hidden="1" customWidth="1"/>
    <col min="11530" max="11530" width="9.140625" style="139"/>
    <col min="11531" max="11531" width="9.85546875" style="139" customWidth="1"/>
    <col min="11532" max="11532" width="9.140625" style="139"/>
    <col min="11533" max="11533" width="9.7109375" style="139" customWidth="1"/>
    <col min="11534" max="11535" width="0" style="139" hidden="1" customWidth="1"/>
    <col min="11536" max="11536" width="9.140625" style="139"/>
    <col min="11537" max="11537" width="10.7109375" style="139" customWidth="1"/>
    <col min="11538" max="11776" width="9.140625" style="139"/>
    <col min="11777" max="11777" width="9.5703125" style="139" bestFit="1" customWidth="1"/>
    <col min="11778" max="11779" width="0" style="139" hidden="1" customWidth="1"/>
    <col min="11780" max="11780" width="9.7109375" style="139" customWidth="1"/>
    <col min="11781" max="11781" width="12.7109375" style="139" customWidth="1"/>
    <col min="11782" max="11782" width="10.140625" style="139" customWidth="1"/>
    <col min="11783" max="11783" width="10.5703125" style="139" customWidth="1"/>
    <col min="11784" max="11785" width="0" style="139" hidden="1" customWidth="1"/>
    <col min="11786" max="11786" width="9.140625" style="139"/>
    <col min="11787" max="11787" width="9.85546875" style="139" customWidth="1"/>
    <col min="11788" max="11788" width="9.140625" style="139"/>
    <col min="11789" max="11789" width="9.7109375" style="139" customWidth="1"/>
    <col min="11790" max="11791" width="0" style="139" hidden="1" customWidth="1"/>
    <col min="11792" max="11792" width="9.140625" style="139"/>
    <col min="11793" max="11793" width="10.7109375" style="139" customWidth="1"/>
    <col min="11794" max="12032" width="9.140625" style="139"/>
    <col min="12033" max="12033" width="9.5703125" style="139" bestFit="1" customWidth="1"/>
    <col min="12034" max="12035" width="0" style="139" hidden="1" customWidth="1"/>
    <col min="12036" max="12036" width="9.7109375" style="139" customWidth="1"/>
    <col min="12037" max="12037" width="12.7109375" style="139" customWidth="1"/>
    <col min="12038" max="12038" width="10.140625" style="139" customWidth="1"/>
    <col min="12039" max="12039" width="10.5703125" style="139" customWidth="1"/>
    <col min="12040" max="12041" width="0" style="139" hidden="1" customWidth="1"/>
    <col min="12042" max="12042" width="9.140625" style="139"/>
    <col min="12043" max="12043" width="9.85546875" style="139" customWidth="1"/>
    <col min="12044" max="12044" width="9.140625" style="139"/>
    <col min="12045" max="12045" width="9.7109375" style="139" customWidth="1"/>
    <col min="12046" max="12047" width="0" style="139" hidden="1" customWidth="1"/>
    <col min="12048" max="12048" width="9.140625" style="139"/>
    <col min="12049" max="12049" width="10.7109375" style="139" customWidth="1"/>
    <col min="12050" max="12288" width="9.140625" style="139"/>
    <col min="12289" max="12289" width="9.5703125" style="139" bestFit="1" customWidth="1"/>
    <col min="12290" max="12291" width="0" style="139" hidden="1" customWidth="1"/>
    <col min="12292" max="12292" width="9.7109375" style="139" customWidth="1"/>
    <col min="12293" max="12293" width="12.7109375" style="139" customWidth="1"/>
    <col min="12294" max="12294" width="10.140625" style="139" customWidth="1"/>
    <col min="12295" max="12295" width="10.5703125" style="139" customWidth="1"/>
    <col min="12296" max="12297" width="0" style="139" hidden="1" customWidth="1"/>
    <col min="12298" max="12298" width="9.140625" style="139"/>
    <col min="12299" max="12299" width="9.85546875" style="139" customWidth="1"/>
    <col min="12300" max="12300" width="9.140625" style="139"/>
    <col min="12301" max="12301" width="9.7109375" style="139" customWidth="1"/>
    <col min="12302" max="12303" width="0" style="139" hidden="1" customWidth="1"/>
    <col min="12304" max="12304" width="9.140625" style="139"/>
    <col min="12305" max="12305" width="10.7109375" style="139" customWidth="1"/>
    <col min="12306" max="12544" width="9.140625" style="139"/>
    <col min="12545" max="12545" width="9.5703125" style="139" bestFit="1" customWidth="1"/>
    <col min="12546" max="12547" width="0" style="139" hidden="1" customWidth="1"/>
    <col min="12548" max="12548" width="9.7109375" style="139" customWidth="1"/>
    <col min="12549" max="12549" width="12.7109375" style="139" customWidth="1"/>
    <col min="12550" max="12550" width="10.140625" style="139" customWidth="1"/>
    <col min="12551" max="12551" width="10.5703125" style="139" customWidth="1"/>
    <col min="12552" max="12553" width="0" style="139" hidden="1" customWidth="1"/>
    <col min="12554" max="12554" width="9.140625" style="139"/>
    <col min="12555" max="12555" width="9.85546875" style="139" customWidth="1"/>
    <col min="12556" max="12556" width="9.140625" style="139"/>
    <col min="12557" max="12557" width="9.7109375" style="139" customWidth="1"/>
    <col min="12558" max="12559" width="0" style="139" hidden="1" customWidth="1"/>
    <col min="12560" max="12560" width="9.140625" style="139"/>
    <col min="12561" max="12561" width="10.7109375" style="139" customWidth="1"/>
    <col min="12562" max="12800" width="9.140625" style="139"/>
    <col min="12801" max="12801" width="9.5703125" style="139" bestFit="1" customWidth="1"/>
    <col min="12802" max="12803" width="0" style="139" hidden="1" customWidth="1"/>
    <col min="12804" max="12804" width="9.7109375" style="139" customWidth="1"/>
    <col min="12805" max="12805" width="12.7109375" style="139" customWidth="1"/>
    <col min="12806" max="12806" width="10.140625" style="139" customWidth="1"/>
    <col min="12807" max="12807" width="10.5703125" style="139" customWidth="1"/>
    <col min="12808" max="12809" width="0" style="139" hidden="1" customWidth="1"/>
    <col min="12810" max="12810" width="9.140625" style="139"/>
    <col min="12811" max="12811" width="9.85546875" style="139" customWidth="1"/>
    <col min="12812" max="12812" width="9.140625" style="139"/>
    <col min="12813" max="12813" width="9.7109375" style="139" customWidth="1"/>
    <col min="12814" max="12815" width="0" style="139" hidden="1" customWidth="1"/>
    <col min="12816" max="12816" width="9.140625" style="139"/>
    <col min="12817" max="12817" width="10.7109375" style="139" customWidth="1"/>
    <col min="12818" max="13056" width="9.140625" style="139"/>
    <col min="13057" max="13057" width="9.5703125" style="139" bestFit="1" customWidth="1"/>
    <col min="13058" max="13059" width="0" style="139" hidden="1" customWidth="1"/>
    <col min="13060" max="13060" width="9.7109375" style="139" customWidth="1"/>
    <col min="13061" max="13061" width="12.7109375" style="139" customWidth="1"/>
    <col min="13062" max="13062" width="10.140625" style="139" customWidth="1"/>
    <col min="13063" max="13063" width="10.5703125" style="139" customWidth="1"/>
    <col min="13064" max="13065" width="0" style="139" hidden="1" customWidth="1"/>
    <col min="13066" max="13066" width="9.140625" style="139"/>
    <col min="13067" max="13067" width="9.85546875" style="139" customWidth="1"/>
    <col min="13068" max="13068" width="9.140625" style="139"/>
    <col min="13069" max="13069" width="9.7109375" style="139" customWidth="1"/>
    <col min="13070" max="13071" width="0" style="139" hidden="1" customWidth="1"/>
    <col min="13072" max="13072" width="9.140625" style="139"/>
    <col min="13073" max="13073" width="10.7109375" style="139" customWidth="1"/>
    <col min="13074" max="13312" width="9.140625" style="139"/>
    <col min="13313" max="13313" width="9.5703125" style="139" bestFit="1" customWidth="1"/>
    <col min="13314" max="13315" width="0" style="139" hidden="1" customWidth="1"/>
    <col min="13316" max="13316" width="9.7109375" style="139" customWidth="1"/>
    <col min="13317" max="13317" width="12.7109375" style="139" customWidth="1"/>
    <col min="13318" max="13318" width="10.140625" style="139" customWidth="1"/>
    <col min="13319" max="13319" width="10.5703125" style="139" customWidth="1"/>
    <col min="13320" max="13321" width="0" style="139" hidden="1" customWidth="1"/>
    <col min="13322" max="13322" width="9.140625" style="139"/>
    <col min="13323" max="13323" width="9.85546875" style="139" customWidth="1"/>
    <col min="13324" max="13324" width="9.140625" style="139"/>
    <col min="13325" max="13325" width="9.7109375" style="139" customWidth="1"/>
    <col min="13326" max="13327" width="0" style="139" hidden="1" customWidth="1"/>
    <col min="13328" max="13328" width="9.140625" style="139"/>
    <col min="13329" max="13329" width="10.7109375" style="139" customWidth="1"/>
    <col min="13330" max="13568" width="9.140625" style="139"/>
    <col min="13569" max="13569" width="9.5703125" style="139" bestFit="1" customWidth="1"/>
    <col min="13570" max="13571" width="0" style="139" hidden="1" customWidth="1"/>
    <col min="13572" max="13572" width="9.7109375" style="139" customWidth="1"/>
    <col min="13573" max="13573" width="12.7109375" style="139" customWidth="1"/>
    <col min="13574" max="13574" width="10.140625" style="139" customWidth="1"/>
    <col min="13575" max="13575" width="10.5703125" style="139" customWidth="1"/>
    <col min="13576" max="13577" width="0" style="139" hidden="1" customWidth="1"/>
    <col min="13578" max="13578" width="9.140625" style="139"/>
    <col min="13579" max="13579" width="9.85546875" style="139" customWidth="1"/>
    <col min="13580" max="13580" width="9.140625" style="139"/>
    <col min="13581" max="13581" width="9.7109375" style="139" customWidth="1"/>
    <col min="13582" max="13583" width="0" style="139" hidden="1" customWidth="1"/>
    <col min="13584" max="13584" width="9.140625" style="139"/>
    <col min="13585" max="13585" width="10.7109375" style="139" customWidth="1"/>
    <col min="13586" max="13824" width="9.140625" style="139"/>
    <col min="13825" max="13825" width="9.5703125" style="139" bestFit="1" customWidth="1"/>
    <col min="13826" max="13827" width="0" style="139" hidden="1" customWidth="1"/>
    <col min="13828" max="13828" width="9.7109375" style="139" customWidth="1"/>
    <col min="13829" max="13829" width="12.7109375" style="139" customWidth="1"/>
    <col min="13830" max="13830" width="10.140625" style="139" customWidth="1"/>
    <col min="13831" max="13831" width="10.5703125" style="139" customWidth="1"/>
    <col min="13832" max="13833" width="0" style="139" hidden="1" customWidth="1"/>
    <col min="13834" max="13834" width="9.140625" style="139"/>
    <col min="13835" max="13835" width="9.85546875" style="139" customWidth="1"/>
    <col min="13836" max="13836" width="9.140625" style="139"/>
    <col min="13837" max="13837" width="9.7109375" style="139" customWidth="1"/>
    <col min="13838" max="13839" width="0" style="139" hidden="1" customWidth="1"/>
    <col min="13840" max="13840" width="9.140625" style="139"/>
    <col min="13841" max="13841" width="10.7109375" style="139" customWidth="1"/>
    <col min="13842" max="14080" width="9.140625" style="139"/>
    <col min="14081" max="14081" width="9.5703125" style="139" bestFit="1" customWidth="1"/>
    <col min="14082" max="14083" width="0" style="139" hidden="1" customWidth="1"/>
    <col min="14084" max="14084" width="9.7109375" style="139" customWidth="1"/>
    <col min="14085" max="14085" width="12.7109375" style="139" customWidth="1"/>
    <col min="14086" max="14086" width="10.140625" style="139" customWidth="1"/>
    <col min="14087" max="14087" width="10.5703125" style="139" customWidth="1"/>
    <col min="14088" max="14089" width="0" style="139" hidden="1" customWidth="1"/>
    <col min="14090" max="14090" width="9.140625" style="139"/>
    <col min="14091" max="14091" width="9.85546875" style="139" customWidth="1"/>
    <col min="14092" max="14092" width="9.140625" style="139"/>
    <col min="14093" max="14093" width="9.7109375" style="139" customWidth="1"/>
    <col min="14094" max="14095" width="0" style="139" hidden="1" customWidth="1"/>
    <col min="14096" max="14096" width="9.140625" style="139"/>
    <col min="14097" max="14097" width="10.7109375" style="139" customWidth="1"/>
    <col min="14098" max="14336" width="9.140625" style="139"/>
    <col min="14337" max="14337" width="9.5703125" style="139" bestFit="1" customWidth="1"/>
    <col min="14338" max="14339" width="0" style="139" hidden="1" customWidth="1"/>
    <col min="14340" max="14340" width="9.7109375" style="139" customWidth="1"/>
    <col min="14341" max="14341" width="12.7109375" style="139" customWidth="1"/>
    <col min="14342" max="14342" width="10.140625" style="139" customWidth="1"/>
    <col min="14343" max="14343" width="10.5703125" style="139" customWidth="1"/>
    <col min="14344" max="14345" width="0" style="139" hidden="1" customWidth="1"/>
    <col min="14346" max="14346" width="9.140625" style="139"/>
    <col min="14347" max="14347" width="9.85546875" style="139" customWidth="1"/>
    <col min="14348" max="14348" width="9.140625" style="139"/>
    <col min="14349" max="14349" width="9.7109375" style="139" customWidth="1"/>
    <col min="14350" max="14351" width="0" style="139" hidden="1" customWidth="1"/>
    <col min="14352" max="14352" width="9.140625" style="139"/>
    <col min="14353" max="14353" width="10.7109375" style="139" customWidth="1"/>
    <col min="14354" max="14592" width="9.140625" style="139"/>
    <col min="14593" max="14593" width="9.5703125" style="139" bestFit="1" customWidth="1"/>
    <col min="14594" max="14595" width="0" style="139" hidden="1" customWidth="1"/>
    <col min="14596" max="14596" width="9.7109375" style="139" customWidth="1"/>
    <col min="14597" max="14597" width="12.7109375" style="139" customWidth="1"/>
    <col min="14598" max="14598" width="10.140625" style="139" customWidth="1"/>
    <col min="14599" max="14599" width="10.5703125" style="139" customWidth="1"/>
    <col min="14600" max="14601" width="0" style="139" hidden="1" customWidth="1"/>
    <col min="14602" max="14602" width="9.140625" style="139"/>
    <col min="14603" max="14603" width="9.85546875" style="139" customWidth="1"/>
    <col min="14604" max="14604" width="9.140625" style="139"/>
    <col min="14605" max="14605" width="9.7109375" style="139" customWidth="1"/>
    <col min="14606" max="14607" width="0" style="139" hidden="1" customWidth="1"/>
    <col min="14608" max="14608" width="9.140625" style="139"/>
    <col min="14609" max="14609" width="10.7109375" style="139" customWidth="1"/>
    <col min="14610" max="14848" width="9.140625" style="139"/>
    <col min="14849" max="14849" width="9.5703125" style="139" bestFit="1" customWidth="1"/>
    <col min="14850" max="14851" width="0" style="139" hidden="1" customWidth="1"/>
    <col min="14852" max="14852" width="9.7109375" style="139" customWidth="1"/>
    <col min="14853" max="14853" width="12.7109375" style="139" customWidth="1"/>
    <col min="14854" max="14854" width="10.140625" style="139" customWidth="1"/>
    <col min="14855" max="14855" width="10.5703125" style="139" customWidth="1"/>
    <col min="14856" max="14857" width="0" style="139" hidden="1" customWidth="1"/>
    <col min="14858" max="14858" width="9.140625" style="139"/>
    <col min="14859" max="14859" width="9.85546875" style="139" customWidth="1"/>
    <col min="14860" max="14860" width="9.140625" style="139"/>
    <col min="14861" max="14861" width="9.7109375" style="139" customWidth="1"/>
    <col min="14862" max="14863" width="0" style="139" hidden="1" customWidth="1"/>
    <col min="14864" max="14864" width="9.140625" style="139"/>
    <col min="14865" max="14865" width="10.7109375" style="139" customWidth="1"/>
    <col min="14866" max="15104" width="9.140625" style="139"/>
    <col min="15105" max="15105" width="9.5703125" style="139" bestFit="1" customWidth="1"/>
    <col min="15106" max="15107" width="0" style="139" hidden="1" customWidth="1"/>
    <col min="15108" max="15108" width="9.7109375" style="139" customWidth="1"/>
    <col min="15109" max="15109" width="12.7109375" style="139" customWidth="1"/>
    <col min="15110" max="15110" width="10.140625" style="139" customWidth="1"/>
    <col min="15111" max="15111" width="10.5703125" style="139" customWidth="1"/>
    <col min="15112" max="15113" width="0" style="139" hidden="1" customWidth="1"/>
    <col min="15114" max="15114" width="9.140625" style="139"/>
    <col min="15115" max="15115" width="9.85546875" style="139" customWidth="1"/>
    <col min="15116" max="15116" width="9.140625" style="139"/>
    <col min="15117" max="15117" width="9.7109375" style="139" customWidth="1"/>
    <col min="15118" max="15119" width="0" style="139" hidden="1" customWidth="1"/>
    <col min="15120" max="15120" width="9.140625" style="139"/>
    <col min="15121" max="15121" width="10.7109375" style="139" customWidth="1"/>
    <col min="15122" max="15360" width="9.140625" style="139"/>
    <col min="15361" max="15361" width="9.5703125" style="139" bestFit="1" customWidth="1"/>
    <col min="15362" max="15363" width="0" style="139" hidden="1" customWidth="1"/>
    <col min="15364" max="15364" width="9.7109375" style="139" customWidth="1"/>
    <col min="15365" max="15365" width="12.7109375" style="139" customWidth="1"/>
    <col min="15366" max="15366" width="10.140625" style="139" customWidth="1"/>
    <col min="15367" max="15367" width="10.5703125" style="139" customWidth="1"/>
    <col min="15368" max="15369" width="0" style="139" hidden="1" customWidth="1"/>
    <col min="15370" max="15370" width="9.140625" style="139"/>
    <col min="15371" max="15371" width="9.85546875" style="139" customWidth="1"/>
    <col min="15372" max="15372" width="9.140625" style="139"/>
    <col min="15373" max="15373" width="9.7109375" style="139" customWidth="1"/>
    <col min="15374" max="15375" width="0" style="139" hidden="1" customWidth="1"/>
    <col min="15376" max="15376" width="9.140625" style="139"/>
    <col min="15377" max="15377" width="10.7109375" style="139" customWidth="1"/>
    <col min="15378" max="15616" width="9.140625" style="139"/>
    <col min="15617" max="15617" width="9.5703125" style="139" bestFit="1" customWidth="1"/>
    <col min="15618" max="15619" width="0" style="139" hidden="1" customWidth="1"/>
    <col min="15620" max="15620" width="9.7109375" style="139" customWidth="1"/>
    <col min="15621" max="15621" width="12.7109375" style="139" customWidth="1"/>
    <col min="15622" max="15622" width="10.140625" style="139" customWidth="1"/>
    <col min="15623" max="15623" width="10.5703125" style="139" customWidth="1"/>
    <col min="15624" max="15625" width="0" style="139" hidden="1" customWidth="1"/>
    <col min="15626" max="15626" width="9.140625" style="139"/>
    <col min="15627" max="15627" width="9.85546875" style="139" customWidth="1"/>
    <col min="15628" max="15628" width="9.140625" style="139"/>
    <col min="15629" max="15629" width="9.7109375" style="139" customWidth="1"/>
    <col min="15630" max="15631" width="0" style="139" hidden="1" customWidth="1"/>
    <col min="15632" max="15632" width="9.140625" style="139"/>
    <col min="15633" max="15633" width="10.7109375" style="139" customWidth="1"/>
    <col min="15634" max="15872" width="9.140625" style="139"/>
    <col min="15873" max="15873" width="9.5703125" style="139" bestFit="1" customWidth="1"/>
    <col min="15874" max="15875" width="0" style="139" hidden="1" customWidth="1"/>
    <col min="15876" max="15876" width="9.7109375" style="139" customWidth="1"/>
    <col min="15877" max="15877" width="12.7109375" style="139" customWidth="1"/>
    <col min="15878" max="15878" width="10.140625" style="139" customWidth="1"/>
    <col min="15879" max="15879" width="10.5703125" style="139" customWidth="1"/>
    <col min="15880" max="15881" width="0" style="139" hidden="1" customWidth="1"/>
    <col min="15882" max="15882" width="9.140625" style="139"/>
    <col min="15883" max="15883" width="9.85546875" style="139" customWidth="1"/>
    <col min="15884" max="15884" width="9.140625" style="139"/>
    <col min="15885" max="15885" width="9.7109375" style="139" customWidth="1"/>
    <col min="15886" max="15887" width="0" style="139" hidden="1" customWidth="1"/>
    <col min="15888" max="15888" width="9.140625" style="139"/>
    <col min="15889" max="15889" width="10.7109375" style="139" customWidth="1"/>
    <col min="15890" max="16128" width="9.140625" style="139"/>
    <col min="16129" max="16129" width="9.5703125" style="139" bestFit="1" customWidth="1"/>
    <col min="16130" max="16131" width="0" style="139" hidden="1" customWidth="1"/>
    <col min="16132" max="16132" width="9.7109375" style="139" customWidth="1"/>
    <col min="16133" max="16133" width="12.7109375" style="139" customWidth="1"/>
    <col min="16134" max="16134" width="10.140625" style="139" customWidth="1"/>
    <col min="16135" max="16135" width="10.5703125" style="139" customWidth="1"/>
    <col min="16136" max="16137" width="0" style="139" hidden="1" customWidth="1"/>
    <col min="16138" max="16138" width="9.140625" style="139"/>
    <col min="16139" max="16139" width="9.85546875" style="139" customWidth="1"/>
    <col min="16140" max="16140" width="9.140625" style="139"/>
    <col min="16141" max="16141" width="9.7109375" style="139" customWidth="1"/>
    <col min="16142" max="16143" width="0" style="139" hidden="1" customWidth="1"/>
    <col min="16144" max="16144" width="9.140625" style="139"/>
    <col min="16145" max="16145" width="10.7109375" style="139" customWidth="1"/>
    <col min="16146" max="16384" width="9.140625" style="139"/>
  </cols>
  <sheetData>
    <row r="1" spans="1:19">
      <c r="A1" s="1649" t="s">
        <v>433</v>
      </c>
      <c r="B1" s="1649"/>
      <c r="C1" s="1649"/>
      <c r="D1" s="1649"/>
      <c r="E1" s="1649"/>
      <c r="F1" s="1649"/>
      <c r="G1" s="1649"/>
      <c r="H1" s="1649"/>
      <c r="I1" s="1649"/>
      <c r="J1" s="1649"/>
      <c r="K1" s="1649"/>
      <c r="L1" s="1649"/>
      <c r="M1" s="1649"/>
      <c r="N1" s="1649"/>
      <c r="O1" s="1649"/>
      <c r="P1" s="1649"/>
      <c r="Q1" s="1649"/>
      <c r="R1" s="1649"/>
      <c r="S1" s="1649"/>
    </row>
    <row r="2" spans="1:19">
      <c r="A2" s="1650" t="s">
        <v>106</v>
      </c>
      <c r="B2" s="1650"/>
      <c r="C2" s="1650"/>
      <c r="D2" s="1650"/>
      <c r="E2" s="1650"/>
      <c r="F2" s="1650"/>
      <c r="G2" s="1650"/>
      <c r="H2" s="1650"/>
      <c r="I2" s="1650"/>
      <c r="J2" s="1650"/>
      <c r="K2" s="1650"/>
      <c r="L2" s="1650"/>
      <c r="M2" s="1650"/>
      <c r="N2" s="1650"/>
      <c r="O2" s="1650"/>
      <c r="P2" s="1650"/>
      <c r="Q2" s="1650"/>
      <c r="R2" s="1650"/>
      <c r="S2" s="1650"/>
    </row>
    <row r="3" spans="1:19">
      <c r="A3" s="1650" t="s">
        <v>434</v>
      </c>
      <c r="B3" s="1650"/>
      <c r="C3" s="1650"/>
      <c r="D3" s="1650"/>
      <c r="E3" s="1650"/>
      <c r="F3" s="1650"/>
      <c r="G3" s="1650"/>
      <c r="H3" s="1650"/>
      <c r="I3" s="1650"/>
      <c r="J3" s="1650"/>
      <c r="K3" s="1650"/>
      <c r="L3" s="1650"/>
      <c r="M3" s="1650"/>
      <c r="N3" s="1650"/>
      <c r="O3" s="1650"/>
      <c r="P3" s="1650"/>
      <c r="Q3" s="1650"/>
      <c r="R3" s="1650"/>
      <c r="S3" s="1650"/>
    </row>
    <row r="4" spans="1:19" ht="16.5" thickBot="1">
      <c r="A4" s="561"/>
      <c r="B4" s="561"/>
      <c r="C4" s="561"/>
      <c r="D4" s="561"/>
      <c r="E4" s="561"/>
      <c r="F4" s="561"/>
      <c r="G4" s="561"/>
      <c r="H4" s="561"/>
      <c r="I4" s="561"/>
      <c r="J4" s="561"/>
      <c r="K4" s="561"/>
      <c r="L4" s="561"/>
      <c r="M4" s="561"/>
      <c r="N4" s="561"/>
      <c r="O4" s="561"/>
      <c r="P4" s="561"/>
      <c r="Q4" s="561"/>
      <c r="R4" s="561"/>
      <c r="S4" s="561"/>
    </row>
    <row r="5" spans="1:19" ht="16.5" thickTop="1">
      <c r="A5" s="1651" t="s">
        <v>435</v>
      </c>
      <c r="B5" s="1652"/>
      <c r="C5" s="1652"/>
      <c r="D5" s="1652"/>
      <c r="E5" s="1652"/>
      <c r="F5" s="1652"/>
      <c r="G5" s="1653"/>
      <c r="H5" s="1651" t="s">
        <v>436</v>
      </c>
      <c r="I5" s="1652"/>
      <c r="J5" s="1652"/>
      <c r="K5" s="1652"/>
      <c r="L5" s="1652"/>
      <c r="M5" s="1653"/>
      <c r="N5" s="1651" t="s">
        <v>437</v>
      </c>
      <c r="O5" s="1652"/>
      <c r="P5" s="1652"/>
      <c r="Q5" s="1652"/>
      <c r="R5" s="1652"/>
      <c r="S5" s="1653"/>
    </row>
    <row r="6" spans="1:19" ht="16.5" thickBot="1">
      <c r="A6" s="533"/>
      <c r="B6" s="534"/>
      <c r="C6" s="534"/>
      <c r="D6" s="534"/>
      <c r="E6" s="534"/>
      <c r="F6" s="534"/>
      <c r="G6" s="535"/>
      <c r="H6" s="536"/>
      <c r="I6" s="534"/>
      <c r="J6" s="534"/>
      <c r="K6" s="534"/>
      <c r="L6" s="534"/>
      <c r="M6" s="535"/>
      <c r="N6" s="536"/>
      <c r="O6" s="534"/>
      <c r="P6" s="534"/>
      <c r="Q6" s="534"/>
      <c r="R6" s="534"/>
      <c r="S6" s="535"/>
    </row>
    <row r="7" spans="1:19" ht="30" customHeight="1" thickTop="1">
      <c r="A7" s="1658" t="s">
        <v>438</v>
      </c>
      <c r="B7" s="1657" t="s">
        <v>151</v>
      </c>
      <c r="C7" s="1657"/>
      <c r="D7" s="1657" t="s">
        <v>5</v>
      </c>
      <c r="E7" s="1657"/>
      <c r="F7" s="1654" t="s">
        <v>46</v>
      </c>
      <c r="G7" s="1655"/>
      <c r="H7" s="1656" t="s">
        <v>151</v>
      </c>
      <c r="I7" s="1657"/>
      <c r="J7" s="1657" t="s">
        <v>5</v>
      </c>
      <c r="K7" s="1657"/>
      <c r="L7" s="1654" t="s">
        <v>46</v>
      </c>
      <c r="M7" s="1655"/>
      <c r="N7" s="1656" t="s">
        <v>151</v>
      </c>
      <c r="O7" s="1657"/>
      <c r="P7" s="1657" t="s">
        <v>5</v>
      </c>
      <c r="Q7" s="1657"/>
      <c r="R7" s="1654" t="s">
        <v>46</v>
      </c>
      <c r="S7" s="1655"/>
    </row>
    <row r="8" spans="1:19" ht="30" customHeight="1">
      <c r="A8" s="1659"/>
      <c r="B8" s="537" t="s">
        <v>439</v>
      </c>
      <c r="C8" s="537" t="s">
        <v>440</v>
      </c>
      <c r="D8" s="537" t="s">
        <v>439</v>
      </c>
      <c r="E8" s="537" t="s">
        <v>570</v>
      </c>
      <c r="F8" s="538" t="s">
        <v>439</v>
      </c>
      <c r="G8" s="539" t="s">
        <v>570</v>
      </c>
      <c r="H8" s="540" t="s">
        <v>439</v>
      </c>
      <c r="I8" s="537" t="s">
        <v>440</v>
      </c>
      <c r="J8" s="537" t="s">
        <v>439</v>
      </c>
      <c r="K8" s="537" t="s">
        <v>570</v>
      </c>
      <c r="L8" s="538" t="s">
        <v>439</v>
      </c>
      <c r="M8" s="539" t="s">
        <v>570</v>
      </c>
      <c r="N8" s="541" t="s">
        <v>439</v>
      </c>
      <c r="O8" s="542" t="s">
        <v>440</v>
      </c>
      <c r="P8" s="542" t="s">
        <v>439</v>
      </c>
      <c r="Q8" s="542" t="s">
        <v>570</v>
      </c>
      <c r="R8" s="543" t="s">
        <v>439</v>
      </c>
      <c r="S8" s="544" t="s">
        <v>570</v>
      </c>
    </row>
    <row r="9" spans="1:19" ht="30" customHeight="1">
      <c r="A9" s="545" t="s">
        <v>441</v>
      </c>
      <c r="B9" s="25">
        <v>112.68935709970962</v>
      </c>
      <c r="C9" s="25">
        <v>17.519220694849636</v>
      </c>
      <c r="D9" s="25">
        <v>155.80000000000001</v>
      </c>
      <c r="E9" s="25">
        <v>16.538260154087837</v>
      </c>
      <c r="F9" s="25">
        <v>156.57968159070987</v>
      </c>
      <c r="G9" s="26">
        <v>0.50043747799091154</v>
      </c>
      <c r="H9" s="546">
        <v>102.86640075318743</v>
      </c>
      <c r="I9" s="25">
        <v>4.1124600470362083</v>
      </c>
      <c r="J9" s="547">
        <v>98.019994447746356</v>
      </c>
      <c r="K9" s="25">
        <v>-12.627895987282713</v>
      </c>
      <c r="L9" s="25">
        <v>103.598615916955</v>
      </c>
      <c r="M9" s="26">
        <v>5.6913097176133354</v>
      </c>
      <c r="N9" s="546">
        <v>109.54923694675671</v>
      </c>
      <c r="O9" s="25">
        <v>12.877191300403894</v>
      </c>
      <c r="P9" s="547">
        <v>158.94716264553114</v>
      </c>
      <c r="Q9" s="25">
        <v>21.974412022673846</v>
      </c>
      <c r="R9" s="25">
        <v>151.14070801508069</v>
      </c>
      <c r="S9" s="26">
        <v>-4.9113519867351414</v>
      </c>
    </row>
    <row r="10" spans="1:19" ht="30" customHeight="1">
      <c r="A10" s="548" t="s">
        <v>442</v>
      </c>
      <c r="B10" s="31">
        <v>114.00424675175967</v>
      </c>
      <c r="C10" s="31">
        <v>16.606640858359654</v>
      </c>
      <c r="D10" s="31">
        <v>157.80000000000001</v>
      </c>
      <c r="E10" s="31">
        <v>18.825301204819269</v>
      </c>
      <c r="F10" s="31">
        <v>157.8402555910543</v>
      </c>
      <c r="G10" s="32">
        <v>3.2396533570921981E-2</v>
      </c>
      <c r="H10" s="549">
        <v>104.46369637198811</v>
      </c>
      <c r="I10" s="31">
        <v>3.5640504476687198</v>
      </c>
      <c r="J10" s="550">
        <v>99.80622837370241</v>
      </c>
      <c r="K10" s="31">
        <v>-10.019252120261754</v>
      </c>
      <c r="L10" s="31">
        <v>104.18685121107266</v>
      </c>
      <c r="M10" s="32">
        <v>4.3891277215365454</v>
      </c>
      <c r="N10" s="549">
        <v>109.13288607536758</v>
      </c>
      <c r="O10" s="31">
        <v>12.593743054962303</v>
      </c>
      <c r="P10" s="550">
        <v>158.09548156592496</v>
      </c>
      <c r="Q10" s="31">
        <v>22.500188653115046</v>
      </c>
      <c r="R10" s="31">
        <v>151.49728949124776</v>
      </c>
      <c r="S10" s="32">
        <v>-4.1735488005871986</v>
      </c>
    </row>
    <row r="11" spans="1:19" ht="30" customHeight="1">
      <c r="A11" s="551" t="s">
        <v>443</v>
      </c>
      <c r="B11" s="552">
        <v>113.62847620478178</v>
      </c>
      <c r="C11" s="552">
        <v>16.033148191853869</v>
      </c>
      <c r="D11" s="552">
        <v>157.30000000000001</v>
      </c>
      <c r="E11" s="552">
        <v>13.9</v>
      </c>
      <c r="F11" s="552">
        <v>172.40255591054313</v>
      </c>
      <c r="G11" s="553">
        <v>9.6011162813370188</v>
      </c>
      <c r="H11" s="554">
        <v>107.15943410332939</v>
      </c>
      <c r="I11" s="552">
        <v>5.9304234210461289</v>
      </c>
      <c r="J11" s="555">
        <v>99.993079584775089</v>
      </c>
      <c r="K11" s="552">
        <v>-3.5254056219536523</v>
      </c>
      <c r="L11" s="552">
        <v>105.16262975778547</v>
      </c>
      <c r="M11" s="553">
        <v>5.1626297577854752</v>
      </c>
      <c r="N11" s="554">
        <v>106.03683861862743</v>
      </c>
      <c r="O11" s="552">
        <v>9.5371324351758915</v>
      </c>
      <c r="P11" s="555">
        <v>157.32718162394249</v>
      </c>
      <c r="Q11" s="552">
        <v>18.023866880814211</v>
      </c>
      <c r="R11" s="552">
        <v>163.93899268934905</v>
      </c>
      <c r="S11" s="553">
        <v>4.2205929366490977</v>
      </c>
    </row>
    <row r="12" spans="1:19" ht="30" customHeight="1">
      <c r="A12" s="545" t="s">
        <v>444</v>
      </c>
      <c r="B12" s="25">
        <v>106.22663500669962</v>
      </c>
      <c r="C12" s="25">
        <v>8.6402732344659512</v>
      </c>
      <c r="D12" s="25">
        <v>156.4</v>
      </c>
      <c r="E12" s="25">
        <v>12.842712842712857</v>
      </c>
      <c r="F12" s="25">
        <v>158.24281150159743</v>
      </c>
      <c r="G12" s="26">
        <v>1.1782682235277564</v>
      </c>
      <c r="H12" s="546">
        <v>107.1476900720676</v>
      </c>
      <c r="I12" s="25">
        <v>6.9101733253367001</v>
      </c>
      <c r="J12" s="547">
        <v>100.80276816608996</v>
      </c>
      <c r="K12" s="25">
        <v>-0.16449623029471638</v>
      </c>
      <c r="L12" s="25">
        <v>105.37716262975779</v>
      </c>
      <c r="M12" s="26">
        <v>4.5408359422200339</v>
      </c>
      <c r="N12" s="546">
        <v>99.140387380494644</v>
      </c>
      <c r="O12" s="25">
        <v>1.6182743468803267</v>
      </c>
      <c r="P12" s="547">
        <v>155.18869931684753</v>
      </c>
      <c r="Q12" s="25">
        <v>13.088446111122664</v>
      </c>
      <c r="R12" s="25">
        <v>150.16803219268948</v>
      </c>
      <c r="S12" s="26">
        <v>-3.2165112210799123</v>
      </c>
    </row>
    <row r="13" spans="1:19" ht="30" customHeight="1">
      <c r="A13" s="548" t="s">
        <v>445</v>
      </c>
      <c r="B13" s="31">
        <v>111.03290658759045</v>
      </c>
      <c r="C13" s="31">
        <v>11.712737948937075</v>
      </c>
      <c r="D13" s="31">
        <v>160.19999999999999</v>
      </c>
      <c r="E13" s="31">
        <v>12.3</v>
      </c>
      <c r="F13" s="31">
        <v>159.56549520766774</v>
      </c>
      <c r="G13" s="32">
        <v>-0.39607040719865649</v>
      </c>
      <c r="H13" s="549">
        <v>107.67627899454415</v>
      </c>
      <c r="I13" s="31">
        <v>8.1060300031000594</v>
      </c>
      <c r="J13" s="550">
        <v>101.05882352941175</v>
      </c>
      <c r="K13" s="31">
        <v>-0.32081911262800133</v>
      </c>
      <c r="L13" s="31">
        <v>106.14532871972317</v>
      </c>
      <c r="M13" s="32">
        <v>4.9904339463137326</v>
      </c>
      <c r="N13" s="549">
        <v>103.11733245649803</v>
      </c>
      <c r="O13" s="31">
        <v>3.3362689812340705</v>
      </c>
      <c r="P13" s="550">
        <v>158.51331699316017</v>
      </c>
      <c r="Q13" s="31">
        <v>12.631832578371643</v>
      </c>
      <c r="R13" s="31">
        <v>150.32738334533832</v>
      </c>
      <c r="S13" s="32">
        <v>-5.1304715592153229</v>
      </c>
    </row>
    <row r="14" spans="1:19" ht="30" customHeight="1">
      <c r="A14" s="551" t="s">
        <v>446</v>
      </c>
      <c r="B14" s="552">
        <v>109.67740254546072</v>
      </c>
      <c r="C14" s="552">
        <v>10.170218215821933</v>
      </c>
      <c r="D14" s="552">
        <v>160.30000000000001</v>
      </c>
      <c r="E14" s="552">
        <v>11.8</v>
      </c>
      <c r="F14" s="552">
        <v>158.05750798722045</v>
      </c>
      <c r="G14" s="553">
        <v>-1.3989345057888736</v>
      </c>
      <c r="H14" s="554">
        <v>110.03982842329214</v>
      </c>
      <c r="I14" s="552">
        <v>11.113372020915051</v>
      </c>
      <c r="J14" s="555">
        <v>102.3</v>
      </c>
      <c r="K14" s="552">
        <v>2.6078234704112333</v>
      </c>
      <c r="L14" s="552">
        <v>106.57439446366782</v>
      </c>
      <c r="M14" s="553">
        <v>4.1782937083751914</v>
      </c>
      <c r="N14" s="554">
        <v>99.670641182356931</v>
      </c>
      <c r="O14" s="552">
        <v>-0.84882115261122237</v>
      </c>
      <c r="P14" s="550">
        <v>156.63888947709367</v>
      </c>
      <c r="Q14" s="31">
        <v>8.8525986637203999</v>
      </c>
      <c r="R14" s="552">
        <v>148.307207169827</v>
      </c>
      <c r="S14" s="553">
        <v>-5.3535415254316945</v>
      </c>
    </row>
    <row r="15" spans="1:19" ht="30" customHeight="1">
      <c r="A15" s="545" t="s">
        <v>447</v>
      </c>
      <c r="B15" s="25">
        <v>112.45944271084433</v>
      </c>
      <c r="C15" s="25">
        <v>14.385226639702921</v>
      </c>
      <c r="D15" s="25">
        <v>161.6</v>
      </c>
      <c r="E15" s="25">
        <v>11.7</v>
      </c>
      <c r="F15" s="25">
        <v>158.44089456869008</v>
      </c>
      <c r="G15" s="26">
        <v>-1.954891974820494</v>
      </c>
      <c r="H15" s="546">
        <v>112.78410133672875</v>
      </c>
      <c r="I15" s="25">
        <v>14.253046300309052</v>
      </c>
      <c r="J15" s="547">
        <v>104.1</v>
      </c>
      <c r="K15" s="25">
        <v>6.7</v>
      </c>
      <c r="L15" s="25">
        <v>107.46020761245674</v>
      </c>
      <c r="M15" s="26">
        <v>3.2278651416491222</v>
      </c>
      <c r="N15" s="546">
        <v>99.712141496863012</v>
      </c>
      <c r="O15" s="25">
        <v>0.11569086661063466</v>
      </c>
      <c r="P15" s="547">
        <v>155.24</v>
      </c>
      <c r="Q15" s="25">
        <v>4.7</v>
      </c>
      <c r="R15" s="25">
        <v>147.44145585507289</v>
      </c>
      <c r="S15" s="26">
        <v>-5.0206958260328776</v>
      </c>
    </row>
    <row r="16" spans="1:19" ht="30" customHeight="1">
      <c r="A16" s="548" t="s">
        <v>448</v>
      </c>
      <c r="B16" s="31">
        <v>112.27075204399073</v>
      </c>
      <c r="C16" s="31">
        <v>12.591503947140453</v>
      </c>
      <c r="D16" s="31">
        <v>160.19999999999999</v>
      </c>
      <c r="E16" s="31">
        <v>10.7</v>
      </c>
      <c r="F16" s="31">
        <v>162.92651757188497</v>
      </c>
      <c r="G16" s="32">
        <v>1.7019460498657768</v>
      </c>
      <c r="H16" s="549">
        <v>112.06370773024058</v>
      </c>
      <c r="I16" s="31">
        <v>12.165595574456802</v>
      </c>
      <c r="J16" s="550">
        <v>104.7</v>
      </c>
      <c r="K16" s="31">
        <v>8.1999999999999993</v>
      </c>
      <c r="L16" s="31">
        <v>111.14393732344666</v>
      </c>
      <c r="M16" s="32">
        <v>6.1546679307035834</v>
      </c>
      <c r="N16" s="549">
        <v>100.1847559017488</v>
      </c>
      <c r="O16" s="31">
        <v>0.37971391361351436</v>
      </c>
      <c r="P16" s="550">
        <v>153.01</v>
      </c>
      <c r="Q16" s="31">
        <v>2.38</v>
      </c>
      <c r="R16" s="31">
        <v>146.59055769973551</v>
      </c>
      <c r="S16" s="32">
        <v>-4.1945606044799604</v>
      </c>
    </row>
    <row r="17" spans="1:19" ht="30" customHeight="1">
      <c r="A17" s="551" t="s">
        <v>449</v>
      </c>
      <c r="B17" s="552">
        <v>111.60232184290282</v>
      </c>
      <c r="C17" s="552">
        <v>11.667010575844628</v>
      </c>
      <c r="D17" s="552">
        <v>159.96805111821087</v>
      </c>
      <c r="E17" s="552">
        <v>8.8218034817761009</v>
      </c>
      <c r="F17" s="552">
        <v>162.69999999999999</v>
      </c>
      <c r="G17" s="553">
        <v>1.7078090673057655</v>
      </c>
      <c r="H17" s="554">
        <v>110.48672511906376</v>
      </c>
      <c r="I17" s="552">
        <v>10.534807515222241</v>
      </c>
      <c r="J17" s="555">
        <v>104.2</v>
      </c>
      <c r="K17" s="552">
        <v>5.3814389697648437</v>
      </c>
      <c r="L17" s="552">
        <v>110.90657439446365</v>
      </c>
      <c r="M17" s="553">
        <v>6.4362518181033002</v>
      </c>
      <c r="N17" s="554">
        <v>101.00971109663794</v>
      </c>
      <c r="O17" s="552">
        <v>1.0242955011854065</v>
      </c>
      <c r="P17" s="555">
        <v>153.52020260864765</v>
      </c>
      <c r="Q17" s="552">
        <v>3.2893715924549127</v>
      </c>
      <c r="R17" s="552">
        <v>146.70004991888183</v>
      </c>
      <c r="S17" s="553">
        <v>-4.4425115221816753</v>
      </c>
    </row>
    <row r="18" spans="1:19" ht="30" customHeight="1">
      <c r="A18" s="545" t="s">
        <v>450</v>
      </c>
      <c r="B18" s="25">
        <v>112.06722997872829</v>
      </c>
      <c r="C18" s="25">
        <v>8.820195726362499</v>
      </c>
      <c r="D18" s="25">
        <v>158.01916932907349</v>
      </c>
      <c r="E18" s="25">
        <v>5.7691896446275024</v>
      </c>
      <c r="F18" s="25">
        <v>163.35463258785941</v>
      </c>
      <c r="G18" s="26">
        <v>3.3764658309745066</v>
      </c>
      <c r="H18" s="546">
        <v>109.15708229953579</v>
      </c>
      <c r="I18" s="25">
        <v>10.143002922814119</v>
      </c>
      <c r="J18" s="547">
        <v>103.64705882352941</v>
      </c>
      <c r="K18" s="25">
        <v>4.063312071816668</v>
      </c>
      <c r="L18" s="25">
        <v>112.80968858131486</v>
      </c>
      <c r="M18" s="26">
        <v>8.8402216732322856</v>
      </c>
      <c r="N18" s="546">
        <v>102.6660181986239</v>
      </c>
      <c r="O18" s="25">
        <v>-1.2009906769825562</v>
      </c>
      <c r="P18" s="547">
        <v>152.4589034389472</v>
      </c>
      <c r="Q18" s="25">
        <v>1.5715545895717611</v>
      </c>
      <c r="R18" s="25">
        <v>144.80549910401626</v>
      </c>
      <c r="S18" s="26">
        <v>-5.0199786055760143</v>
      </c>
    </row>
    <row r="19" spans="1:19" ht="30" customHeight="1">
      <c r="A19" s="548" t="s">
        <v>451</v>
      </c>
      <c r="B19" s="31">
        <v>113.22717848462969</v>
      </c>
      <c r="C19" s="31">
        <v>6.4207115404632873</v>
      </c>
      <c r="D19" s="31">
        <v>154.1</v>
      </c>
      <c r="E19" s="31">
        <v>1.1000000000000001</v>
      </c>
      <c r="F19" s="31">
        <v>163.65495207667732</v>
      </c>
      <c r="G19" s="32">
        <v>6.200488044566721</v>
      </c>
      <c r="H19" s="549">
        <v>109.72889947384357</v>
      </c>
      <c r="I19" s="31">
        <v>9.2560421725574713</v>
      </c>
      <c r="J19" s="550">
        <v>103.3</v>
      </c>
      <c r="K19" s="31">
        <v>-0.4</v>
      </c>
      <c r="L19" s="31">
        <v>114.71280276816607</v>
      </c>
      <c r="M19" s="32">
        <v>11.048211779444417</v>
      </c>
      <c r="N19" s="549">
        <v>103.18811090565983</v>
      </c>
      <c r="O19" s="31">
        <v>-2.5951247873468617</v>
      </c>
      <c r="P19" s="550">
        <v>149.18</v>
      </c>
      <c r="Q19" s="31">
        <v>1.52</v>
      </c>
      <c r="R19" s="31">
        <v>142.6649407280398</v>
      </c>
      <c r="S19" s="32">
        <v>-4.3654226008662249</v>
      </c>
    </row>
    <row r="20" spans="1:19" ht="30" customHeight="1">
      <c r="A20" s="551" t="s">
        <v>452</v>
      </c>
      <c r="B20" s="552">
        <v>119.53589074776228</v>
      </c>
      <c r="C20" s="552">
        <v>14.565665659899764</v>
      </c>
      <c r="D20" s="552">
        <v>154.30000000000001</v>
      </c>
      <c r="E20" s="552">
        <v>0.47</v>
      </c>
      <c r="F20" s="552"/>
      <c r="G20" s="553"/>
      <c r="H20" s="554">
        <v>110.13879962172938</v>
      </c>
      <c r="I20" s="552">
        <v>7.7765085604491588</v>
      </c>
      <c r="J20" s="555">
        <v>102.7</v>
      </c>
      <c r="K20" s="552">
        <v>1.7</v>
      </c>
      <c r="L20" s="552"/>
      <c r="M20" s="553"/>
      <c r="N20" s="554">
        <v>108.53204425534608</v>
      </c>
      <c r="O20" s="552">
        <v>6.2992921093215131</v>
      </c>
      <c r="P20" s="555">
        <v>150.24</v>
      </c>
      <c r="Q20" s="552">
        <v>-1.1599999999999999</v>
      </c>
      <c r="R20" s="552"/>
      <c r="S20" s="553"/>
    </row>
    <row r="21" spans="1:19" ht="30" customHeight="1" thickBot="1">
      <c r="A21" s="556" t="s">
        <v>453</v>
      </c>
      <c r="B21" s="557">
        <v>112.36848666707168</v>
      </c>
      <c r="C21" s="557">
        <v>12.368486667071693</v>
      </c>
      <c r="D21" s="557">
        <v>157.9989350372737</v>
      </c>
      <c r="E21" s="557">
        <v>10.397615610391247</v>
      </c>
      <c r="F21" s="557"/>
      <c r="G21" s="558"/>
      <c r="H21" s="559"/>
      <c r="I21" s="557"/>
      <c r="J21" s="560">
        <v>102.05232941043793</v>
      </c>
      <c r="K21" s="557">
        <v>0.12887757558914112</v>
      </c>
      <c r="L21" s="557"/>
      <c r="M21" s="558"/>
      <c r="N21" s="559"/>
      <c r="O21" s="557"/>
      <c r="P21" s="560">
        <v>154.86331980584123</v>
      </c>
      <c r="Q21" s="557">
        <v>9.1144752617900391</v>
      </c>
      <c r="R21" s="557"/>
      <c r="S21" s="558"/>
    </row>
    <row r="22" spans="1:19" ht="16.5" thickTop="1">
      <c r="A22" s="104"/>
    </row>
    <row r="23" spans="1:19">
      <c r="A23" s="104"/>
    </row>
    <row r="25" spans="1:19">
      <c r="D25" s="162"/>
      <c r="E25" s="162"/>
    </row>
    <row r="26" spans="1:19">
      <c r="D26" s="162"/>
      <c r="E26" s="162"/>
    </row>
  </sheetData>
  <mergeCells count="16">
    <mergeCell ref="L7:M7"/>
    <mergeCell ref="N7:O7"/>
    <mergeCell ref="P7:Q7"/>
    <mergeCell ref="R7:S7"/>
    <mergeCell ref="A7:A8"/>
    <mergeCell ref="B7:C7"/>
    <mergeCell ref="D7:E7"/>
    <mergeCell ref="F7:G7"/>
    <mergeCell ref="H7:I7"/>
    <mergeCell ref="J7:K7"/>
    <mergeCell ref="A1:S1"/>
    <mergeCell ref="A2:S2"/>
    <mergeCell ref="A3:S3"/>
    <mergeCell ref="A5:G5"/>
    <mergeCell ref="H5:M5"/>
    <mergeCell ref="N5:S5"/>
  </mergeCells>
  <printOptions horizontalCentered="1"/>
  <pageMargins left="0.7" right="0.7" top="0.5" bottom="0.5" header="0.3" footer="0.3"/>
  <pageSetup scale="90" orientation="landscape" horizontalDpi="4294967295" verticalDpi="4294967295" r:id="rId1"/>
  <rowBreaks count="1" manualBreakCount="1">
    <brk id="21" max="18" man="1"/>
  </rowBreaks>
</worksheet>
</file>

<file path=xl/worksheets/sheet18.xml><?xml version="1.0" encoding="utf-8"?>
<worksheet xmlns="http://schemas.openxmlformats.org/spreadsheetml/2006/main" xmlns:r="http://schemas.openxmlformats.org/officeDocument/2006/relationships">
  <sheetPr>
    <pageSetUpPr fitToPage="1"/>
  </sheetPr>
  <dimension ref="C1:Q152"/>
  <sheetViews>
    <sheetView view="pageBreakPreview" topLeftCell="A10" zoomScale="55" zoomScaleNormal="84" zoomScaleSheetLayoutView="55" workbookViewId="0">
      <selection activeCell="N31" sqref="N31"/>
    </sheetView>
  </sheetViews>
  <sheetFormatPr defaultRowHeight="15.75"/>
  <cols>
    <col min="1" max="1" width="2.7109375" style="105" customWidth="1"/>
    <col min="2" max="2" width="3.5703125" style="105" customWidth="1"/>
    <col min="3" max="3" width="3.28515625" style="105" customWidth="1"/>
    <col min="4" max="4" width="4.85546875" style="105" customWidth="1"/>
    <col min="5" max="5" width="6.140625" style="105" customWidth="1"/>
    <col min="6" max="6" width="5.28515625" style="105" customWidth="1"/>
    <col min="7" max="7" width="21.140625" style="105" customWidth="1"/>
    <col min="8" max="12" width="15.7109375" style="105" customWidth="1"/>
    <col min="13" max="13" width="14.85546875" style="105" customWidth="1"/>
    <col min="14" max="14" width="17.7109375" style="105" customWidth="1"/>
    <col min="15" max="15" width="3.5703125" style="105" customWidth="1"/>
    <col min="16" max="131" width="9.140625" style="105"/>
    <col min="132" max="132" width="3.28515625" style="105" customWidth="1"/>
    <col min="133" max="133" width="4.85546875" style="105" customWidth="1"/>
    <col min="134" max="134" width="6.140625" style="105" customWidth="1"/>
    <col min="135" max="135" width="5.28515625" style="105" customWidth="1"/>
    <col min="136" max="136" width="26.140625" style="105" customWidth="1"/>
    <col min="137" max="137" width="11" style="105" customWidth="1"/>
    <col min="138" max="138" width="10.7109375" style="105" customWidth="1"/>
    <col min="139" max="139" width="10.28515625" style="105" customWidth="1"/>
    <col min="140" max="140" width="11.140625" style="105" customWidth="1"/>
    <col min="141" max="141" width="11.28515625" style="105" customWidth="1"/>
    <col min="142" max="142" width="10" style="105" customWidth="1"/>
    <col min="143" max="143" width="12.42578125" style="105" customWidth="1"/>
    <col min="144" max="195" width="9.140625" style="105"/>
    <col min="196" max="196" width="3.28515625" style="105" customWidth="1"/>
    <col min="197" max="197" width="4.85546875" style="105" customWidth="1"/>
    <col min="198" max="198" width="6.140625" style="105" customWidth="1"/>
    <col min="199" max="199" width="5.28515625" style="105" customWidth="1"/>
    <col min="200" max="200" width="26.140625" style="105" customWidth="1"/>
    <col min="201" max="205" width="15.7109375" style="105" customWidth="1"/>
    <col min="206" max="206" width="14.85546875" style="105" customWidth="1"/>
    <col min="207" max="207" width="15.42578125" style="105" customWidth="1"/>
    <col min="208" max="387" width="9.140625" style="105"/>
    <col min="388" max="388" width="3.28515625" style="105" customWidth="1"/>
    <col min="389" max="389" width="4.85546875" style="105" customWidth="1"/>
    <col min="390" max="390" width="6.140625" style="105" customWidth="1"/>
    <col min="391" max="391" width="5.28515625" style="105" customWidth="1"/>
    <col min="392" max="392" width="26.140625" style="105" customWidth="1"/>
    <col min="393" max="393" width="11" style="105" customWidth="1"/>
    <col min="394" max="394" width="10.7109375" style="105" customWidth="1"/>
    <col min="395" max="395" width="10.28515625" style="105" customWidth="1"/>
    <col min="396" max="396" width="11.140625" style="105" customWidth="1"/>
    <col min="397" max="397" width="11.28515625" style="105" customWidth="1"/>
    <col min="398" max="398" width="10" style="105" customWidth="1"/>
    <col min="399" max="399" width="12.42578125" style="105" customWidth="1"/>
    <col min="400" max="451" width="9.140625" style="105"/>
    <col min="452" max="452" width="3.28515625" style="105" customWidth="1"/>
    <col min="453" max="453" width="4.85546875" style="105" customWidth="1"/>
    <col min="454" max="454" width="6.140625" style="105" customWidth="1"/>
    <col min="455" max="455" width="5.28515625" style="105" customWidth="1"/>
    <col min="456" max="456" width="26.140625" style="105" customWidth="1"/>
    <col min="457" max="461" width="15.7109375" style="105" customWidth="1"/>
    <col min="462" max="462" width="14.85546875" style="105" customWidth="1"/>
    <col min="463" max="463" width="15.42578125" style="105" customWidth="1"/>
    <col min="464" max="643" width="9.140625" style="105"/>
    <col min="644" max="644" width="3.28515625" style="105" customWidth="1"/>
    <col min="645" max="645" width="4.85546875" style="105" customWidth="1"/>
    <col min="646" max="646" width="6.140625" style="105" customWidth="1"/>
    <col min="647" max="647" width="5.28515625" style="105" customWidth="1"/>
    <col min="648" max="648" width="26.140625" style="105" customWidth="1"/>
    <col min="649" max="649" width="11" style="105" customWidth="1"/>
    <col min="650" max="650" width="10.7109375" style="105" customWidth="1"/>
    <col min="651" max="651" width="10.28515625" style="105" customWidth="1"/>
    <col min="652" max="652" width="11.140625" style="105" customWidth="1"/>
    <col min="653" max="653" width="11.28515625" style="105" customWidth="1"/>
    <col min="654" max="654" width="10" style="105" customWidth="1"/>
    <col min="655" max="655" width="12.42578125" style="105" customWidth="1"/>
    <col min="656" max="707" width="9.140625" style="105"/>
    <col min="708" max="708" width="3.28515625" style="105" customWidth="1"/>
    <col min="709" max="709" width="4.85546875" style="105" customWidth="1"/>
    <col min="710" max="710" width="6.140625" style="105" customWidth="1"/>
    <col min="711" max="711" width="5.28515625" style="105" customWidth="1"/>
    <col min="712" max="712" width="26.140625" style="105" customWidth="1"/>
    <col min="713" max="717" width="15.7109375" style="105" customWidth="1"/>
    <col min="718" max="718" width="14.85546875" style="105" customWidth="1"/>
    <col min="719" max="719" width="15.42578125" style="105" customWidth="1"/>
    <col min="720" max="899" width="9.140625" style="105"/>
    <col min="900" max="900" width="3.28515625" style="105" customWidth="1"/>
    <col min="901" max="901" width="4.85546875" style="105" customWidth="1"/>
    <col min="902" max="902" width="6.140625" style="105" customWidth="1"/>
    <col min="903" max="903" width="5.28515625" style="105" customWidth="1"/>
    <col min="904" max="904" width="26.140625" style="105" customWidth="1"/>
    <col min="905" max="905" width="11" style="105" customWidth="1"/>
    <col min="906" max="906" width="10.7109375" style="105" customWidth="1"/>
    <col min="907" max="907" width="10.28515625" style="105" customWidth="1"/>
    <col min="908" max="908" width="11.140625" style="105" customWidth="1"/>
    <col min="909" max="909" width="11.28515625" style="105" customWidth="1"/>
    <col min="910" max="910" width="10" style="105" customWidth="1"/>
    <col min="911" max="911" width="12.42578125" style="105" customWidth="1"/>
    <col min="912" max="963" width="9.140625" style="105"/>
    <col min="964" max="964" width="3.28515625" style="105" customWidth="1"/>
    <col min="965" max="965" width="4.85546875" style="105" customWidth="1"/>
    <col min="966" max="966" width="6.140625" style="105" customWidth="1"/>
    <col min="967" max="967" width="5.28515625" style="105" customWidth="1"/>
    <col min="968" max="968" width="26.140625" style="105" customWidth="1"/>
    <col min="969" max="973" width="15.7109375" style="105" customWidth="1"/>
    <col min="974" max="974" width="14.85546875" style="105" customWidth="1"/>
    <col min="975" max="975" width="15.42578125" style="105" customWidth="1"/>
    <col min="976" max="1155" width="9.140625" style="105"/>
    <col min="1156" max="1156" width="3.28515625" style="105" customWidth="1"/>
    <col min="1157" max="1157" width="4.85546875" style="105" customWidth="1"/>
    <col min="1158" max="1158" width="6.140625" style="105" customWidth="1"/>
    <col min="1159" max="1159" width="5.28515625" style="105" customWidth="1"/>
    <col min="1160" max="1160" width="26.140625" style="105" customWidth="1"/>
    <col min="1161" max="1161" width="11" style="105" customWidth="1"/>
    <col min="1162" max="1162" width="10.7109375" style="105" customWidth="1"/>
    <col min="1163" max="1163" width="10.28515625" style="105" customWidth="1"/>
    <col min="1164" max="1164" width="11.140625" style="105" customWidth="1"/>
    <col min="1165" max="1165" width="11.28515625" style="105" customWidth="1"/>
    <col min="1166" max="1166" width="10" style="105" customWidth="1"/>
    <col min="1167" max="1167" width="12.42578125" style="105" customWidth="1"/>
    <col min="1168" max="1219" width="9.140625" style="105"/>
    <col min="1220" max="1220" width="3.28515625" style="105" customWidth="1"/>
    <col min="1221" max="1221" width="4.85546875" style="105" customWidth="1"/>
    <col min="1222" max="1222" width="6.140625" style="105" customWidth="1"/>
    <col min="1223" max="1223" width="5.28515625" style="105" customWidth="1"/>
    <col min="1224" max="1224" width="26.140625" style="105" customWidth="1"/>
    <col min="1225" max="1229" width="15.7109375" style="105" customWidth="1"/>
    <col min="1230" max="1230" width="14.85546875" style="105" customWidth="1"/>
    <col min="1231" max="1231" width="15.42578125" style="105" customWidth="1"/>
    <col min="1232" max="1411" width="9.140625" style="105"/>
    <col min="1412" max="1412" width="3.28515625" style="105" customWidth="1"/>
    <col min="1413" max="1413" width="4.85546875" style="105" customWidth="1"/>
    <col min="1414" max="1414" width="6.140625" style="105" customWidth="1"/>
    <col min="1415" max="1415" width="5.28515625" style="105" customWidth="1"/>
    <col min="1416" max="1416" width="26.140625" style="105" customWidth="1"/>
    <col min="1417" max="1417" width="11" style="105" customWidth="1"/>
    <col min="1418" max="1418" width="10.7109375" style="105" customWidth="1"/>
    <col min="1419" max="1419" width="10.28515625" style="105" customWidth="1"/>
    <col min="1420" max="1420" width="11.140625" style="105" customWidth="1"/>
    <col min="1421" max="1421" width="11.28515625" style="105" customWidth="1"/>
    <col min="1422" max="1422" width="10" style="105" customWidth="1"/>
    <col min="1423" max="1423" width="12.42578125" style="105" customWidth="1"/>
    <col min="1424" max="1475" width="9.140625" style="105"/>
    <col min="1476" max="1476" width="3.28515625" style="105" customWidth="1"/>
    <col min="1477" max="1477" width="4.85546875" style="105" customWidth="1"/>
    <col min="1478" max="1478" width="6.140625" style="105" customWidth="1"/>
    <col min="1479" max="1479" width="5.28515625" style="105" customWidth="1"/>
    <col min="1480" max="1480" width="26.140625" style="105" customWidth="1"/>
    <col min="1481" max="1485" width="15.7109375" style="105" customWidth="1"/>
    <col min="1486" max="1486" width="14.85546875" style="105" customWidth="1"/>
    <col min="1487" max="1487" width="15.42578125" style="105" customWidth="1"/>
    <col min="1488" max="1667" width="9.140625" style="105"/>
    <col min="1668" max="1668" width="3.28515625" style="105" customWidth="1"/>
    <col min="1669" max="1669" width="4.85546875" style="105" customWidth="1"/>
    <col min="1670" max="1670" width="6.140625" style="105" customWidth="1"/>
    <col min="1671" max="1671" width="5.28515625" style="105" customWidth="1"/>
    <col min="1672" max="1672" width="26.140625" style="105" customWidth="1"/>
    <col min="1673" max="1673" width="11" style="105" customWidth="1"/>
    <col min="1674" max="1674" width="10.7109375" style="105" customWidth="1"/>
    <col min="1675" max="1675" width="10.28515625" style="105" customWidth="1"/>
    <col min="1676" max="1676" width="11.140625" style="105" customWidth="1"/>
    <col min="1677" max="1677" width="11.28515625" style="105" customWidth="1"/>
    <col min="1678" max="1678" width="10" style="105" customWidth="1"/>
    <col min="1679" max="1679" width="12.42578125" style="105" customWidth="1"/>
    <col min="1680" max="1731" width="9.140625" style="105"/>
    <col min="1732" max="1732" width="3.28515625" style="105" customWidth="1"/>
    <col min="1733" max="1733" width="4.85546875" style="105" customWidth="1"/>
    <col min="1734" max="1734" width="6.140625" style="105" customWidth="1"/>
    <col min="1735" max="1735" width="5.28515625" style="105" customWidth="1"/>
    <col min="1736" max="1736" width="26.140625" style="105" customWidth="1"/>
    <col min="1737" max="1741" width="15.7109375" style="105" customWidth="1"/>
    <col min="1742" max="1742" width="14.85546875" style="105" customWidth="1"/>
    <col min="1743" max="1743" width="15.42578125" style="105" customWidth="1"/>
    <col min="1744" max="1923" width="9.140625" style="105"/>
    <col min="1924" max="1924" width="3.28515625" style="105" customWidth="1"/>
    <col min="1925" max="1925" width="4.85546875" style="105" customWidth="1"/>
    <col min="1926" max="1926" width="6.140625" style="105" customWidth="1"/>
    <col min="1927" max="1927" width="5.28515625" style="105" customWidth="1"/>
    <col min="1928" max="1928" width="26.140625" style="105" customWidth="1"/>
    <col min="1929" max="1929" width="11" style="105" customWidth="1"/>
    <col min="1930" max="1930" width="10.7109375" style="105" customWidth="1"/>
    <col min="1931" max="1931" width="10.28515625" style="105" customWidth="1"/>
    <col min="1932" max="1932" width="11.140625" style="105" customWidth="1"/>
    <col min="1933" max="1933" width="11.28515625" style="105" customWidth="1"/>
    <col min="1934" max="1934" width="10" style="105" customWidth="1"/>
    <col min="1935" max="1935" width="12.42578125" style="105" customWidth="1"/>
    <col min="1936" max="1987" width="9.140625" style="105"/>
    <col min="1988" max="1988" width="3.28515625" style="105" customWidth="1"/>
    <col min="1989" max="1989" width="4.85546875" style="105" customWidth="1"/>
    <col min="1990" max="1990" width="6.140625" style="105" customWidth="1"/>
    <col min="1991" max="1991" width="5.28515625" style="105" customWidth="1"/>
    <col min="1992" max="1992" width="26.140625" style="105" customWidth="1"/>
    <col min="1993" max="1997" width="15.7109375" style="105" customWidth="1"/>
    <col min="1998" max="1998" width="14.85546875" style="105" customWidth="1"/>
    <col min="1999" max="1999" width="15.42578125" style="105" customWidth="1"/>
    <col min="2000" max="2179" width="9.140625" style="105"/>
    <col min="2180" max="2180" width="3.28515625" style="105" customWidth="1"/>
    <col min="2181" max="2181" width="4.85546875" style="105" customWidth="1"/>
    <col min="2182" max="2182" width="6.140625" style="105" customWidth="1"/>
    <col min="2183" max="2183" width="5.28515625" style="105" customWidth="1"/>
    <col min="2184" max="2184" width="26.140625" style="105" customWidth="1"/>
    <col min="2185" max="2185" width="11" style="105" customWidth="1"/>
    <col min="2186" max="2186" width="10.7109375" style="105" customWidth="1"/>
    <col min="2187" max="2187" width="10.28515625" style="105" customWidth="1"/>
    <col min="2188" max="2188" width="11.140625" style="105" customWidth="1"/>
    <col min="2189" max="2189" width="11.28515625" style="105" customWidth="1"/>
    <col min="2190" max="2190" width="10" style="105" customWidth="1"/>
    <col min="2191" max="2191" width="12.42578125" style="105" customWidth="1"/>
    <col min="2192" max="2243" width="9.140625" style="105"/>
    <col min="2244" max="2244" width="3.28515625" style="105" customWidth="1"/>
    <col min="2245" max="2245" width="4.85546875" style="105" customWidth="1"/>
    <col min="2246" max="2246" width="6.140625" style="105" customWidth="1"/>
    <col min="2247" max="2247" width="5.28515625" style="105" customWidth="1"/>
    <col min="2248" max="2248" width="26.140625" style="105" customWidth="1"/>
    <col min="2249" max="2253" width="15.7109375" style="105" customWidth="1"/>
    <col min="2254" max="2254" width="14.85546875" style="105" customWidth="1"/>
    <col min="2255" max="2255" width="15.42578125" style="105" customWidth="1"/>
    <col min="2256" max="2435" width="9.140625" style="105"/>
    <col min="2436" max="2436" width="3.28515625" style="105" customWidth="1"/>
    <col min="2437" max="2437" width="4.85546875" style="105" customWidth="1"/>
    <col min="2438" max="2438" width="6.140625" style="105" customWidth="1"/>
    <col min="2439" max="2439" width="5.28515625" style="105" customWidth="1"/>
    <col min="2440" max="2440" width="26.140625" style="105" customWidth="1"/>
    <col min="2441" max="2441" width="11" style="105" customWidth="1"/>
    <col min="2442" max="2442" width="10.7109375" style="105" customWidth="1"/>
    <col min="2443" max="2443" width="10.28515625" style="105" customWidth="1"/>
    <col min="2444" max="2444" width="11.140625" style="105" customWidth="1"/>
    <col min="2445" max="2445" width="11.28515625" style="105" customWidth="1"/>
    <col min="2446" max="2446" width="10" style="105" customWidth="1"/>
    <col min="2447" max="2447" width="12.42578125" style="105" customWidth="1"/>
    <col min="2448" max="2499" width="9.140625" style="105"/>
    <col min="2500" max="2500" width="3.28515625" style="105" customWidth="1"/>
    <col min="2501" max="2501" width="4.85546875" style="105" customWidth="1"/>
    <col min="2502" max="2502" width="6.140625" style="105" customWidth="1"/>
    <col min="2503" max="2503" width="5.28515625" style="105" customWidth="1"/>
    <col min="2504" max="2504" width="26.140625" style="105" customWidth="1"/>
    <col min="2505" max="2509" width="15.7109375" style="105" customWidth="1"/>
    <col min="2510" max="2510" width="14.85546875" style="105" customWidth="1"/>
    <col min="2511" max="2511" width="15.42578125" style="105" customWidth="1"/>
    <col min="2512" max="2691" width="9.140625" style="105"/>
    <col min="2692" max="2692" width="3.28515625" style="105" customWidth="1"/>
    <col min="2693" max="2693" width="4.85546875" style="105" customWidth="1"/>
    <col min="2694" max="2694" width="6.140625" style="105" customWidth="1"/>
    <col min="2695" max="2695" width="5.28515625" style="105" customWidth="1"/>
    <col min="2696" max="2696" width="26.140625" style="105" customWidth="1"/>
    <col min="2697" max="2697" width="11" style="105" customWidth="1"/>
    <col min="2698" max="2698" width="10.7109375" style="105" customWidth="1"/>
    <col min="2699" max="2699" width="10.28515625" style="105" customWidth="1"/>
    <col min="2700" max="2700" width="11.140625" style="105" customWidth="1"/>
    <col min="2701" max="2701" width="11.28515625" style="105" customWidth="1"/>
    <col min="2702" max="2702" width="10" style="105" customWidth="1"/>
    <col min="2703" max="2703" width="12.42578125" style="105" customWidth="1"/>
    <col min="2704" max="2755" width="9.140625" style="105"/>
    <col min="2756" max="2756" width="3.28515625" style="105" customWidth="1"/>
    <col min="2757" max="2757" width="4.85546875" style="105" customWidth="1"/>
    <col min="2758" max="2758" width="6.140625" style="105" customWidth="1"/>
    <col min="2759" max="2759" width="5.28515625" style="105" customWidth="1"/>
    <col min="2760" max="2760" width="26.140625" style="105" customWidth="1"/>
    <col min="2761" max="2765" width="15.7109375" style="105" customWidth="1"/>
    <col min="2766" max="2766" width="14.85546875" style="105" customWidth="1"/>
    <col min="2767" max="2767" width="15.42578125" style="105" customWidth="1"/>
    <col min="2768" max="2947" width="9.140625" style="105"/>
    <col min="2948" max="2948" width="3.28515625" style="105" customWidth="1"/>
    <col min="2949" max="2949" width="4.85546875" style="105" customWidth="1"/>
    <col min="2950" max="2950" width="6.140625" style="105" customWidth="1"/>
    <col min="2951" max="2951" width="5.28515625" style="105" customWidth="1"/>
    <col min="2952" max="2952" width="26.140625" style="105" customWidth="1"/>
    <col min="2953" max="2953" width="11" style="105" customWidth="1"/>
    <col min="2954" max="2954" width="10.7109375" style="105" customWidth="1"/>
    <col min="2955" max="2955" width="10.28515625" style="105" customWidth="1"/>
    <col min="2956" max="2956" width="11.140625" style="105" customWidth="1"/>
    <col min="2957" max="2957" width="11.28515625" style="105" customWidth="1"/>
    <col min="2958" max="2958" width="10" style="105" customWidth="1"/>
    <col min="2959" max="2959" width="12.42578125" style="105" customWidth="1"/>
    <col min="2960" max="3011" width="9.140625" style="105"/>
    <col min="3012" max="3012" width="3.28515625" style="105" customWidth="1"/>
    <col min="3013" max="3013" width="4.85546875" style="105" customWidth="1"/>
    <col min="3014" max="3014" width="6.140625" style="105" customWidth="1"/>
    <col min="3015" max="3015" width="5.28515625" style="105" customWidth="1"/>
    <col min="3016" max="3016" width="26.140625" style="105" customWidth="1"/>
    <col min="3017" max="3021" width="15.7109375" style="105" customWidth="1"/>
    <col min="3022" max="3022" width="14.85546875" style="105" customWidth="1"/>
    <col min="3023" max="3023" width="15.42578125" style="105" customWidth="1"/>
    <col min="3024" max="3203" width="9.140625" style="105"/>
    <col min="3204" max="3204" width="3.28515625" style="105" customWidth="1"/>
    <col min="3205" max="3205" width="4.85546875" style="105" customWidth="1"/>
    <col min="3206" max="3206" width="6.140625" style="105" customWidth="1"/>
    <col min="3207" max="3207" width="5.28515625" style="105" customWidth="1"/>
    <col min="3208" max="3208" width="26.140625" style="105" customWidth="1"/>
    <col min="3209" max="3209" width="11" style="105" customWidth="1"/>
    <col min="3210" max="3210" width="10.7109375" style="105" customWidth="1"/>
    <col min="3211" max="3211" width="10.28515625" style="105" customWidth="1"/>
    <col min="3212" max="3212" width="11.140625" style="105" customWidth="1"/>
    <col min="3213" max="3213" width="11.28515625" style="105" customWidth="1"/>
    <col min="3214" max="3214" width="10" style="105" customWidth="1"/>
    <col min="3215" max="3215" width="12.42578125" style="105" customWidth="1"/>
    <col min="3216" max="3267" width="9.140625" style="105"/>
    <col min="3268" max="3268" width="3.28515625" style="105" customWidth="1"/>
    <col min="3269" max="3269" width="4.85546875" style="105" customWidth="1"/>
    <col min="3270" max="3270" width="6.140625" style="105" customWidth="1"/>
    <col min="3271" max="3271" width="5.28515625" style="105" customWidth="1"/>
    <col min="3272" max="3272" width="26.140625" style="105" customWidth="1"/>
    <col min="3273" max="3277" width="15.7109375" style="105" customWidth="1"/>
    <col min="3278" max="3278" width="14.85546875" style="105" customWidth="1"/>
    <col min="3279" max="3279" width="15.42578125" style="105" customWidth="1"/>
    <col min="3280" max="3459" width="9.140625" style="105"/>
    <col min="3460" max="3460" width="3.28515625" style="105" customWidth="1"/>
    <col min="3461" max="3461" width="4.85546875" style="105" customWidth="1"/>
    <col min="3462" max="3462" width="6.140625" style="105" customWidth="1"/>
    <col min="3463" max="3463" width="5.28515625" style="105" customWidth="1"/>
    <col min="3464" max="3464" width="26.140625" style="105" customWidth="1"/>
    <col min="3465" max="3465" width="11" style="105" customWidth="1"/>
    <col min="3466" max="3466" width="10.7109375" style="105" customWidth="1"/>
    <col min="3467" max="3467" width="10.28515625" style="105" customWidth="1"/>
    <col min="3468" max="3468" width="11.140625" style="105" customWidth="1"/>
    <col min="3469" max="3469" width="11.28515625" style="105" customWidth="1"/>
    <col min="3470" max="3470" width="10" style="105" customWidth="1"/>
    <col min="3471" max="3471" width="12.42578125" style="105" customWidth="1"/>
    <col min="3472" max="3523" width="9.140625" style="105"/>
    <col min="3524" max="3524" width="3.28515625" style="105" customWidth="1"/>
    <col min="3525" max="3525" width="4.85546875" style="105" customWidth="1"/>
    <col min="3526" max="3526" width="6.140625" style="105" customWidth="1"/>
    <col min="3527" max="3527" width="5.28515625" style="105" customWidth="1"/>
    <col min="3528" max="3528" width="26.140625" style="105" customWidth="1"/>
    <col min="3529" max="3533" width="15.7109375" style="105" customWidth="1"/>
    <col min="3534" max="3534" width="14.85546875" style="105" customWidth="1"/>
    <col min="3535" max="3535" width="15.42578125" style="105" customWidth="1"/>
    <col min="3536" max="3715" width="9.140625" style="105"/>
    <col min="3716" max="3716" width="3.28515625" style="105" customWidth="1"/>
    <col min="3717" max="3717" width="4.85546875" style="105" customWidth="1"/>
    <col min="3718" max="3718" width="6.140625" style="105" customWidth="1"/>
    <col min="3719" max="3719" width="5.28515625" style="105" customWidth="1"/>
    <col min="3720" max="3720" width="26.140625" style="105" customWidth="1"/>
    <col min="3721" max="3721" width="11" style="105" customWidth="1"/>
    <col min="3722" max="3722" width="10.7109375" style="105" customWidth="1"/>
    <col min="3723" max="3723" width="10.28515625" style="105" customWidth="1"/>
    <col min="3724" max="3724" width="11.140625" style="105" customWidth="1"/>
    <col min="3725" max="3725" width="11.28515625" style="105" customWidth="1"/>
    <col min="3726" max="3726" width="10" style="105" customWidth="1"/>
    <col min="3727" max="3727" width="12.42578125" style="105" customWidth="1"/>
    <col min="3728" max="3779" width="9.140625" style="105"/>
    <col min="3780" max="3780" width="3.28515625" style="105" customWidth="1"/>
    <col min="3781" max="3781" width="4.85546875" style="105" customWidth="1"/>
    <col min="3782" max="3782" width="6.140625" style="105" customWidth="1"/>
    <col min="3783" max="3783" width="5.28515625" style="105" customWidth="1"/>
    <col min="3784" max="3784" width="26.140625" style="105" customWidth="1"/>
    <col min="3785" max="3789" width="15.7109375" style="105" customWidth="1"/>
    <col min="3790" max="3790" width="14.85546875" style="105" customWidth="1"/>
    <col min="3791" max="3791" width="15.42578125" style="105" customWidth="1"/>
    <col min="3792" max="3971" width="9.140625" style="105"/>
    <col min="3972" max="3972" width="3.28515625" style="105" customWidth="1"/>
    <col min="3973" max="3973" width="4.85546875" style="105" customWidth="1"/>
    <col min="3974" max="3974" width="6.140625" style="105" customWidth="1"/>
    <col min="3975" max="3975" width="5.28515625" style="105" customWidth="1"/>
    <col min="3976" max="3976" width="26.140625" style="105" customWidth="1"/>
    <col min="3977" max="3977" width="11" style="105" customWidth="1"/>
    <col min="3978" max="3978" width="10.7109375" style="105" customWidth="1"/>
    <col min="3979" max="3979" width="10.28515625" style="105" customWidth="1"/>
    <col min="3980" max="3980" width="11.140625" style="105" customWidth="1"/>
    <col min="3981" max="3981" width="11.28515625" style="105" customWidth="1"/>
    <col min="3982" max="3982" width="10" style="105" customWidth="1"/>
    <col min="3983" max="3983" width="12.42578125" style="105" customWidth="1"/>
    <col min="3984" max="4035" width="9.140625" style="105"/>
    <col min="4036" max="4036" width="3.28515625" style="105" customWidth="1"/>
    <col min="4037" max="4037" width="4.85546875" style="105" customWidth="1"/>
    <col min="4038" max="4038" width="6.140625" style="105" customWidth="1"/>
    <col min="4039" max="4039" width="5.28515625" style="105" customWidth="1"/>
    <col min="4040" max="4040" width="26.140625" style="105" customWidth="1"/>
    <col min="4041" max="4045" width="15.7109375" style="105" customWidth="1"/>
    <col min="4046" max="4046" width="14.85546875" style="105" customWidth="1"/>
    <col min="4047" max="4047" width="15.42578125" style="105" customWidth="1"/>
    <col min="4048" max="4227" width="9.140625" style="105"/>
    <col min="4228" max="4228" width="3.28515625" style="105" customWidth="1"/>
    <col min="4229" max="4229" width="4.85546875" style="105" customWidth="1"/>
    <col min="4230" max="4230" width="6.140625" style="105" customWidth="1"/>
    <col min="4231" max="4231" width="5.28515625" style="105" customWidth="1"/>
    <col min="4232" max="4232" width="26.140625" style="105" customWidth="1"/>
    <col min="4233" max="4233" width="11" style="105" customWidth="1"/>
    <col min="4234" max="4234" width="10.7109375" style="105" customWidth="1"/>
    <col min="4235" max="4235" width="10.28515625" style="105" customWidth="1"/>
    <col min="4236" max="4236" width="11.140625" style="105" customWidth="1"/>
    <col min="4237" max="4237" width="11.28515625" style="105" customWidth="1"/>
    <col min="4238" max="4238" width="10" style="105" customWidth="1"/>
    <col min="4239" max="4239" width="12.42578125" style="105" customWidth="1"/>
    <col min="4240" max="4291" width="9.140625" style="105"/>
    <col min="4292" max="4292" width="3.28515625" style="105" customWidth="1"/>
    <col min="4293" max="4293" width="4.85546875" style="105" customWidth="1"/>
    <col min="4294" max="4294" width="6.140625" style="105" customWidth="1"/>
    <col min="4295" max="4295" width="5.28515625" style="105" customWidth="1"/>
    <col min="4296" max="4296" width="26.140625" style="105" customWidth="1"/>
    <col min="4297" max="4301" width="15.7109375" style="105" customWidth="1"/>
    <col min="4302" max="4302" width="14.85546875" style="105" customWidth="1"/>
    <col min="4303" max="4303" width="15.42578125" style="105" customWidth="1"/>
    <col min="4304" max="4483" width="9.140625" style="105"/>
    <col min="4484" max="4484" width="3.28515625" style="105" customWidth="1"/>
    <col min="4485" max="4485" width="4.85546875" style="105" customWidth="1"/>
    <col min="4486" max="4486" width="6.140625" style="105" customWidth="1"/>
    <col min="4487" max="4487" width="5.28515625" style="105" customWidth="1"/>
    <col min="4488" max="4488" width="26.140625" style="105" customWidth="1"/>
    <col min="4489" max="4489" width="11" style="105" customWidth="1"/>
    <col min="4490" max="4490" width="10.7109375" style="105" customWidth="1"/>
    <col min="4491" max="4491" width="10.28515625" style="105" customWidth="1"/>
    <col min="4492" max="4492" width="11.140625" style="105" customWidth="1"/>
    <col min="4493" max="4493" width="11.28515625" style="105" customWidth="1"/>
    <col min="4494" max="4494" width="10" style="105" customWidth="1"/>
    <col min="4495" max="4495" width="12.42578125" style="105" customWidth="1"/>
    <col min="4496" max="4547" width="9.140625" style="105"/>
    <col min="4548" max="4548" width="3.28515625" style="105" customWidth="1"/>
    <col min="4549" max="4549" width="4.85546875" style="105" customWidth="1"/>
    <col min="4550" max="4550" width="6.140625" style="105" customWidth="1"/>
    <col min="4551" max="4551" width="5.28515625" style="105" customWidth="1"/>
    <col min="4552" max="4552" width="26.140625" style="105" customWidth="1"/>
    <col min="4553" max="4557" width="15.7109375" style="105" customWidth="1"/>
    <col min="4558" max="4558" width="14.85546875" style="105" customWidth="1"/>
    <col min="4559" max="4559" width="15.42578125" style="105" customWidth="1"/>
    <col min="4560" max="4739" width="9.140625" style="105"/>
    <col min="4740" max="4740" width="3.28515625" style="105" customWidth="1"/>
    <col min="4741" max="4741" width="4.85546875" style="105" customWidth="1"/>
    <col min="4742" max="4742" width="6.140625" style="105" customWidth="1"/>
    <col min="4743" max="4743" width="5.28515625" style="105" customWidth="1"/>
    <col min="4744" max="4744" width="26.140625" style="105" customWidth="1"/>
    <col min="4745" max="4745" width="11" style="105" customWidth="1"/>
    <col min="4746" max="4746" width="10.7109375" style="105" customWidth="1"/>
    <col min="4747" max="4747" width="10.28515625" style="105" customWidth="1"/>
    <col min="4748" max="4748" width="11.140625" style="105" customWidth="1"/>
    <col min="4749" max="4749" width="11.28515625" style="105" customWidth="1"/>
    <col min="4750" max="4750" width="10" style="105" customWidth="1"/>
    <col min="4751" max="4751" width="12.42578125" style="105" customWidth="1"/>
    <col min="4752" max="4803" width="9.140625" style="105"/>
    <col min="4804" max="4804" width="3.28515625" style="105" customWidth="1"/>
    <col min="4805" max="4805" width="4.85546875" style="105" customWidth="1"/>
    <col min="4806" max="4806" width="6.140625" style="105" customWidth="1"/>
    <col min="4807" max="4807" width="5.28515625" style="105" customWidth="1"/>
    <col min="4808" max="4808" width="26.140625" style="105" customWidth="1"/>
    <col min="4809" max="4813" width="15.7109375" style="105" customWidth="1"/>
    <col min="4814" max="4814" width="14.85546875" style="105" customWidth="1"/>
    <col min="4815" max="4815" width="15.42578125" style="105" customWidth="1"/>
    <col min="4816" max="4995" width="9.140625" style="105"/>
    <col min="4996" max="4996" width="3.28515625" style="105" customWidth="1"/>
    <col min="4997" max="4997" width="4.85546875" style="105" customWidth="1"/>
    <col min="4998" max="4998" width="6.140625" style="105" customWidth="1"/>
    <col min="4999" max="4999" width="5.28515625" style="105" customWidth="1"/>
    <col min="5000" max="5000" width="26.140625" style="105" customWidth="1"/>
    <col min="5001" max="5001" width="11" style="105" customWidth="1"/>
    <col min="5002" max="5002" width="10.7109375" style="105" customWidth="1"/>
    <col min="5003" max="5003" width="10.28515625" style="105" customWidth="1"/>
    <col min="5004" max="5004" width="11.140625" style="105" customWidth="1"/>
    <col min="5005" max="5005" width="11.28515625" style="105" customWidth="1"/>
    <col min="5006" max="5006" width="10" style="105" customWidth="1"/>
    <col min="5007" max="5007" width="12.42578125" style="105" customWidth="1"/>
    <col min="5008" max="5059" width="9.140625" style="105"/>
    <col min="5060" max="5060" width="3.28515625" style="105" customWidth="1"/>
    <col min="5061" max="5061" width="4.85546875" style="105" customWidth="1"/>
    <col min="5062" max="5062" width="6.140625" style="105" customWidth="1"/>
    <col min="5063" max="5063" width="5.28515625" style="105" customWidth="1"/>
    <col min="5064" max="5064" width="26.140625" style="105" customWidth="1"/>
    <col min="5065" max="5069" width="15.7109375" style="105" customWidth="1"/>
    <col min="5070" max="5070" width="14.85546875" style="105" customWidth="1"/>
    <col min="5071" max="5071" width="15.42578125" style="105" customWidth="1"/>
    <col min="5072" max="5251" width="9.140625" style="105"/>
    <col min="5252" max="5252" width="3.28515625" style="105" customWidth="1"/>
    <col min="5253" max="5253" width="4.85546875" style="105" customWidth="1"/>
    <col min="5254" max="5254" width="6.140625" style="105" customWidth="1"/>
    <col min="5255" max="5255" width="5.28515625" style="105" customWidth="1"/>
    <col min="5256" max="5256" width="26.140625" style="105" customWidth="1"/>
    <col min="5257" max="5257" width="11" style="105" customWidth="1"/>
    <col min="5258" max="5258" width="10.7109375" style="105" customWidth="1"/>
    <col min="5259" max="5259" width="10.28515625" style="105" customWidth="1"/>
    <col min="5260" max="5260" width="11.140625" style="105" customWidth="1"/>
    <col min="5261" max="5261" width="11.28515625" style="105" customWidth="1"/>
    <col min="5262" max="5262" width="10" style="105" customWidth="1"/>
    <col min="5263" max="5263" width="12.42578125" style="105" customWidth="1"/>
    <col min="5264" max="5315" width="9.140625" style="105"/>
    <col min="5316" max="5316" width="3.28515625" style="105" customWidth="1"/>
    <col min="5317" max="5317" width="4.85546875" style="105" customWidth="1"/>
    <col min="5318" max="5318" width="6.140625" style="105" customWidth="1"/>
    <col min="5319" max="5319" width="5.28515625" style="105" customWidth="1"/>
    <col min="5320" max="5320" width="26.140625" style="105" customWidth="1"/>
    <col min="5321" max="5325" width="15.7109375" style="105" customWidth="1"/>
    <col min="5326" max="5326" width="14.85546875" style="105" customWidth="1"/>
    <col min="5327" max="5327" width="15.42578125" style="105" customWidth="1"/>
    <col min="5328" max="5507" width="9.140625" style="105"/>
    <col min="5508" max="5508" width="3.28515625" style="105" customWidth="1"/>
    <col min="5509" max="5509" width="4.85546875" style="105" customWidth="1"/>
    <col min="5510" max="5510" width="6.140625" style="105" customWidth="1"/>
    <col min="5511" max="5511" width="5.28515625" style="105" customWidth="1"/>
    <col min="5512" max="5512" width="26.140625" style="105" customWidth="1"/>
    <col min="5513" max="5513" width="11" style="105" customWidth="1"/>
    <col min="5514" max="5514" width="10.7109375" style="105" customWidth="1"/>
    <col min="5515" max="5515" width="10.28515625" style="105" customWidth="1"/>
    <col min="5516" max="5516" width="11.140625" style="105" customWidth="1"/>
    <col min="5517" max="5517" width="11.28515625" style="105" customWidth="1"/>
    <col min="5518" max="5518" width="10" style="105" customWidth="1"/>
    <col min="5519" max="5519" width="12.42578125" style="105" customWidth="1"/>
    <col min="5520" max="5571" width="9.140625" style="105"/>
    <col min="5572" max="5572" width="3.28515625" style="105" customWidth="1"/>
    <col min="5573" max="5573" width="4.85546875" style="105" customWidth="1"/>
    <col min="5574" max="5574" width="6.140625" style="105" customWidth="1"/>
    <col min="5575" max="5575" width="5.28515625" style="105" customWidth="1"/>
    <col min="5576" max="5576" width="26.140625" style="105" customWidth="1"/>
    <col min="5577" max="5581" width="15.7109375" style="105" customWidth="1"/>
    <col min="5582" max="5582" width="14.85546875" style="105" customWidth="1"/>
    <col min="5583" max="5583" width="15.42578125" style="105" customWidth="1"/>
    <col min="5584" max="5763" width="9.140625" style="105"/>
    <col min="5764" max="5764" width="3.28515625" style="105" customWidth="1"/>
    <col min="5765" max="5765" width="4.85546875" style="105" customWidth="1"/>
    <col min="5766" max="5766" width="6.140625" style="105" customWidth="1"/>
    <col min="5767" max="5767" width="5.28515625" style="105" customWidth="1"/>
    <col min="5768" max="5768" width="26.140625" style="105" customWidth="1"/>
    <col min="5769" max="5769" width="11" style="105" customWidth="1"/>
    <col min="5770" max="5770" width="10.7109375" style="105" customWidth="1"/>
    <col min="5771" max="5771" width="10.28515625" style="105" customWidth="1"/>
    <col min="5772" max="5772" width="11.140625" style="105" customWidth="1"/>
    <col min="5773" max="5773" width="11.28515625" style="105" customWidth="1"/>
    <col min="5774" max="5774" width="10" style="105" customWidth="1"/>
    <col min="5775" max="5775" width="12.42578125" style="105" customWidth="1"/>
    <col min="5776" max="5827" width="9.140625" style="105"/>
    <col min="5828" max="5828" width="3.28515625" style="105" customWidth="1"/>
    <col min="5829" max="5829" width="4.85546875" style="105" customWidth="1"/>
    <col min="5830" max="5830" width="6.140625" style="105" customWidth="1"/>
    <col min="5831" max="5831" width="5.28515625" style="105" customWidth="1"/>
    <col min="5832" max="5832" width="26.140625" style="105" customWidth="1"/>
    <col min="5833" max="5837" width="15.7109375" style="105" customWidth="1"/>
    <col min="5838" max="5838" width="14.85546875" style="105" customWidth="1"/>
    <col min="5839" max="5839" width="15.42578125" style="105" customWidth="1"/>
    <col min="5840" max="6019" width="9.140625" style="105"/>
    <col min="6020" max="6020" width="3.28515625" style="105" customWidth="1"/>
    <col min="6021" max="6021" width="4.85546875" style="105" customWidth="1"/>
    <col min="6022" max="6022" width="6.140625" style="105" customWidth="1"/>
    <col min="6023" max="6023" width="5.28515625" style="105" customWidth="1"/>
    <col min="6024" max="6024" width="26.140625" style="105" customWidth="1"/>
    <col min="6025" max="6025" width="11" style="105" customWidth="1"/>
    <col min="6026" max="6026" width="10.7109375" style="105" customWidth="1"/>
    <col min="6027" max="6027" width="10.28515625" style="105" customWidth="1"/>
    <col min="6028" max="6028" width="11.140625" style="105" customWidth="1"/>
    <col min="6029" max="6029" width="11.28515625" style="105" customWidth="1"/>
    <col min="6030" max="6030" width="10" style="105" customWidth="1"/>
    <col min="6031" max="6031" width="12.42578125" style="105" customWidth="1"/>
    <col min="6032" max="6083" width="9.140625" style="105"/>
    <col min="6084" max="6084" width="3.28515625" style="105" customWidth="1"/>
    <col min="6085" max="6085" width="4.85546875" style="105" customWidth="1"/>
    <col min="6086" max="6086" width="6.140625" style="105" customWidth="1"/>
    <col min="6087" max="6087" width="5.28515625" style="105" customWidth="1"/>
    <col min="6088" max="6088" width="26.140625" style="105" customWidth="1"/>
    <col min="6089" max="6093" width="15.7109375" style="105" customWidth="1"/>
    <col min="6094" max="6094" width="14.85546875" style="105" customWidth="1"/>
    <col min="6095" max="6095" width="15.42578125" style="105" customWidth="1"/>
    <col min="6096" max="6275" width="9.140625" style="105"/>
    <col min="6276" max="6276" width="3.28515625" style="105" customWidth="1"/>
    <col min="6277" max="6277" width="4.85546875" style="105" customWidth="1"/>
    <col min="6278" max="6278" width="6.140625" style="105" customWidth="1"/>
    <col min="6279" max="6279" width="5.28515625" style="105" customWidth="1"/>
    <col min="6280" max="6280" width="26.140625" style="105" customWidth="1"/>
    <col min="6281" max="6281" width="11" style="105" customWidth="1"/>
    <col min="6282" max="6282" width="10.7109375" style="105" customWidth="1"/>
    <col min="6283" max="6283" width="10.28515625" style="105" customWidth="1"/>
    <col min="6284" max="6284" width="11.140625" style="105" customWidth="1"/>
    <col min="6285" max="6285" width="11.28515625" style="105" customWidth="1"/>
    <col min="6286" max="6286" width="10" style="105" customWidth="1"/>
    <col min="6287" max="6287" width="12.42578125" style="105" customWidth="1"/>
    <col min="6288" max="6339" width="9.140625" style="105"/>
    <col min="6340" max="6340" width="3.28515625" style="105" customWidth="1"/>
    <col min="6341" max="6341" width="4.85546875" style="105" customWidth="1"/>
    <col min="6342" max="6342" width="6.140625" style="105" customWidth="1"/>
    <col min="6343" max="6343" width="5.28515625" style="105" customWidth="1"/>
    <col min="6344" max="6344" width="26.140625" style="105" customWidth="1"/>
    <col min="6345" max="6349" width="15.7109375" style="105" customWidth="1"/>
    <col min="6350" max="6350" width="14.85546875" style="105" customWidth="1"/>
    <col min="6351" max="6351" width="15.42578125" style="105" customWidth="1"/>
    <col min="6352" max="6531" width="9.140625" style="105"/>
    <col min="6532" max="6532" width="3.28515625" style="105" customWidth="1"/>
    <col min="6533" max="6533" width="4.85546875" style="105" customWidth="1"/>
    <col min="6534" max="6534" width="6.140625" style="105" customWidth="1"/>
    <col min="6535" max="6535" width="5.28515625" style="105" customWidth="1"/>
    <col min="6536" max="6536" width="26.140625" style="105" customWidth="1"/>
    <col min="6537" max="6537" width="11" style="105" customWidth="1"/>
    <col min="6538" max="6538" width="10.7109375" style="105" customWidth="1"/>
    <col min="6539" max="6539" width="10.28515625" style="105" customWidth="1"/>
    <col min="6540" max="6540" width="11.140625" style="105" customWidth="1"/>
    <col min="6541" max="6541" width="11.28515625" style="105" customWidth="1"/>
    <col min="6542" max="6542" width="10" style="105" customWidth="1"/>
    <col min="6543" max="6543" width="12.42578125" style="105" customWidth="1"/>
    <col min="6544" max="6595" width="9.140625" style="105"/>
    <col min="6596" max="6596" width="3.28515625" style="105" customWidth="1"/>
    <col min="6597" max="6597" width="4.85546875" style="105" customWidth="1"/>
    <col min="6598" max="6598" width="6.140625" style="105" customWidth="1"/>
    <col min="6599" max="6599" width="5.28515625" style="105" customWidth="1"/>
    <col min="6600" max="6600" width="26.140625" style="105" customWidth="1"/>
    <col min="6601" max="6605" width="15.7109375" style="105" customWidth="1"/>
    <col min="6606" max="6606" width="14.85546875" style="105" customWidth="1"/>
    <col min="6607" max="6607" width="15.42578125" style="105" customWidth="1"/>
    <col min="6608" max="6787" width="9.140625" style="105"/>
    <col min="6788" max="6788" width="3.28515625" style="105" customWidth="1"/>
    <col min="6789" max="6789" width="4.85546875" style="105" customWidth="1"/>
    <col min="6790" max="6790" width="6.140625" style="105" customWidth="1"/>
    <col min="6791" max="6791" width="5.28515625" style="105" customWidth="1"/>
    <col min="6792" max="6792" width="26.140625" style="105" customWidth="1"/>
    <col min="6793" max="6793" width="11" style="105" customWidth="1"/>
    <col min="6794" max="6794" width="10.7109375" style="105" customWidth="1"/>
    <col min="6795" max="6795" width="10.28515625" style="105" customWidth="1"/>
    <col min="6796" max="6796" width="11.140625" style="105" customWidth="1"/>
    <col min="6797" max="6797" width="11.28515625" style="105" customWidth="1"/>
    <col min="6798" max="6798" width="10" style="105" customWidth="1"/>
    <col min="6799" max="6799" width="12.42578125" style="105" customWidth="1"/>
    <col min="6800" max="6851" width="9.140625" style="105"/>
    <col min="6852" max="6852" width="3.28515625" style="105" customWidth="1"/>
    <col min="6853" max="6853" width="4.85546875" style="105" customWidth="1"/>
    <col min="6854" max="6854" width="6.140625" style="105" customWidth="1"/>
    <col min="6855" max="6855" width="5.28515625" style="105" customWidth="1"/>
    <col min="6856" max="6856" width="26.140625" style="105" customWidth="1"/>
    <col min="6857" max="6861" width="15.7109375" style="105" customWidth="1"/>
    <col min="6862" max="6862" width="14.85546875" style="105" customWidth="1"/>
    <col min="6863" max="6863" width="15.42578125" style="105" customWidth="1"/>
    <col min="6864" max="7043" width="9.140625" style="105"/>
    <col min="7044" max="7044" width="3.28515625" style="105" customWidth="1"/>
    <col min="7045" max="7045" width="4.85546875" style="105" customWidth="1"/>
    <col min="7046" max="7046" width="6.140625" style="105" customWidth="1"/>
    <col min="7047" max="7047" width="5.28515625" style="105" customWidth="1"/>
    <col min="7048" max="7048" width="26.140625" style="105" customWidth="1"/>
    <col min="7049" max="7049" width="11" style="105" customWidth="1"/>
    <col min="7050" max="7050" width="10.7109375" style="105" customWidth="1"/>
    <col min="7051" max="7051" width="10.28515625" style="105" customWidth="1"/>
    <col min="7052" max="7052" width="11.140625" style="105" customWidth="1"/>
    <col min="7053" max="7053" width="11.28515625" style="105" customWidth="1"/>
    <col min="7054" max="7054" width="10" style="105" customWidth="1"/>
    <col min="7055" max="7055" width="12.42578125" style="105" customWidth="1"/>
    <col min="7056" max="7107" width="9.140625" style="105"/>
    <col min="7108" max="7108" width="3.28515625" style="105" customWidth="1"/>
    <col min="7109" max="7109" width="4.85546875" style="105" customWidth="1"/>
    <col min="7110" max="7110" width="6.140625" style="105" customWidth="1"/>
    <col min="7111" max="7111" width="5.28515625" style="105" customWidth="1"/>
    <col min="7112" max="7112" width="26.140625" style="105" customWidth="1"/>
    <col min="7113" max="7117" width="15.7109375" style="105" customWidth="1"/>
    <col min="7118" max="7118" width="14.85546875" style="105" customWidth="1"/>
    <col min="7119" max="7119" width="15.42578125" style="105" customWidth="1"/>
    <col min="7120" max="7299" width="9.140625" style="105"/>
    <col min="7300" max="7300" width="3.28515625" style="105" customWidth="1"/>
    <col min="7301" max="7301" width="4.85546875" style="105" customWidth="1"/>
    <col min="7302" max="7302" width="6.140625" style="105" customWidth="1"/>
    <col min="7303" max="7303" width="5.28515625" style="105" customWidth="1"/>
    <col min="7304" max="7304" width="26.140625" style="105" customWidth="1"/>
    <col min="7305" max="7305" width="11" style="105" customWidth="1"/>
    <col min="7306" max="7306" width="10.7109375" style="105" customWidth="1"/>
    <col min="7307" max="7307" width="10.28515625" style="105" customWidth="1"/>
    <col min="7308" max="7308" width="11.140625" style="105" customWidth="1"/>
    <col min="7309" max="7309" width="11.28515625" style="105" customWidth="1"/>
    <col min="7310" max="7310" width="10" style="105" customWidth="1"/>
    <col min="7311" max="7311" width="12.42578125" style="105" customWidth="1"/>
    <col min="7312" max="7363" width="9.140625" style="105"/>
    <col min="7364" max="7364" width="3.28515625" style="105" customWidth="1"/>
    <col min="7365" max="7365" width="4.85546875" style="105" customWidth="1"/>
    <col min="7366" max="7366" width="6.140625" style="105" customWidth="1"/>
    <col min="7367" max="7367" width="5.28515625" style="105" customWidth="1"/>
    <col min="7368" max="7368" width="26.140625" style="105" customWidth="1"/>
    <col min="7369" max="7373" width="15.7109375" style="105" customWidth="1"/>
    <col min="7374" max="7374" width="14.85546875" style="105" customWidth="1"/>
    <col min="7375" max="7375" width="15.42578125" style="105" customWidth="1"/>
    <col min="7376" max="7555" width="9.140625" style="105"/>
    <col min="7556" max="7556" width="3.28515625" style="105" customWidth="1"/>
    <col min="7557" max="7557" width="4.85546875" style="105" customWidth="1"/>
    <col min="7558" max="7558" width="6.140625" style="105" customWidth="1"/>
    <col min="7559" max="7559" width="5.28515625" style="105" customWidth="1"/>
    <col min="7560" max="7560" width="26.140625" style="105" customWidth="1"/>
    <col min="7561" max="7561" width="11" style="105" customWidth="1"/>
    <col min="7562" max="7562" width="10.7109375" style="105" customWidth="1"/>
    <col min="7563" max="7563" width="10.28515625" style="105" customWidth="1"/>
    <col min="7564" max="7564" width="11.140625" style="105" customWidth="1"/>
    <col min="7565" max="7565" width="11.28515625" style="105" customWidth="1"/>
    <col min="7566" max="7566" width="10" style="105" customWidth="1"/>
    <col min="7567" max="7567" width="12.42578125" style="105" customWidth="1"/>
    <col min="7568" max="7619" width="9.140625" style="105"/>
    <col min="7620" max="7620" width="3.28515625" style="105" customWidth="1"/>
    <col min="7621" max="7621" width="4.85546875" style="105" customWidth="1"/>
    <col min="7622" max="7622" width="6.140625" style="105" customWidth="1"/>
    <col min="7623" max="7623" width="5.28515625" style="105" customWidth="1"/>
    <col min="7624" max="7624" width="26.140625" style="105" customWidth="1"/>
    <col min="7625" max="7629" width="15.7109375" style="105" customWidth="1"/>
    <col min="7630" max="7630" width="14.85546875" style="105" customWidth="1"/>
    <col min="7631" max="7631" width="15.42578125" style="105" customWidth="1"/>
    <col min="7632" max="7811" width="9.140625" style="105"/>
    <col min="7812" max="7812" width="3.28515625" style="105" customWidth="1"/>
    <col min="7813" max="7813" width="4.85546875" style="105" customWidth="1"/>
    <col min="7814" max="7814" width="6.140625" style="105" customWidth="1"/>
    <col min="7815" max="7815" width="5.28515625" style="105" customWidth="1"/>
    <col min="7816" max="7816" width="26.140625" style="105" customWidth="1"/>
    <col min="7817" max="7817" width="11" style="105" customWidth="1"/>
    <col min="7818" max="7818" width="10.7109375" style="105" customWidth="1"/>
    <col min="7819" max="7819" width="10.28515625" style="105" customWidth="1"/>
    <col min="7820" max="7820" width="11.140625" style="105" customWidth="1"/>
    <col min="7821" max="7821" width="11.28515625" style="105" customWidth="1"/>
    <col min="7822" max="7822" width="10" style="105" customWidth="1"/>
    <col min="7823" max="7823" width="12.42578125" style="105" customWidth="1"/>
    <col min="7824" max="7875" width="9.140625" style="105"/>
    <col min="7876" max="7876" width="3.28515625" style="105" customWidth="1"/>
    <col min="7877" max="7877" width="4.85546875" style="105" customWidth="1"/>
    <col min="7878" max="7878" width="6.140625" style="105" customWidth="1"/>
    <col min="7879" max="7879" width="5.28515625" style="105" customWidth="1"/>
    <col min="7880" max="7880" width="26.140625" style="105" customWidth="1"/>
    <col min="7881" max="7885" width="15.7109375" style="105" customWidth="1"/>
    <col min="7886" max="7886" width="14.85546875" style="105" customWidth="1"/>
    <col min="7887" max="7887" width="15.42578125" style="105" customWidth="1"/>
    <col min="7888" max="8067" width="9.140625" style="105"/>
    <col min="8068" max="8068" width="3.28515625" style="105" customWidth="1"/>
    <col min="8069" max="8069" width="4.85546875" style="105" customWidth="1"/>
    <col min="8070" max="8070" width="6.140625" style="105" customWidth="1"/>
    <col min="8071" max="8071" width="5.28515625" style="105" customWidth="1"/>
    <col min="8072" max="8072" width="26.140625" style="105" customWidth="1"/>
    <col min="8073" max="8073" width="11" style="105" customWidth="1"/>
    <col min="8074" max="8074" width="10.7109375" style="105" customWidth="1"/>
    <col min="8075" max="8075" width="10.28515625" style="105" customWidth="1"/>
    <col min="8076" max="8076" width="11.140625" style="105" customWidth="1"/>
    <col min="8077" max="8077" width="11.28515625" style="105" customWidth="1"/>
    <col min="8078" max="8078" width="10" style="105" customWidth="1"/>
    <col min="8079" max="8079" width="12.42578125" style="105" customWidth="1"/>
    <col min="8080" max="8131" width="9.140625" style="105"/>
    <col min="8132" max="8132" width="3.28515625" style="105" customWidth="1"/>
    <col min="8133" max="8133" width="4.85546875" style="105" customWidth="1"/>
    <col min="8134" max="8134" width="6.140625" style="105" customWidth="1"/>
    <col min="8135" max="8135" width="5.28515625" style="105" customWidth="1"/>
    <col min="8136" max="8136" width="26.140625" style="105" customWidth="1"/>
    <col min="8137" max="8141" width="15.7109375" style="105" customWidth="1"/>
    <col min="8142" max="8142" width="14.85546875" style="105" customWidth="1"/>
    <col min="8143" max="8143" width="15.42578125" style="105" customWidth="1"/>
    <col min="8144" max="8323" width="9.140625" style="105"/>
    <col min="8324" max="8324" width="3.28515625" style="105" customWidth="1"/>
    <col min="8325" max="8325" width="4.85546875" style="105" customWidth="1"/>
    <col min="8326" max="8326" width="6.140625" style="105" customWidth="1"/>
    <col min="8327" max="8327" width="5.28515625" style="105" customWidth="1"/>
    <col min="8328" max="8328" width="26.140625" style="105" customWidth="1"/>
    <col min="8329" max="8329" width="11" style="105" customWidth="1"/>
    <col min="8330" max="8330" width="10.7109375" style="105" customWidth="1"/>
    <col min="8331" max="8331" width="10.28515625" style="105" customWidth="1"/>
    <col min="8332" max="8332" width="11.140625" style="105" customWidth="1"/>
    <col min="8333" max="8333" width="11.28515625" style="105" customWidth="1"/>
    <col min="8334" max="8334" width="10" style="105" customWidth="1"/>
    <col min="8335" max="8335" width="12.42578125" style="105" customWidth="1"/>
    <col min="8336" max="8387" width="9.140625" style="105"/>
    <col min="8388" max="8388" width="3.28515625" style="105" customWidth="1"/>
    <col min="8389" max="8389" width="4.85546875" style="105" customWidth="1"/>
    <col min="8390" max="8390" width="6.140625" style="105" customWidth="1"/>
    <col min="8391" max="8391" width="5.28515625" style="105" customWidth="1"/>
    <col min="8392" max="8392" width="26.140625" style="105" customWidth="1"/>
    <col min="8393" max="8397" width="15.7109375" style="105" customWidth="1"/>
    <col min="8398" max="8398" width="14.85546875" style="105" customWidth="1"/>
    <col min="8399" max="8399" width="15.42578125" style="105" customWidth="1"/>
    <col min="8400" max="8579" width="9.140625" style="105"/>
    <col min="8580" max="8580" width="3.28515625" style="105" customWidth="1"/>
    <col min="8581" max="8581" width="4.85546875" style="105" customWidth="1"/>
    <col min="8582" max="8582" width="6.140625" style="105" customWidth="1"/>
    <col min="8583" max="8583" width="5.28515625" style="105" customWidth="1"/>
    <col min="8584" max="8584" width="26.140625" style="105" customWidth="1"/>
    <col min="8585" max="8585" width="11" style="105" customWidth="1"/>
    <col min="8586" max="8586" width="10.7109375" style="105" customWidth="1"/>
    <col min="8587" max="8587" width="10.28515625" style="105" customWidth="1"/>
    <col min="8588" max="8588" width="11.140625" style="105" customWidth="1"/>
    <col min="8589" max="8589" width="11.28515625" style="105" customWidth="1"/>
    <col min="8590" max="8590" width="10" style="105" customWidth="1"/>
    <col min="8591" max="8591" width="12.42578125" style="105" customWidth="1"/>
    <col min="8592" max="8643" width="9.140625" style="105"/>
    <col min="8644" max="8644" width="3.28515625" style="105" customWidth="1"/>
    <col min="8645" max="8645" width="4.85546875" style="105" customWidth="1"/>
    <col min="8646" max="8646" width="6.140625" style="105" customWidth="1"/>
    <col min="8647" max="8647" width="5.28515625" style="105" customWidth="1"/>
    <col min="8648" max="8648" width="26.140625" style="105" customWidth="1"/>
    <col min="8649" max="8653" width="15.7109375" style="105" customWidth="1"/>
    <col min="8654" max="8654" width="14.85546875" style="105" customWidth="1"/>
    <col min="8655" max="8655" width="15.42578125" style="105" customWidth="1"/>
    <col min="8656" max="8835" width="9.140625" style="105"/>
    <col min="8836" max="8836" width="3.28515625" style="105" customWidth="1"/>
    <col min="8837" max="8837" width="4.85546875" style="105" customWidth="1"/>
    <col min="8838" max="8838" width="6.140625" style="105" customWidth="1"/>
    <col min="8839" max="8839" width="5.28515625" style="105" customWidth="1"/>
    <col min="8840" max="8840" width="26.140625" style="105" customWidth="1"/>
    <col min="8841" max="8841" width="11" style="105" customWidth="1"/>
    <col min="8842" max="8842" width="10.7109375" style="105" customWidth="1"/>
    <col min="8843" max="8843" width="10.28515625" style="105" customWidth="1"/>
    <col min="8844" max="8844" width="11.140625" style="105" customWidth="1"/>
    <col min="8845" max="8845" width="11.28515625" style="105" customWidth="1"/>
    <col min="8846" max="8846" width="10" style="105" customWidth="1"/>
    <col min="8847" max="8847" width="12.42578125" style="105" customWidth="1"/>
    <col min="8848" max="8899" width="9.140625" style="105"/>
    <col min="8900" max="8900" width="3.28515625" style="105" customWidth="1"/>
    <col min="8901" max="8901" width="4.85546875" style="105" customWidth="1"/>
    <col min="8902" max="8902" width="6.140625" style="105" customWidth="1"/>
    <col min="8903" max="8903" width="5.28515625" style="105" customWidth="1"/>
    <col min="8904" max="8904" width="26.140625" style="105" customWidth="1"/>
    <col min="8905" max="8909" width="15.7109375" style="105" customWidth="1"/>
    <col min="8910" max="8910" width="14.85546875" style="105" customWidth="1"/>
    <col min="8911" max="8911" width="15.42578125" style="105" customWidth="1"/>
    <col min="8912" max="9091" width="9.140625" style="105"/>
    <col min="9092" max="9092" width="3.28515625" style="105" customWidth="1"/>
    <col min="9093" max="9093" width="4.85546875" style="105" customWidth="1"/>
    <col min="9094" max="9094" width="6.140625" style="105" customWidth="1"/>
    <col min="9095" max="9095" width="5.28515625" style="105" customWidth="1"/>
    <col min="9096" max="9096" width="26.140625" style="105" customWidth="1"/>
    <col min="9097" max="9097" width="11" style="105" customWidth="1"/>
    <col min="9098" max="9098" width="10.7109375" style="105" customWidth="1"/>
    <col min="9099" max="9099" width="10.28515625" style="105" customWidth="1"/>
    <col min="9100" max="9100" width="11.140625" style="105" customWidth="1"/>
    <col min="9101" max="9101" width="11.28515625" style="105" customWidth="1"/>
    <col min="9102" max="9102" width="10" style="105" customWidth="1"/>
    <col min="9103" max="9103" width="12.42578125" style="105" customWidth="1"/>
    <col min="9104" max="9155" width="9.140625" style="105"/>
    <col min="9156" max="9156" width="3.28515625" style="105" customWidth="1"/>
    <col min="9157" max="9157" width="4.85546875" style="105" customWidth="1"/>
    <col min="9158" max="9158" width="6.140625" style="105" customWidth="1"/>
    <col min="9159" max="9159" width="5.28515625" style="105" customWidth="1"/>
    <col min="9160" max="9160" width="26.140625" style="105" customWidth="1"/>
    <col min="9161" max="9165" width="15.7109375" style="105" customWidth="1"/>
    <col min="9166" max="9166" width="14.85546875" style="105" customWidth="1"/>
    <col min="9167" max="9167" width="15.42578125" style="105" customWidth="1"/>
    <col min="9168" max="9347" width="9.140625" style="105"/>
    <col min="9348" max="9348" width="3.28515625" style="105" customWidth="1"/>
    <col min="9349" max="9349" width="4.85546875" style="105" customWidth="1"/>
    <col min="9350" max="9350" width="6.140625" style="105" customWidth="1"/>
    <col min="9351" max="9351" width="5.28515625" style="105" customWidth="1"/>
    <col min="9352" max="9352" width="26.140625" style="105" customWidth="1"/>
    <col min="9353" max="9353" width="11" style="105" customWidth="1"/>
    <col min="9354" max="9354" width="10.7109375" style="105" customWidth="1"/>
    <col min="9355" max="9355" width="10.28515625" style="105" customWidth="1"/>
    <col min="9356" max="9356" width="11.140625" style="105" customWidth="1"/>
    <col min="9357" max="9357" width="11.28515625" style="105" customWidth="1"/>
    <col min="9358" max="9358" width="10" style="105" customWidth="1"/>
    <col min="9359" max="9359" width="12.42578125" style="105" customWidth="1"/>
    <col min="9360" max="9411" width="9.140625" style="105"/>
    <col min="9412" max="9412" width="3.28515625" style="105" customWidth="1"/>
    <col min="9413" max="9413" width="4.85546875" style="105" customWidth="1"/>
    <col min="9414" max="9414" width="6.140625" style="105" customWidth="1"/>
    <col min="9415" max="9415" width="5.28515625" style="105" customWidth="1"/>
    <col min="9416" max="9416" width="26.140625" style="105" customWidth="1"/>
    <col min="9417" max="9421" width="15.7109375" style="105" customWidth="1"/>
    <col min="9422" max="9422" width="14.85546875" style="105" customWidth="1"/>
    <col min="9423" max="9423" width="15.42578125" style="105" customWidth="1"/>
    <col min="9424" max="9603" width="9.140625" style="105"/>
    <col min="9604" max="9604" width="3.28515625" style="105" customWidth="1"/>
    <col min="9605" max="9605" width="4.85546875" style="105" customWidth="1"/>
    <col min="9606" max="9606" width="6.140625" style="105" customWidth="1"/>
    <col min="9607" max="9607" width="5.28515625" style="105" customWidth="1"/>
    <col min="9608" max="9608" width="26.140625" style="105" customWidth="1"/>
    <col min="9609" max="9609" width="11" style="105" customWidth="1"/>
    <col min="9610" max="9610" width="10.7109375" style="105" customWidth="1"/>
    <col min="9611" max="9611" width="10.28515625" style="105" customWidth="1"/>
    <col min="9612" max="9612" width="11.140625" style="105" customWidth="1"/>
    <col min="9613" max="9613" width="11.28515625" style="105" customWidth="1"/>
    <col min="9614" max="9614" width="10" style="105" customWidth="1"/>
    <col min="9615" max="9615" width="12.42578125" style="105" customWidth="1"/>
    <col min="9616" max="9667" width="9.140625" style="105"/>
    <col min="9668" max="9668" width="3.28515625" style="105" customWidth="1"/>
    <col min="9669" max="9669" width="4.85546875" style="105" customWidth="1"/>
    <col min="9670" max="9670" width="6.140625" style="105" customWidth="1"/>
    <col min="9671" max="9671" width="5.28515625" style="105" customWidth="1"/>
    <col min="9672" max="9672" width="26.140625" style="105" customWidth="1"/>
    <col min="9673" max="9677" width="15.7109375" style="105" customWidth="1"/>
    <col min="9678" max="9678" width="14.85546875" style="105" customWidth="1"/>
    <col min="9679" max="9679" width="15.42578125" style="105" customWidth="1"/>
    <col min="9680" max="9859" width="9.140625" style="105"/>
    <col min="9860" max="9860" width="3.28515625" style="105" customWidth="1"/>
    <col min="9861" max="9861" width="4.85546875" style="105" customWidth="1"/>
    <col min="9862" max="9862" width="6.140625" style="105" customWidth="1"/>
    <col min="9863" max="9863" width="5.28515625" style="105" customWidth="1"/>
    <col min="9864" max="9864" width="26.140625" style="105" customWidth="1"/>
    <col min="9865" max="9865" width="11" style="105" customWidth="1"/>
    <col min="9866" max="9866" width="10.7109375" style="105" customWidth="1"/>
    <col min="9867" max="9867" width="10.28515625" style="105" customWidth="1"/>
    <col min="9868" max="9868" width="11.140625" style="105" customWidth="1"/>
    <col min="9869" max="9869" width="11.28515625" style="105" customWidth="1"/>
    <col min="9870" max="9870" width="10" style="105" customWidth="1"/>
    <col min="9871" max="9871" width="12.42578125" style="105" customWidth="1"/>
    <col min="9872" max="9923" width="9.140625" style="105"/>
    <col min="9924" max="9924" width="3.28515625" style="105" customWidth="1"/>
    <col min="9925" max="9925" width="4.85546875" style="105" customWidth="1"/>
    <col min="9926" max="9926" width="6.140625" style="105" customWidth="1"/>
    <col min="9927" max="9927" width="5.28515625" style="105" customWidth="1"/>
    <col min="9928" max="9928" width="26.140625" style="105" customWidth="1"/>
    <col min="9929" max="9933" width="15.7109375" style="105" customWidth="1"/>
    <col min="9934" max="9934" width="14.85546875" style="105" customWidth="1"/>
    <col min="9935" max="9935" width="15.42578125" style="105" customWidth="1"/>
    <col min="9936" max="10115" width="9.140625" style="105"/>
    <col min="10116" max="10116" width="3.28515625" style="105" customWidth="1"/>
    <col min="10117" max="10117" width="4.85546875" style="105" customWidth="1"/>
    <col min="10118" max="10118" width="6.140625" style="105" customWidth="1"/>
    <col min="10119" max="10119" width="5.28515625" style="105" customWidth="1"/>
    <col min="10120" max="10120" width="26.140625" style="105" customWidth="1"/>
    <col min="10121" max="10121" width="11" style="105" customWidth="1"/>
    <col min="10122" max="10122" width="10.7109375" style="105" customWidth="1"/>
    <col min="10123" max="10123" width="10.28515625" style="105" customWidth="1"/>
    <col min="10124" max="10124" width="11.140625" style="105" customWidth="1"/>
    <col min="10125" max="10125" width="11.28515625" style="105" customWidth="1"/>
    <col min="10126" max="10126" width="10" style="105" customWidth="1"/>
    <col min="10127" max="10127" width="12.42578125" style="105" customWidth="1"/>
    <col min="10128" max="10179" width="9.140625" style="105"/>
    <col min="10180" max="10180" width="3.28515625" style="105" customWidth="1"/>
    <col min="10181" max="10181" width="4.85546875" style="105" customWidth="1"/>
    <col min="10182" max="10182" width="6.140625" style="105" customWidth="1"/>
    <col min="10183" max="10183" width="5.28515625" style="105" customWidth="1"/>
    <col min="10184" max="10184" width="26.140625" style="105" customWidth="1"/>
    <col min="10185" max="10189" width="15.7109375" style="105" customWidth="1"/>
    <col min="10190" max="10190" width="14.85546875" style="105" customWidth="1"/>
    <col min="10191" max="10191" width="15.42578125" style="105" customWidth="1"/>
    <col min="10192" max="10371" width="9.140625" style="105"/>
    <col min="10372" max="10372" width="3.28515625" style="105" customWidth="1"/>
    <col min="10373" max="10373" width="4.85546875" style="105" customWidth="1"/>
    <col min="10374" max="10374" width="6.140625" style="105" customWidth="1"/>
    <col min="10375" max="10375" width="5.28515625" style="105" customWidth="1"/>
    <col min="10376" max="10376" width="26.140625" style="105" customWidth="1"/>
    <col min="10377" max="10377" width="11" style="105" customWidth="1"/>
    <col min="10378" max="10378" width="10.7109375" style="105" customWidth="1"/>
    <col min="10379" max="10379" width="10.28515625" style="105" customWidth="1"/>
    <col min="10380" max="10380" width="11.140625" style="105" customWidth="1"/>
    <col min="10381" max="10381" width="11.28515625" style="105" customWidth="1"/>
    <col min="10382" max="10382" width="10" style="105" customWidth="1"/>
    <col min="10383" max="10383" width="12.42578125" style="105" customWidth="1"/>
    <col min="10384" max="10435" width="9.140625" style="105"/>
    <col min="10436" max="10436" width="3.28515625" style="105" customWidth="1"/>
    <col min="10437" max="10437" width="4.85546875" style="105" customWidth="1"/>
    <col min="10438" max="10438" width="6.140625" style="105" customWidth="1"/>
    <col min="10439" max="10439" width="5.28515625" style="105" customWidth="1"/>
    <col min="10440" max="10440" width="26.140625" style="105" customWidth="1"/>
    <col min="10441" max="10445" width="15.7109375" style="105" customWidth="1"/>
    <col min="10446" max="10446" width="14.85546875" style="105" customWidth="1"/>
    <col min="10447" max="10447" width="15.42578125" style="105" customWidth="1"/>
    <col min="10448" max="10627" width="9.140625" style="105"/>
    <col min="10628" max="10628" width="3.28515625" style="105" customWidth="1"/>
    <col min="10629" max="10629" width="4.85546875" style="105" customWidth="1"/>
    <col min="10630" max="10630" width="6.140625" style="105" customWidth="1"/>
    <col min="10631" max="10631" width="5.28515625" style="105" customWidth="1"/>
    <col min="10632" max="10632" width="26.140625" style="105" customWidth="1"/>
    <col min="10633" max="10633" width="11" style="105" customWidth="1"/>
    <col min="10634" max="10634" width="10.7109375" style="105" customWidth="1"/>
    <col min="10635" max="10635" width="10.28515625" style="105" customWidth="1"/>
    <col min="10636" max="10636" width="11.140625" style="105" customWidth="1"/>
    <col min="10637" max="10637" width="11.28515625" style="105" customWidth="1"/>
    <col min="10638" max="10638" width="10" style="105" customWidth="1"/>
    <col min="10639" max="10639" width="12.42578125" style="105" customWidth="1"/>
    <col min="10640" max="10691" width="9.140625" style="105"/>
    <col min="10692" max="10692" width="3.28515625" style="105" customWidth="1"/>
    <col min="10693" max="10693" width="4.85546875" style="105" customWidth="1"/>
    <col min="10694" max="10694" width="6.140625" style="105" customWidth="1"/>
    <col min="10695" max="10695" width="5.28515625" style="105" customWidth="1"/>
    <col min="10696" max="10696" width="26.140625" style="105" customWidth="1"/>
    <col min="10697" max="10701" width="15.7109375" style="105" customWidth="1"/>
    <col min="10702" max="10702" width="14.85546875" style="105" customWidth="1"/>
    <col min="10703" max="10703" width="15.42578125" style="105" customWidth="1"/>
    <col min="10704" max="10883" width="9.140625" style="105"/>
    <col min="10884" max="10884" width="3.28515625" style="105" customWidth="1"/>
    <col min="10885" max="10885" width="4.85546875" style="105" customWidth="1"/>
    <col min="10886" max="10886" width="6.140625" style="105" customWidth="1"/>
    <col min="10887" max="10887" width="5.28515625" style="105" customWidth="1"/>
    <col min="10888" max="10888" width="26.140625" style="105" customWidth="1"/>
    <col min="10889" max="10889" width="11" style="105" customWidth="1"/>
    <col min="10890" max="10890" width="10.7109375" style="105" customWidth="1"/>
    <col min="10891" max="10891" width="10.28515625" style="105" customWidth="1"/>
    <col min="10892" max="10892" width="11.140625" style="105" customWidth="1"/>
    <col min="10893" max="10893" width="11.28515625" style="105" customWidth="1"/>
    <col min="10894" max="10894" width="10" style="105" customWidth="1"/>
    <col min="10895" max="10895" width="12.42578125" style="105" customWidth="1"/>
    <col min="10896" max="10947" width="9.140625" style="105"/>
    <col min="10948" max="10948" width="3.28515625" style="105" customWidth="1"/>
    <col min="10949" max="10949" width="4.85546875" style="105" customWidth="1"/>
    <col min="10950" max="10950" width="6.140625" style="105" customWidth="1"/>
    <col min="10951" max="10951" width="5.28515625" style="105" customWidth="1"/>
    <col min="10952" max="10952" width="26.140625" style="105" customWidth="1"/>
    <col min="10953" max="10957" width="15.7109375" style="105" customWidth="1"/>
    <col min="10958" max="10958" width="14.85546875" style="105" customWidth="1"/>
    <col min="10959" max="10959" width="15.42578125" style="105" customWidth="1"/>
    <col min="10960" max="11139" width="9.140625" style="105"/>
    <col min="11140" max="11140" width="3.28515625" style="105" customWidth="1"/>
    <col min="11141" max="11141" width="4.85546875" style="105" customWidth="1"/>
    <col min="11142" max="11142" width="6.140625" style="105" customWidth="1"/>
    <col min="11143" max="11143" width="5.28515625" style="105" customWidth="1"/>
    <col min="11144" max="11144" width="26.140625" style="105" customWidth="1"/>
    <col min="11145" max="11145" width="11" style="105" customWidth="1"/>
    <col min="11146" max="11146" width="10.7109375" style="105" customWidth="1"/>
    <col min="11147" max="11147" width="10.28515625" style="105" customWidth="1"/>
    <col min="11148" max="11148" width="11.140625" style="105" customWidth="1"/>
    <col min="11149" max="11149" width="11.28515625" style="105" customWidth="1"/>
    <col min="11150" max="11150" width="10" style="105" customWidth="1"/>
    <col min="11151" max="11151" width="12.42578125" style="105" customWidth="1"/>
    <col min="11152" max="11203" width="9.140625" style="105"/>
    <col min="11204" max="11204" width="3.28515625" style="105" customWidth="1"/>
    <col min="11205" max="11205" width="4.85546875" style="105" customWidth="1"/>
    <col min="11206" max="11206" width="6.140625" style="105" customWidth="1"/>
    <col min="11207" max="11207" width="5.28515625" style="105" customWidth="1"/>
    <col min="11208" max="11208" width="26.140625" style="105" customWidth="1"/>
    <col min="11209" max="11213" width="15.7109375" style="105" customWidth="1"/>
    <col min="11214" max="11214" width="14.85546875" style="105" customWidth="1"/>
    <col min="11215" max="11215" width="15.42578125" style="105" customWidth="1"/>
    <col min="11216" max="11395" width="9.140625" style="105"/>
    <col min="11396" max="11396" width="3.28515625" style="105" customWidth="1"/>
    <col min="11397" max="11397" width="4.85546875" style="105" customWidth="1"/>
    <col min="11398" max="11398" width="6.140625" style="105" customWidth="1"/>
    <col min="11399" max="11399" width="5.28515625" style="105" customWidth="1"/>
    <col min="11400" max="11400" width="26.140625" style="105" customWidth="1"/>
    <col min="11401" max="11401" width="11" style="105" customWidth="1"/>
    <col min="11402" max="11402" width="10.7109375" style="105" customWidth="1"/>
    <col min="11403" max="11403" width="10.28515625" style="105" customWidth="1"/>
    <col min="11404" max="11404" width="11.140625" style="105" customWidth="1"/>
    <col min="11405" max="11405" width="11.28515625" style="105" customWidth="1"/>
    <col min="11406" max="11406" width="10" style="105" customWidth="1"/>
    <col min="11407" max="11407" width="12.42578125" style="105" customWidth="1"/>
    <col min="11408" max="11459" width="9.140625" style="105"/>
    <col min="11460" max="11460" width="3.28515625" style="105" customWidth="1"/>
    <col min="11461" max="11461" width="4.85546875" style="105" customWidth="1"/>
    <col min="11462" max="11462" width="6.140625" style="105" customWidth="1"/>
    <col min="11463" max="11463" width="5.28515625" style="105" customWidth="1"/>
    <col min="11464" max="11464" width="26.140625" style="105" customWidth="1"/>
    <col min="11465" max="11469" width="15.7109375" style="105" customWidth="1"/>
    <col min="11470" max="11470" width="14.85546875" style="105" customWidth="1"/>
    <col min="11471" max="11471" width="15.42578125" style="105" customWidth="1"/>
    <col min="11472" max="11651" width="9.140625" style="105"/>
    <col min="11652" max="11652" width="3.28515625" style="105" customWidth="1"/>
    <col min="11653" max="11653" width="4.85546875" style="105" customWidth="1"/>
    <col min="11654" max="11654" width="6.140625" style="105" customWidth="1"/>
    <col min="11655" max="11655" width="5.28515625" style="105" customWidth="1"/>
    <col min="11656" max="11656" width="26.140625" style="105" customWidth="1"/>
    <col min="11657" max="11657" width="11" style="105" customWidth="1"/>
    <col min="11658" max="11658" width="10.7109375" style="105" customWidth="1"/>
    <col min="11659" max="11659" width="10.28515625" style="105" customWidth="1"/>
    <col min="11660" max="11660" width="11.140625" style="105" customWidth="1"/>
    <col min="11661" max="11661" width="11.28515625" style="105" customWidth="1"/>
    <col min="11662" max="11662" width="10" style="105" customWidth="1"/>
    <col min="11663" max="11663" width="12.42578125" style="105" customWidth="1"/>
    <col min="11664" max="11715" width="9.140625" style="105"/>
    <col min="11716" max="11716" width="3.28515625" style="105" customWidth="1"/>
    <col min="11717" max="11717" width="4.85546875" style="105" customWidth="1"/>
    <col min="11718" max="11718" width="6.140625" style="105" customWidth="1"/>
    <col min="11719" max="11719" width="5.28515625" style="105" customWidth="1"/>
    <col min="11720" max="11720" width="26.140625" style="105" customWidth="1"/>
    <col min="11721" max="11725" width="15.7109375" style="105" customWidth="1"/>
    <col min="11726" max="11726" width="14.85546875" style="105" customWidth="1"/>
    <col min="11727" max="11727" width="15.42578125" style="105" customWidth="1"/>
    <col min="11728" max="11907" width="9.140625" style="105"/>
    <col min="11908" max="11908" width="3.28515625" style="105" customWidth="1"/>
    <col min="11909" max="11909" width="4.85546875" style="105" customWidth="1"/>
    <col min="11910" max="11910" width="6.140625" style="105" customWidth="1"/>
    <col min="11911" max="11911" width="5.28515625" style="105" customWidth="1"/>
    <col min="11912" max="11912" width="26.140625" style="105" customWidth="1"/>
    <col min="11913" max="11913" width="11" style="105" customWidth="1"/>
    <col min="11914" max="11914" width="10.7109375" style="105" customWidth="1"/>
    <col min="11915" max="11915" width="10.28515625" style="105" customWidth="1"/>
    <col min="11916" max="11916" width="11.140625" style="105" customWidth="1"/>
    <col min="11917" max="11917" width="11.28515625" style="105" customWidth="1"/>
    <col min="11918" max="11918" width="10" style="105" customWidth="1"/>
    <col min="11919" max="11919" width="12.42578125" style="105" customWidth="1"/>
    <col min="11920" max="11971" width="9.140625" style="105"/>
    <col min="11972" max="11972" width="3.28515625" style="105" customWidth="1"/>
    <col min="11973" max="11973" width="4.85546875" style="105" customWidth="1"/>
    <col min="11974" max="11974" width="6.140625" style="105" customWidth="1"/>
    <col min="11975" max="11975" width="5.28515625" style="105" customWidth="1"/>
    <col min="11976" max="11976" width="26.140625" style="105" customWidth="1"/>
    <col min="11977" max="11981" width="15.7109375" style="105" customWidth="1"/>
    <col min="11982" max="11982" width="14.85546875" style="105" customWidth="1"/>
    <col min="11983" max="11983" width="15.42578125" style="105" customWidth="1"/>
    <col min="11984" max="12163" width="9.140625" style="105"/>
    <col min="12164" max="12164" width="3.28515625" style="105" customWidth="1"/>
    <col min="12165" max="12165" width="4.85546875" style="105" customWidth="1"/>
    <col min="12166" max="12166" width="6.140625" style="105" customWidth="1"/>
    <col min="12167" max="12167" width="5.28515625" style="105" customWidth="1"/>
    <col min="12168" max="12168" width="26.140625" style="105" customWidth="1"/>
    <col min="12169" max="12169" width="11" style="105" customWidth="1"/>
    <col min="12170" max="12170" width="10.7109375" style="105" customWidth="1"/>
    <col min="12171" max="12171" width="10.28515625" style="105" customWidth="1"/>
    <col min="12172" max="12172" width="11.140625" style="105" customWidth="1"/>
    <col min="12173" max="12173" width="11.28515625" style="105" customWidth="1"/>
    <col min="12174" max="12174" width="10" style="105" customWidth="1"/>
    <col min="12175" max="12175" width="12.42578125" style="105" customWidth="1"/>
    <col min="12176" max="12227" width="9.140625" style="105"/>
    <col min="12228" max="12228" width="3.28515625" style="105" customWidth="1"/>
    <col min="12229" max="12229" width="4.85546875" style="105" customWidth="1"/>
    <col min="12230" max="12230" width="6.140625" style="105" customWidth="1"/>
    <col min="12231" max="12231" width="5.28515625" style="105" customWidth="1"/>
    <col min="12232" max="12232" width="26.140625" style="105" customWidth="1"/>
    <col min="12233" max="12237" width="15.7109375" style="105" customWidth="1"/>
    <col min="12238" max="12238" width="14.85546875" style="105" customWidth="1"/>
    <col min="12239" max="12239" width="15.42578125" style="105" customWidth="1"/>
    <col min="12240" max="12419" width="9.140625" style="105"/>
    <col min="12420" max="12420" width="3.28515625" style="105" customWidth="1"/>
    <col min="12421" max="12421" width="4.85546875" style="105" customWidth="1"/>
    <col min="12422" max="12422" width="6.140625" style="105" customWidth="1"/>
    <col min="12423" max="12423" width="5.28515625" style="105" customWidth="1"/>
    <col min="12424" max="12424" width="26.140625" style="105" customWidth="1"/>
    <col min="12425" max="12425" width="11" style="105" customWidth="1"/>
    <col min="12426" max="12426" width="10.7109375" style="105" customWidth="1"/>
    <col min="12427" max="12427" width="10.28515625" style="105" customWidth="1"/>
    <col min="12428" max="12428" width="11.140625" style="105" customWidth="1"/>
    <col min="12429" max="12429" width="11.28515625" style="105" customWidth="1"/>
    <col min="12430" max="12430" width="10" style="105" customWidth="1"/>
    <col min="12431" max="12431" width="12.42578125" style="105" customWidth="1"/>
    <col min="12432" max="12483" width="9.140625" style="105"/>
    <col min="12484" max="12484" width="3.28515625" style="105" customWidth="1"/>
    <col min="12485" max="12485" width="4.85546875" style="105" customWidth="1"/>
    <col min="12486" max="12486" width="6.140625" style="105" customWidth="1"/>
    <col min="12487" max="12487" width="5.28515625" style="105" customWidth="1"/>
    <col min="12488" max="12488" width="26.140625" style="105" customWidth="1"/>
    <col min="12489" max="12493" width="15.7109375" style="105" customWidth="1"/>
    <col min="12494" max="12494" width="14.85546875" style="105" customWidth="1"/>
    <col min="12495" max="12495" width="15.42578125" style="105" customWidth="1"/>
    <col min="12496" max="12675" width="9.140625" style="105"/>
    <col min="12676" max="12676" width="3.28515625" style="105" customWidth="1"/>
    <col min="12677" max="12677" width="4.85546875" style="105" customWidth="1"/>
    <col min="12678" max="12678" width="6.140625" style="105" customWidth="1"/>
    <col min="12679" max="12679" width="5.28515625" style="105" customWidth="1"/>
    <col min="12680" max="12680" width="26.140625" style="105" customWidth="1"/>
    <col min="12681" max="12681" width="11" style="105" customWidth="1"/>
    <col min="12682" max="12682" width="10.7109375" style="105" customWidth="1"/>
    <col min="12683" max="12683" width="10.28515625" style="105" customWidth="1"/>
    <col min="12684" max="12684" width="11.140625" style="105" customWidth="1"/>
    <col min="12685" max="12685" width="11.28515625" style="105" customWidth="1"/>
    <col min="12686" max="12686" width="10" style="105" customWidth="1"/>
    <col min="12687" max="12687" width="12.42578125" style="105" customWidth="1"/>
    <col min="12688" max="12739" width="9.140625" style="105"/>
    <col min="12740" max="12740" width="3.28515625" style="105" customWidth="1"/>
    <col min="12741" max="12741" width="4.85546875" style="105" customWidth="1"/>
    <col min="12742" max="12742" width="6.140625" style="105" customWidth="1"/>
    <col min="12743" max="12743" width="5.28515625" style="105" customWidth="1"/>
    <col min="12744" max="12744" width="26.140625" style="105" customWidth="1"/>
    <col min="12745" max="12749" width="15.7109375" style="105" customWidth="1"/>
    <col min="12750" max="12750" width="14.85546875" style="105" customWidth="1"/>
    <col min="12751" max="12751" width="15.42578125" style="105" customWidth="1"/>
    <col min="12752" max="12931" width="9.140625" style="105"/>
    <col min="12932" max="12932" width="3.28515625" style="105" customWidth="1"/>
    <col min="12933" max="12933" width="4.85546875" style="105" customWidth="1"/>
    <col min="12934" max="12934" width="6.140625" style="105" customWidth="1"/>
    <col min="12935" max="12935" width="5.28515625" style="105" customWidth="1"/>
    <col min="12936" max="12936" width="26.140625" style="105" customWidth="1"/>
    <col min="12937" max="12937" width="11" style="105" customWidth="1"/>
    <col min="12938" max="12938" width="10.7109375" style="105" customWidth="1"/>
    <col min="12939" max="12939" width="10.28515625" style="105" customWidth="1"/>
    <col min="12940" max="12940" width="11.140625" style="105" customWidth="1"/>
    <col min="12941" max="12941" width="11.28515625" style="105" customWidth="1"/>
    <col min="12942" max="12942" width="10" style="105" customWidth="1"/>
    <col min="12943" max="12943" width="12.42578125" style="105" customWidth="1"/>
    <col min="12944" max="12995" width="9.140625" style="105"/>
    <col min="12996" max="12996" width="3.28515625" style="105" customWidth="1"/>
    <col min="12997" max="12997" width="4.85546875" style="105" customWidth="1"/>
    <col min="12998" max="12998" width="6.140625" style="105" customWidth="1"/>
    <col min="12999" max="12999" width="5.28515625" style="105" customWidth="1"/>
    <col min="13000" max="13000" width="26.140625" style="105" customWidth="1"/>
    <col min="13001" max="13005" width="15.7109375" style="105" customWidth="1"/>
    <col min="13006" max="13006" width="14.85546875" style="105" customWidth="1"/>
    <col min="13007" max="13007" width="15.42578125" style="105" customWidth="1"/>
    <col min="13008" max="13187" width="9.140625" style="105"/>
    <col min="13188" max="13188" width="3.28515625" style="105" customWidth="1"/>
    <col min="13189" max="13189" width="4.85546875" style="105" customWidth="1"/>
    <col min="13190" max="13190" width="6.140625" style="105" customWidth="1"/>
    <col min="13191" max="13191" width="5.28515625" style="105" customWidth="1"/>
    <col min="13192" max="13192" width="26.140625" style="105" customWidth="1"/>
    <col min="13193" max="13193" width="11" style="105" customWidth="1"/>
    <col min="13194" max="13194" width="10.7109375" style="105" customWidth="1"/>
    <col min="13195" max="13195" width="10.28515625" style="105" customWidth="1"/>
    <col min="13196" max="13196" width="11.140625" style="105" customWidth="1"/>
    <col min="13197" max="13197" width="11.28515625" style="105" customWidth="1"/>
    <col min="13198" max="13198" width="10" style="105" customWidth="1"/>
    <col min="13199" max="13199" width="12.42578125" style="105" customWidth="1"/>
    <col min="13200" max="13251" width="9.140625" style="105"/>
    <col min="13252" max="13252" width="3.28515625" style="105" customWidth="1"/>
    <col min="13253" max="13253" width="4.85546875" style="105" customWidth="1"/>
    <col min="13254" max="13254" width="6.140625" style="105" customWidth="1"/>
    <col min="13255" max="13255" width="5.28515625" style="105" customWidth="1"/>
    <col min="13256" max="13256" width="26.140625" style="105" customWidth="1"/>
    <col min="13257" max="13261" width="15.7109375" style="105" customWidth="1"/>
    <col min="13262" max="13262" width="14.85546875" style="105" customWidth="1"/>
    <col min="13263" max="13263" width="15.42578125" style="105" customWidth="1"/>
    <col min="13264" max="13443" width="9.140625" style="105"/>
    <col min="13444" max="13444" width="3.28515625" style="105" customWidth="1"/>
    <col min="13445" max="13445" width="4.85546875" style="105" customWidth="1"/>
    <col min="13446" max="13446" width="6.140625" style="105" customWidth="1"/>
    <col min="13447" max="13447" width="5.28515625" style="105" customWidth="1"/>
    <col min="13448" max="13448" width="26.140625" style="105" customWidth="1"/>
    <col min="13449" max="13449" width="11" style="105" customWidth="1"/>
    <col min="13450" max="13450" width="10.7109375" style="105" customWidth="1"/>
    <col min="13451" max="13451" width="10.28515625" style="105" customWidth="1"/>
    <col min="13452" max="13452" width="11.140625" style="105" customWidth="1"/>
    <col min="13453" max="13453" width="11.28515625" style="105" customWidth="1"/>
    <col min="13454" max="13454" width="10" style="105" customWidth="1"/>
    <col min="13455" max="13455" width="12.42578125" style="105" customWidth="1"/>
    <col min="13456" max="13507" width="9.140625" style="105"/>
    <col min="13508" max="13508" width="3.28515625" style="105" customWidth="1"/>
    <col min="13509" max="13509" width="4.85546875" style="105" customWidth="1"/>
    <col min="13510" max="13510" width="6.140625" style="105" customWidth="1"/>
    <col min="13511" max="13511" width="5.28515625" style="105" customWidth="1"/>
    <col min="13512" max="13512" width="26.140625" style="105" customWidth="1"/>
    <col min="13513" max="13517" width="15.7109375" style="105" customWidth="1"/>
    <col min="13518" max="13518" width="14.85546875" style="105" customWidth="1"/>
    <col min="13519" max="13519" width="15.42578125" style="105" customWidth="1"/>
    <col min="13520" max="13699" width="9.140625" style="105"/>
    <col min="13700" max="13700" width="3.28515625" style="105" customWidth="1"/>
    <col min="13701" max="13701" width="4.85546875" style="105" customWidth="1"/>
    <col min="13702" max="13702" width="6.140625" style="105" customWidth="1"/>
    <col min="13703" max="13703" width="5.28515625" style="105" customWidth="1"/>
    <col min="13704" max="13704" width="26.140625" style="105" customWidth="1"/>
    <col min="13705" max="13705" width="11" style="105" customWidth="1"/>
    <col min="13706" max="13706" width="10.7109375" style="105" customWidth="1"/>
    <col min="13707" max="13707" width="10.28515625" style="105" customWidth="1"/>
    <col min="13708" max="13708" width="11.140625" style="105" customWidth="1"/>
    <col min="13709" max="13709" width="11.28515625" style="105" customWidth="1"/>
    <col min="13710" max="13710" width="10" style="105" customWidth="1"/>
    <col min="13711" max="13711" width="12.42578125" style="105" customWidth="1"/>
    <col min="13712" max="13763" width="9.140625" style="105"/>
    <col min="13764" max="13764" width="3.28515625" style="105" customWidth="1"/>
    <col min="13765" max="13765" width="4.85546875" style="105" customWidth="1"/>
    <col min="13766" max="13766" width="6.140625" style="105" customWidth="1"/>
    <col min="13767" max="13767" width="5.28515625" style="105" customWidth="1"/>
    <col min="13768" max="13768" width="26.140625" style="105" customWidth="1"/>
    <col min="13769" max="13773" width="15.7109375" style="105" customWidth="1"/>
    <col min="13774" max="13774" width="14.85546875" style="105" customWidth="1"/>
    <col min="13775" max="13775" width="15.42578125" style="105" customWidth="1"/>
    <col min="13776" max="13955" width="9.140625" style="105"/>
    <col min="13956" max="13956" width="3.28515625" style="105" customWidth="1"/>
    <col min="13957" max="13957" width="4.85546875" style="105" customWidth="1"/>
    <col min="13958" max="13958" width="6.140625" style="105" customWidth="1"/>
    <col min="13959" max="13959" width="5.28515625" style="105" customWidth="1"/>
    <col min="13960" max="13960" width="26.140625" style="105" customWidth="1"/>
    <col min="13961" max="13961" width="11" style="105" customWidth="1"/>
    <col min="13962" max="13962" width="10.7109375" style="105" customWidth="1"/>
    <col min="13963" max="13963" width="10.28515625" style="105" customWidth="1"/>
    <col min="13964" max="13964" width="11.140625" style="105" customWidth="1"/>
    <col min="13965" max="13965" width="11.28515625" style="105" customWidth="1"/>
    <col min="13966" max="13966" width="10" style="105" customWidth="1"/>
    <col min="13967" max="13967" width="12.42578125" style="105" customWidth="1"/>
    <col min="13968" max="14019" width="9.140625" style="105"/>
    <col min="14020" max="14020" width="3.28515625" style="105" customWidth="1"/>
    <col min="14021" max="14021" width="4.85546875" style="105" customWidth="1"/>
    <col min="14022" max="14022" width="6.140625" style="105" customWidth="1"/>
    <col min="14023" max="14023" width="5.28515625" style="105" customWidth="1"/>
    <col min="14024" max="14024" width="26.140625" style="105" customWidth="1"/>
    <col min="14025" max="14029" width="15.7109375" style="105" customWidth="1"/>
    <col min="14030" max="14030" width="14.85546875" style="105" customWidth="1"/>
    <col min="14031" max="14031" width="15.42578125" style="105" customWidth="1"/>
    <col min="14032" max="14211" width="9.140625" style="105"/>
    <col min="14212" max="14212" width="3.28515625" style="105" customWidth="1"/>
    <col min="14213" max="14213" width="4.85546875" style="105" customWidth="1"/>
    <col min="14214" max="14214" width="6.140625" style="105" customWidth="1"/>
    <col min="14215" max="14215" width="5.28515625" style="105" customWidth="1"/>
    <col min="14216" max="14216" width="26.140625" style="105" customWidth="1"/>
    <col min="14217" max="14217" width="11" style="105" customWidth="1"/>
    <col min="14218" max="14218" width="10.7109375" style="105" customWidth="1"/>
    <col min="14219" max="14219" width="10.28515625" style="105" customWidth="1"/>
    <col min="14220" max="14220" width="11.140625" style="105" customWidth="1"/>
    <col min="14221" max="14221" width="11.28515625" style="105" customWidth="1"/>
    <col min="14222" max="14222" width="10" style="105" customWidth="1"/>
    <col min="14223" max="14223" width="12.42578125" style="105" customWidth="1"/>
    <col min="14224" max="14275" width="9.140625" style="105"/>
    <col min="14276" max="14276" width="3.28515625" style="105" customWidth="1"/>
    <col min="14277" max="14277" width="4.85546875" style="105" customWidth="1"/>
    <col min="14278" max="14278" width="6.140625" style="105" customWidth="1"/>
    <col min="14279" max="14279" width="5.28515625" style="105" customWidth="1"/>
    <col min="14280" max="14280" width="26.140625" style="105" customWidth="1"/>
    <col min="14281" max="14285" width="15.7109375" style="105" customWidth="1"/>
    <col min="14286" max="14286" width="14.85546875" style="105" customWidth="1"/>
    <col min="14287" max="14287" width="15.42578125" style="105" customWidth="1"/>
    <col min="14288" max="14467" width="9.140625" style="105"/>
    <col min="14468" max="14468" width="3.28515625" style="105" customWidth="1"/>
    <col min="14469" max="14469" width="4.85546875" style="105" customWidth="1"/>
    <col min="14470" max="14470" width="6.140625" style="105" customWidth="1"/>
    <col min="14471" max="14471" width="5.28515625" style="105" customWidth="1"/>
    <col min="14472" max="14472" width="26.140625" style="105" customWidth="1"/>
    <col min="14473" max="14473" width="11" style="105" customWidth="1"/>
    <col min="14474" max="14474" width="10.7109375" style="105" customWidth="1"/>
    <col min="14475" max="14475" width="10.28515625" style="105" customWidth="1"/>
    <col min="14476" max="14476" width="11.140625" style="105" customWidth="1"/>
    <col min="14477" max="14477" width="11.28515625" style="105" customWidth="1"/>
    <col min="14478" max="14478" width="10" style="105" customWidth="1"/>
    <col min="14479" max="14479" width="12.42578125" style="105" customWidth="1"/>
    <col min="14480" max="14531" width="9.140625" style="105"/>
    <col min="14532" max="14532" width="3.28515625" style="105" customWidth="1"/>
    <col min="14533" max="14533" width="4.85546875" style="105" customWidth="1"/>
    <col min="14534" max="14534" width="6.140625" style="105" customWidth="1"/>
    <col min="14535" max="14535" width="5.28515625" style="105" customWidth="1"/>
    <col min="14536" max="14536" width="26.140625" style="105" customWidth="1"/>
    <col min="14537" max="14541" width="15.7109375" style="105" customWidth="1"/>
    <col min="14542" max="14542" width="14.85546875" style="105" customWidth="1"/>
    <col min="14543" max="14543" width="15.42578125" style="105" customWidth="1"/>
    <col min="14544" max="14723" width="9.140625" style="105"/>
    <col min="14724" max="14724" width="3.28515625" style="105" customWidth="1"/>
    <col min="14725" max="14725" width="4.85546875" style="105" customWidth="1"/>
    <col min="14726" max="14726" width="6.140625" style="105" customWidth="1"/>
    <col min="14727" max="14727" width="5.28515625" style="105" customWidth="1"/>
    <col min="14728" max="14728" width="26.140625" style="105" customWidth="1"/>
    <col min="14729" max="14729" width="11" style="105" customWidth="1"/>
    <col min="14730" max="14730" width="10.7109375" style="105" customWidth="1"/>
    <col min="14731" max="14731" width="10.28515625" style="105" customWidth="1"/>
    <col min="14732" max="14732" width="11.140625" style="105" customWidth="1"/>
    <col min="14733" max="14733" width="11.28515625" style="105" customWidth="1"/>
    <col min="14734" max="14734" width="10" style="105" customWidth="1"/>
    <col min="14735" max="14735" width="12.42578125" style="105" customWidth="1"/>
    <col min="14736" max="14787" width="9.140625" style="105"/>
    <col min="14788" max="14788" width="3.28515625" style="105" customWidth="1"/>
    <col min="14789" max="14789" width="4.85546875" style="105" customWidth="1"/>
    <col min="14790" max="14790" width="6.140625" style="105" customWidth="1"/>
    <col min="14791" max="14791" width="5.28515625" style="105" customWidth="1"/>
    <col min="14792" max="14792" width="26.140625" style="105" customWidth="1"/>
    <col min="14793" max="14797" width="15.7109375" style="105" customWidth="1"/>
    <col min="14798" max="14798" width="14.85546875" style="105" customWidth="1"/>
    <col min="14799" max="14799" width="15.42578125" style="105" customWidth="1"/>
    <col min="14800" max="14979" width="9.140625" style="105"/>
    <col min="14980" max="14980" width="3.28515625" style="105" customWidth="1"/>
    <col min="14981" max="14981" width="4.85546875" style="105" customWidth="1"/>
    <col min="14982" max="14982" width="6.140625" style="105" customWidth="1"/>
    <col min="14983" max="14983" width="5.28515625" style="105" customWidth="1"/>
    <col min="14984" max="14984" width="26.140625" style="105" customWidth="1"/>
    <col min="14985" max="14985" width="11" style="105" customWidth="1"/>
    <col min="14986" max="14986" width="10.7109375" style="105" customWidth="1"/>
    <col min="14987" max="14987" width="10.28515625" style="105" customWidth="1"/>
    <col min="14988" max="14988" width="11.140625" style="105" customWidth="1"/>
    <col min="14989" max="14989" width="11.28515625" style="105" customWidth="1"/>
    <col min="14990" max="14990" width="10" style="105" customWidth="1"/>
    <col min="14991" max="14991" width="12.42578125" style="105" customWidth="1"/>
    <col min="14992" max="15043" width="9.140625" style="105"/>
    <col min="15044" max="15044" width="3.28515625" style="105" customWidth="1"/>
    <col min="15045" max="15045" width="4.85546875" style="105" customWidth="1"/>
    <col min="15046" max="15046" width="6.140625" style="105" customWidth="1"/>
    <col min="15047" max="15047" width="5.28515625" style="105" customWidth="1"/>
    <col min="15048" max="15048" width="26.140625" style="105" customWidth="1"/>
    <col min="15049" max="15053" width="15.7109375" style="105" customWidth="1"/>
    <col min="15054" max="15054" width="14.85546875" style="105" customWidth="1"/>
    <col min="15055" max="15055" width="15.42578125" style="105" customWidth="1"/>
    <col min="15056" max="15235" width="9.140625" style="105"/>
    <col min="15236" max="15236" width="3.28515625" style="105" customWidth="1"/>
    <col min="15237" max="15237" width="4.85546875" style="105" customWidth="1"/>
    <col min="15238" max="15238" width="6.140625" style="105" customWidth="1"/>
    <col min="15239" max="15239" width="5.28515625" style="105" customWidth="1"/>
    <col min="15240" max="15240" width="26.140625" style="105" customWidth="1"/>
    <col min="15241" max="15241" width="11" style="105" customWidth="1"/>
    <col min="15242" max="15242" width="10.7109375" style="105" customWidth="1"/>
    <col min="15243" max="15243" width="10.28515625" style="105" customWidth="1"/>
    <col min="15244" max="15244" width="11.140625" style="105" customWidth="1"/>
    <col min="15245" max="15245" width="11.28515625" style="105" customWidth="1"/>
    <col min="15246" max="15246" width="10" style="105" customWidth="1"/>
    <col min="15247" max="15247" width="12.42578125" style="105" customWidth="1"/>
    <col min="15248" max="15299" width="9.140625" style="105"/>
    <col min="15300" max="15300" width="3.28515625" style="105" customWidth="1"/>
    <col min="15301" max="15301" width="4.85546875" style="105" customWidth="1"/>
    <col min="15302" max="15302" width="6.140625" style="105" customWidth="1"/>
    <col min="15303" max="15303" width="5.28515625" style="105" customWidth="1"/>
    <col min="15304" max="15304" width="26.140625" style="105" customWidth="1"/>
    <col min="15305" max="15309" width="15.7109375" style="105" customWidth="1"/>
    <col min="15310" max="15310" width="14.85546875" style="105" customWidth="1"/>
    <col min="15311" max="15311" width="15.42578125" style="105" customWidth="1"/>
    <col min="15312" max="15491" width="9.140625" style="105"/>
    <col min="15492" max="15492" width="3.28515625" style="105" customWidth="1"/>
    <col min="15493" max="15493" width="4.85546875" style="105" customWidth="1"/>
    <col min="15494" max="15494" width="6.140625" style="105" customWidth="1"/>
    <col min="15495" max="15495" width="5.28515625" style="105" customWidth="1"/>
    <col min="15496" max="15496" width="26.140625" style="105" customWidth="1"/>
    <col min="15497" max="15497" width="11" style="105" customWidth="1"/>
    <col min="15498" max="15498" width="10.7109375" style="105" customWidth="1"/>
    <col min="15499" max="15499" width="10.28515625" style="105" customWidth="1"/>
    <col min="15500" max="15500" width="11.140625" style="105" customWidth="1"/>
    <col min="15501" max="15501" width="11.28515625" style="105" customWidth="1"/>
    <col min="15502" max="15502" width="10" style="105" customWidth="1"/>
    <col min="15503" max="15503" width="12.42578125" style="105" customWidth="1"/>
    <col min="15504" max="15555" width="9.140625" style="105"/>
    <col min="15556" max="15556" width="3.28515625" style="105" customWidth="1"/>
    <col min="15557" max="15557" width="4.85546875" style="105" customWidth="1"/>
    <col min="15558" max="15558" width="6.140625" style="105" customWidth="1"/>
    <col min="15559" max="15559" width="5.28515625" style="105" customWidth="1"/>
    <col min="15560" max="15560" width="26.140625" style="105" customWidth="1"/>
    <col min="15561" max="15565" width="15.7109375" style="105" customWidth="1"/>
    <col min="15566" max="15566" width="14.85546875" style="105" customWidth="1"/>
    <col min="15567" max="15567" width="15.42578125" style="105" customWidth="1"/>
    <col min="15568" max="15747" width="9.140625" style="105"/>
    <col min="15748" max="15748" width="3.28515625" style="105" customWidth="1"/>
    <col min="15749" max="15749" width="4.85546875" style="105" customWidth="1"/>
    <col min="15750" max="15750" width="6.140625" style="105" customWidth="1"/>
    <col min="15751" max="15751" width="5.28515625" style="105" customWidth="1"/>
    <col min="15752" max="15752" width="26.140625" style="105" customWidth="1"/>
    <col min="15753" max="15753" width="11" style="105" customWidth="1"/>
    <col min="15754" max="15754" width="10.7109375" style="105" customWidth="1"/>
    <col min="15755" max="15755" width="10.28515625" style="105" customWidth="1"/>
    <col min="15756" max="15756" width="11.140625" style="105" customWidth="1"/>
    <col min="15757" max="15757" width="11.28515625" style="105" customWidth="1"/>
    <col min="15758" max="15758" width="10" style="105" customWidth="1"/>
    <col min="15759" max="15759" width="12.42578125" style="105" customWidth="1"/>
    <col min="15760" max="15811" width="9.140625" style="105"/>
    <col min="15812" max="15812" width="3.28515625" style="105" customWidth="1"/>
    <col min="15813" max="15813" width="4.85546875" style="105" customWidth="1"/>
    <col min="15814" max="15814" width="6.140625" style="105" customWidth="1"/>
    <col min="15815" max="15815" width="5.28515625" style="105" customWidth="1"/>
    <col min="15816" max="15816" width="26.140625" style="105" customWidth="1"/>
    <col min="15817" max="15821" width="15.7109375" style="105" customWidth="1"/>
    <col min="15822" max="15822" width="14.85546875" style="105" customWidth="1"/>
    <col min="15823" max="15823" width="15.42578125" style="105" customWidth="1"/>
    <col min="15824" max="16003" width="9.140625" style="105"/>
    <col min="16004" max="16004" width="3.28515625" style="105" customWidth="1"/>
    <col min="16005" max="16005" width="4.85546875" style="105" customWidth="1"/>
    <col min="16006" max="16006" width="6.140625" style="105" customWidth="1"/>
    <col min="16007" max="16007" width="5.28515625" style="105" customWidth="1"/>
    <col min="16008" max="16008" width="26.140625" style="105" customWidth="1"/>
    <col min="16009" max="16009" width="11" style="105" customWidth="1"/>
    <col min="16010" max="16010" width="10.7109375" style="105" customWidth="1"/>
    <col min="16011" max="16011" width="10.28515625" style="105" customWidth="1"/>
    <col min="16012" max="16012" width="11.140625" style="105" customWidth="1"/>
    <col min="16013" max="16013" width="11.28515625" style="105" customWidth="1"/>
    <col min="16014" max="16014" width="10" style="105" customWidth="1"/>
    <col min="16015" max="16015" width="12.42578125" style="105" customWidth="1"/>
    <col min="16016" max="16067" width="9.140625" style="105"/>
    <col min="16068" max="16068" width="3.28515625" style="105" customWidth="1"/>
    <col min="16069" max="16069" width="4.85546875" style="105" customWidth="1"/>
    <col min="16070" max="16070" width="6.140625" style="105" customWidth="1"/>
    <col min="16071" max="16071" width="5.28515625" style="105" customWidth="1"/>
    <col min="16072" max="16072" width="26.140625" style="105" customWidth="1"/>
    <col min="16073" max="16077" width="15.7109375" style="105" customWidth="1"/>
    <col min="16078" max="16078" width="14.85546875" style="105" customWidth="1"/>
    <col min="16079" max="16079" width="15.42578125" style="105" customWidth="1"/>
    <col min="16080" max="16259" width="9.140625" style="105"/>
    <col min="16260" max="16260" width="3.28515625" style="105" customWidth="1"/>
    <col min="16261" max="16261" width="4.85546875" style="105" customWidth="1"/>
    <col min="16262" max="16262" width="6.140625" style="105" customWidth="1"/>
    <col min="16263" max="16263" width="5.28515625" style="105" customWidth="1"/>
    <col min="16264" max="16264" width="26.140625" style="105" customWidth="1"/>
    <col min="16265" max="16265" width="11" style="105" customWidth="1"/>
    <col min="16266" max="16266" width="10.7109375" style="105" customWidth="1"/>
    <col min="16267" max="16267" width="10.28515625" style="105" customWidth="1"/>
    <col min="16268" max="16268" width="11.140625" style="105" customWidth="1"/>
    <col min="16269" max="16269" width="11.28515625" style="105" customWidth="1"/>
    <col min="16270" max="16270" width="10" style="105" customWidth="1"/>
    <col min="16271" max="16271" width="12.42578125" style="105" customWidth="1"/>
    <col min="16272" max="16323" width="9.140625" style="105"/>
    <col min="16324" max="16384" width="9.140625" style="105" customWidth="1"/>
  </cols>
  <sheetData>
    <row r="1" spans="3:17">
      <c r="C1" s="1662" t="s">
        <v>454</v>
      </c>
      <c r="D1" s="1662"/>
      <c r="E1" s="1662"/>
      <c r="F1" s="1662"/>
      <c r="G1" s="1662"/>
      <c r="H1" s="1662"/>
      <c r="I1" s="1662"/>
      <c r="J1" s="1662"/>
      <c r="K1" s="1662"/>
      <c r="L1" s="1662"/>
      <c r="M1" s="1662"/>
      <c r="N1" s="1662"/>
    </row>
    <row r="2" spans="3:17">
      <c r="C2" s="1662" t="s">
        <v>455</v>
      </c>
      <c r="D2" s="1662"/>
      <c r="E2" s="1662"/>
      <c r="F2" s="1662"/>
      <c r="G2" s="1662"/>
      <c r="H2" s="1662"/>
      <c r="I2" s="1662"/>
      <c r="J2" s="1662"/>
      <c r="K2" s="1662"/>
      <c r="L2" s="1662"/>
      <c r="M2" s="1662"/>
      <c r="N2" s="1662"/>
    </row>
    <row r="3" spans="3:17" ht="16.5" thickBot="1">
      <c r="C3" s="1663" t="s">
        <v>456</v>
      </c>
      <c r="D3" s="1663"/>
      <c r="E3" s="1663"/>
      <c r="F3" s="1663"/>
      <c r="G3" s="1663"/>
      <c r="H3" s="1663"/>
      <c r="I3" s="1663"/>
      <c r="J3" s="1663"/>
      <c r="K3" s="1663"/>
      <c r="L3" s="1663"/>
      <c r="M3" s="1663"/>
      <c r="N3" s="1663"/>
    </row>
    <row r="4" spans="3:17" ht="16.5" thickTop="1">
      <c r="C4" s="1664" t="s">
        <v>457</v>
      </c>
      <c r="D4" s="1665"/>
      <c r="E4" s="1665"/>
      <c r="F4" s="1665"/>
      <c r="G4" s="1666"/>
      <c r="H4" s="1673" t="s">
        <v>4</v>
      </c>
      <c r="I4" s="1666"/>
      <c r="J4" s="1665" t="s">
        <v>5</v>
      </c>
      <c r="K4" s="1666"/>
      <c r="L4" s="1674" t="s">
        <v>458</v>
      </c>
      <c r="M4" s="1676" t="s">
        <v>684</v>
      </c>
      <c r="N4" s="1677"/>
    </row>
    <row r="5" spans="3:17" ht="18.75" customHeight="1">
      <c r="C5" s="1667"/>
      <c r="D5" s="1668"/>
      <c r="E5" s="1668"/>
      <c r="F5" s="1668"/>
      <c r="G5" s="1669"/>
      <c r="H5" s="1671"/>
      <c r="I5" s="1672"/>
      <c r="J5" s="1671"/>
      <c r="K5" s="1672"/>
      <c r="L5" s="1675"/>
      <c r="M5" s="756" t="s">
        <v>685</v>
      </c>
      <c r="N5" s="757" t="str">
        <f>L6</f>
        <v>Eleven Months</v>
      </c>
    </row>
    <row r="6" spans="3:17" ht="21" customHeight="1">
      <c r="C6" s="1670"/>
      <c r="D6" s="1671"/>
      <c r="E6" s="1671"/>
      <c r="F6" s="1671"/>
      <c r="G6" s="1672"/>
      <c r="H6" s="106" t="s">
        <v>143</v>
      </c>
      <c r="I6" s="106" t="s">
        <v>6</v>
      </c>
      <c r="J6" s="106" t="str">
        <f>H6</f>
        <v>Eleven Months</v>
      </c>
      <c r="K6" s="106" t="s">
        <v>6</v>
      </c>
      <c r="L6" s="106" t="str">
        <f>J6</f>
        <v>Eleven Months</v>
      </c>
      <c r="M6" s="106" t="s">
        <v>5</v>
      </c>
      <c r="N6" s="107" t="s">
        <v>46</v>
      </c>
    </row>
    <row r="7" spans="3:17">
      <c r="C7" s="108" t="s">
        <v>459</v>
      </c>
      <c r="D7" s="109"/>
      <c r="E7" s="109"/>
      <c r="F7" s="109"/>
      <c r="G7" s="109"/>
      <c r="H7" s="110">
        <v>130081.30436932645</v>
      </c>
      <c r="I7" s="110">
        <v>140418.4962113222</v>
      </c>
      <c r="J7" s="110">
        <v>-2993.9464514718275</v>
      </c>
      <c r="K7" s="110">
        <v>-10130.609031744534</v>
      </c>
      <c r="L7" s="111">
        <v>-209210.93263648276</v>
      </c>
      <c r="M7" s="112" t="s">
        <v>190</v>
      </c>
      <c r="N7" s="113" t="s">
        <v>190</v>
      </c>
      <c r="Q7" s="114"/>
    </row>
    <row r="8" spans="3:17">
      <c r="C8" s="115"/>
      <c r="D8" s="116" t="s">
        <v>460</v>
      </c>
      <c r="E8" s="116"/>
      <c r="F8" s="116"/>
      <c r="G8" s="116"/>
      <c r="H8" s="117">
        <v>66600.714650000009</v>
      </c>
      <c r="I8" s="117">
        <v>74866.08655195238</v>
      </c>
      <c r="J8" s="117">
        <v>75761.69919570387</v>
      </c>
      <c r="K8" s="117">
        <v>82127.4824455786</v>
      </c>
      <c r="L8" s="118">
        <v>85469.289789144212</v>
      </c>
      <c r="M8" s="119">
        <f t="shared" ref="M8:M63" si="0">J8/H8*100-100</f>
        <v>13.755084451941173</v>
      </c>
      <c r="N8" s="120">
        <f t="shared" ref="N8:N64" si="1">L8/J8*100-100</f>
        <v>12.813322162118055</v>
      </c>
    </row>
    <row r="9" spans="3:17">
      <c r="C9" s="115"/>
      <c r="D9" s="116"/>
      <c r="E9" s="116" t="s">
        <v>461</v>
      </c>
      <c r="F9" s="116"/>
      <c r="G9" s="116"/>
      <c r="H9" s="117">
        <v>0</v>
      </c>
      <c r="I9" s="117">
        <v>0</v>
      </c>
      <c r="J9" s="117">
        <v>0</v>
      </c>
      <c r="K9" s="117">
        <v>0</v>
      </c>
      <c r="L9" s="118">
        <v>0</v>
      </c>
      <c r="M9" s="119" t="s">
        <v>190</v>
      </c>
      <c r="N9" s="120" t="s">
        <v>190</v>
      </c>
    </row>
    <row r="10" spans="3:17">
      <c r="C10" s="115"/>
      <c r="D10" s="116"/>
      <c r="E10" s="116" t="s">
        <v>462</v>
      </c>
      <c r="F10" s="116"/>
      <c r="G10" s="116"/>
      <c r="H10" s="117">
        <v>66600.714650000009</v>
      </c>
      <c r="I10" s="117">
        <v>74866.08655195238</v>
      </c>
      <c r="J10" s="117">
        <v>75761.69919570387</v>
      </c>
      <c r="K10" s="117">
        <v>82127.4824455786</v>
      </c>
      <c r="L10" s="118">
        <v>85469.289789144212</v>
      </c>
      <c r="M10" s="119">
        <f t="shared" si="0"/>
        <v>13.755084451941173</v>
      </c>
      <c r="N10" s="120">
        <f t="shared" si="1"/>
        <v>12.813322162118055</v>
      </c>
    </row>
    <row r="11" spans="3:17">
      <c r="C11" s="115"/>
      <c r="D11" s="116" t="s">
        <v>463</v>
      </c>
      <c r="E11" s="116"/>
      <c r="F11" s="116"/>
      <c r="G11" s="116"/>
      <c r="H11" s="117">
        <v>-670433.46769999992</v>
      </c>
      <c r="I11" s="117">
        <v>-756487.88655387657</v>
      </c>
      <c r="J11" s="117">
        <v>-886559.5305044878</v>
      </c>
      <c r="K11" s="117">
        <v>-977945.75328046305</v>
      </c>
      <c r="L11" s="118">
        <v>-1092682.1398935961</v>
      </c>
      <c r="M11" s="119">
        <f t="shared" si="0"/>
        <v>32.23676519997332</v>
      </c>
      <c r="N11" s="120">
        <f t="shared" si="1"/>
        <v>23.249720103038783</v>
      </c>
    </row>
    <row r="12" spans="3:17">
      <c r="C12" s="115"/>
      <c r="D12" s="116"/>
      <c r="E12" s="116" t="s">
        <v>461</v>
      </c>
      <c r="F12" s="116"/>
      <c r="G12" s="116"/>
      <c r="H12" s="117">
        <v>-58988</v>
      </c>
      <c r="I12" s="117">
        <v>-68724.400000000009</v>
      </c>
      <c r="J12" s="117">
        <v>-112376.99999999997</v>
      </c>
      <c r="K12" s="117">
        <v>-121413.79999999997</v>
      </c>
      <c r="L12" s="118">
        <v>-153243.80000000002</v>
      </c>
      <c r="M12" s="119">
        <f t="shared" si="0"/>
        <v>90.508238963856996</v>
      </c>
      <c r="N12" s="120">
        <f t="shared" si="1"/>
        <v>36.365804390578205</v>
      </c>
    </row>
    <row r="13" spans="3:17">
      <c r="C13" s="115"/>
      <c r="D13" s="116"/>
      <c r="E13" s="116" t="s">
        <v>462</v>
      </c>
      <c r="F13" s="116"/>
      <c r="G13" s="116"/>
      <c r="H13" s="117">
        <v>-611445.46770000004</v>
      </c>
      <c r="I13" s="117">
        <v>-687763.48655387654</v>
      </c>
      <c r="J13" s="117">
        <v>-774182.53050448792</v>
      </c>
      <c r="K13" s="117">
        <v>-856531.95328046312</v>
      </c>
      <c r="L13" s="118">
        <v>-939438.33989359601</v>
      </c>
      <c r="M13" s="119">
        <f t="shared" si="0"/>
        <v>26.615139272621661</v>
      </c>
      <c r="N13" s="120">
        <f t="shared" si="1"/>
        <v>21.345845828040183</v>
      </c>
    </row>
    <row r="14" spans="3:17">
      <c r="C14" s="108"/>
      <c r="D14" s="109" t="s">
        <v>464</v>
      </c>
      <c r="E14" s="109"/>
      <c r="F14" s="109"/>
      <c r="G14" s="109"/>
      <c r="H14" s="121">
        <v>-603832.75304999994</v>
      </c>
      <c r="I14" s="121">
        <v>-681621.80000192416</v>
      </c>
      <c r="J14" s="121">
        <v>-810797.83130878396</v>
      </c>
      <c r="K14" s="121">
        <v>-895818.27083488437</v>
      </c>
      <c r="L14" s="122">
        <v>-1007212.8501044519</v>
      </c>
      <c r="M14" s="123">
        <f t="shared" si="0"/>
        <v>34.275232208486443</v>
      </c>
      <c r="N14" s="124">
        <f t="shared" si="1"/>
        <v>24.224906778378568</v>
      </c>
    </row>
    <row r="15" spans="3:17">
      <c r="C15" s="108"/>
      <c r="D15" s="109" t="s">
        <v>465</v>
      </c>
      <c r="E15" s="109"/>
      <c r="F15" s="109"/>
      <c r="G15" s="109"/>
      <c r="H15" s="121">
        <v>9454.8721879592813</v>
      </c>
      <c r="I15" s="121">
        <v>9849.172750314523</v>
      </c>
      <c r="J15" s="121">
        <v>6008.3330603680988</v>
      </c>
      <c r="K15" s="121">
        <v>2891.333075273993</v>
      </c>
      <c r="L15" s="122">
        <v>1586.8059350048279</v>
      </c>
      <c r="M15" s="125">
        <f t="shared" si="0"/>
        <v>-36.452519495507595</v>
      </c>
      <c r="N15" s="126">
        <f t="shared" si="1"/>
        <v>-73.589913890232765</v>
      </c>
    </row>
    <row r="16" spans="3:17">
      <c r="C16" s="115"/>
      <c r="D16" s="116"/>
      <c r="E16" s="116" t="s">
        <v>466</v>
      </c>
      <c r="F16" s="116"/>
      <c r="G16" s="116"/>
      <c r="H16" s="117">
        <v>125817.34233381586</v>
      </c>
      <c r="I16" s="117">
        <v>138472.35963078999</v>
      </c>
      <c r="J16" s="117">
        <v>146033.6831503328</v>
      </c>
      <c r="K16" s="117">
        <v>158264.88383626062</v>
      </c>
      <c r="L16" s="118">
        <v>160437.45554527867</v>
      </c>
      <c r="M16" s="119">
        <f t="shared" si="0"/>
        <v>16.068008146984525</v>
      </c>
      <c r="N16" s="120">
        <f t="shared" si="1"/>
        <v>9.863321998198245</v>
      </c>
    </row>
    <row r="17" spans="3:14">
      <c r="C17" s="115"/>
      <c r="D17" s="127"/>
      <c r="E17" s="127"/>
      <c r="F17" s="127" t="s">
        <v>467</v>
      </c>
      <c r="G17" s="127"/>
      <c r="H17" s="128">
        <v>38926.373564080532</v>
      </c>
      <c r="I17" s="128">
        <v>41765.257857105287</v>
      </c>
      <c r="J17" s="128">
        <v>55204.830300523361</v>
      </c>
      <c r="K17" s="128">
        <v>58526.918777624232</v>
      </c>
      <c r="L17" s="129">
        <v>62573.403034573377</v>
      </c>
      <c r="M17" s="130">
        <f t="shared" si="0"/>
        <v>41.818580170704223</v>
      </c>
      <c r="N17" s="131">
        <f t="shared" si="1"/>
        <v>13.347695652603363</v>
      </c>
    </row>
    <row r="18" spans="3:14">
      <c r="C18" s="115"/>
      <c r="D18" s="116"/>
      <c r="E18" s="116"/>
      <c r="F18" s="116" t="s">
        <v>468</v>
      </c>
      <c r="G18" s="116"/>
      <c r="H18" s="117">
        <v>34310.352999999996</v>
      </c>
      <c r="I18" s="117">
        <v>38330.848999999995</v>
      </c>
      <c r="J18" s="117">
        <v>22818.529750000002</v>
      </c>
      <c r="K18" s="117">
        <v>25533.64675</v>
      </c>
      <c r="L18" s="118">
        <v>19026.680999999997</v>
      </c>
      <c r="M18" s="119">
        <f t="shared" si="0"/>
        <v>-33.493748228122271</v>
      </c>
      <c r="N18" s="120">
        <f t="shared" si="1"/>
        <v>-16.617410462214394</v>
      </c>
    </row>
    <row r="19" spans="3:14">
      <c r="C19" s="115"/>
      <c r="D19" s="116"/>
      <c r="E19" s="116"/>
      <c r="F19" s="116" t="s">
        <v>462</v>
      </c>
      <c r="G19" s="116"/>
      <c r="H19" s="117">
        <v>52580.615769735348</v>
      </c>
      <c r="I19" s="117">
        <v>58376.252773684711</v>
      </c>
      <c r="J19" s="117">
        <v>68010.323099809422</v>
      </c>
      <c r="K19" s="117">
        <v>74204.318308636401</v>
      </c>
      <c r="L19" s="118">
        <v>78837.37151070527</v>
      </c>
      <c r="M19" s="119">
        <f t="shared" si="0"/>
        <v>29.344858564694078</v>
      </c>
      <c r="N19" s="120">
        <f t="shared" si="1"/>
        <v>15.919713239718732</v>
      </c>
    </row>
    <row r="20" spans="3:14">
      <c r="C20" s="115"/>
      <c r="D20" s="116"/>
      <c r="E20" s="116" t="s">
        <v>469</v>
      </c>
      <c r="F20" s="116"/>
      <c r="G20" s="116"/>
      <c r="H20" s="117">
        <v>-116362.47014585658</v>
      </c>
      <c r="I20" s="117">
        <v>-128623.18688047546</v>
      </c>
      <c r="J20" s="117">
        <v>-140025.35008996469</v>
      </c>
      <c r="K20" s="117">
        <v>-155373.55076098663</v>
      </c>
      <c r="L20" s="118">
        <v>-158850.64961027383</v>
      </c>
      <c r="M20" s="119">
        <f t="shared" si="0"/>
        <v>20.335491258003941</v>
      </c>
      <c r="N20" s="120">
        <f t="shared" si="1"/>
        <v>13.444208143892595</v>
      </c>
    </row>
    <row r="21" spans="3:14">
      <c r="C21" s="115"/>
      <c r="D21" s="116"/>
      <c r="E21" s="116"/>
      <c r="F21" s="116" t="s">
        <v>470</v>
      </c>
      <c r="G21" s="116"/>
      <c r="H21" s="117">
        <v>-39962.178200000002</v>
      </c>
      <c r="I21" s="117">
        <v>-44030.325426294396</v>
      </c>
      <c r="J21" s="117">
        <v>-41373.559379466446</v>
      </c>
      <c r="K21" s="117">
        <v>-46884.876526952678</v>
      </c>
      <c r="L21" s="118">
        <v>-57358.081127083569</v>
      </c>
      <c r="M21" s="119">
        <f t="shared" si="0"/>
        <v>3.5317924173273525</v>
      </c>
      <c r="N21" s="120">
        <f t="shared" si="1"/>
        <v>38.634630395252344</v>
      </c>
    </row>
    <row r="22" spans="3:14">
      <c r="C22" s="115"/>
      <c r="D22" s="116"/>
      <c r="E22" s="116"/>
      <c r="F22" s="116" t="s">
        <v>467</v>
      </c>
      <c r="G22" s="116"/>
      <c r="H22" s="117">
        <v>-50662.064902650753</v>
      </c>
      <c r="I22" s="117">
        <v>-56418.385971561307</v>
      </c>
      <c r="J22" s="117">
        <v>-72930.771399666439</v>
      </c>
      <c r="K22" s="117">
        <v>-79926.888425358426</v>
      </c>
      <c r="L22" s="118">
        <v>-71857.661494344677</v>
      </c>
      <c r="M22" s="119">
        <f t="shared" si="0"/>
        <v>43.955386618776657</v>
      </c>
      <c r="N22" s="120">
        <f t="shared" si="1"/>
        <v>-1.4714089604798488</v>
      </c>
    </row>
    <row r="23" spans="3:14">
      <c r="C23" s="115"/>
      <c r="D23" s="116"/>
      <c r="E23" s="116"/>
      <c r="F23" s="116"/>
      <c r="G23" s="132" t="s">
        <v>471</v>
      </c>
      <c r="H23" s="117">
        <v>-17642.132950584404</v>
      </c>
      <c r="I23" s="117">
        <v>-20139.143669780668</v>
      </c>
      <c r="J23" s="117">
        <v>-31197.578260788192</v>
      </c>
      <c r="K23" s="117">
        <v>-35024.898030045682</v>
      </c>
      <c r="L23" s="118">
        <v>-34228.293989066478</v>
      </c>
      <c r="M23" s="119">
        <f t="shared" si="0"/>
        <v>76.835637437789273</v>
      </c>
      <c r="N23" s="120">
        <f t="shared" si="1"/>
        <v>9.7145865071442046</v>
      </c>
    </row>
    <row r="24" spans="3:14">
      <c r="C24" s="115"/>
      <c r="D24" s="116"/>
      <c r="E24" s="116"/>
      <c r="F24" s="116" t="s">
        <v>472</v>
      </c>
      <c r="G24" s="116"/>
      <c r="H24" s="117">
        <v>-2069.3009999999995</v>
      </c>
      <c r="I24" s="117">
        <v>-2100.2829999999994</v>
      </c>
      <c r="J24" s="117">
        <v>-1074.0740000000001</v>
      </c>
      <c r="K24" s="117">
        <v>-1331.9430000000002</v>
      </c>
      <c r="L24" s="118">
        <v>-2462.1709999999998</v>
      </c>
      <c r="M24" s="119">
        <f t="shared" si="0"/>
        <v>-48.094839755067028</v>
      </c>
      <c r="N24" s="120">
        <f t="shared" si="1"/>
        <v>129.23662615425005</v>
      </c>
    </row>
    <row r="25" spans="3:14">
      <c r="C25" s="115"/>
      <c r="D25" s="116"/>
      <c r="E25" s="116"/>
      <c r="F25" s="116" t="s">
        <v>462</v>
      </c>
      <c r="G25" s="116"/>
      <c r="H25" s="117">
        <v>-23668.926043205844</v>
      </c>
      <c r="I25" s="117">
        <v>-26074.192482619776</v>
      </c>
      <c r="J25" s="117">
        <v>-24646.945310831812</v>
      </c>
      <c r="K25" s="117">
        <v>-27229.84280867553</v>
      </c>
      <c r="L25" s="118">
        <v>-27172.735988845579</v>
      </c>
      <c r="M25" s="119">
        <f t="shared" si="0"/>
        <v>4.1320813028891621</v>
      </c>
      <c r="N25" s="120">
        <f t="shared" si="1"/>
        <v>10.24788527000031</v>
      </c>
    </row>
    <row r="26" spans="3:14">
      <c r="C26" s="108"/>
      <c r="D26" s="109" t="s">
        <v>473</v>
      </c>
      <c r="E26" s="109"/>
      <c r="F26" s="109"/>
      <c r="G26" s="109"/>
      <c r="H26" s="121">
        <v>-594377.88086204068</v>
      </c>
      <c r="I26" s="121">
        <v>-671772.62725160969</v>
      </c>
      <c r="J26" s="121">
        <v>-804789.49824841577</v>
      </c>
      <c r="K26" s="121">
        <v>-892926.93775961048</v>
      </c>
      <c r="L26" s="122">
        <v>-1005626.044169447</v>
      </c>
      <c r="M26" s="123">
        <f t="shared" si="0"/>
        <v>35.400310839496598</v>
      </c>
      <c r="N26" s="124">
        <f t="shared" si="1"/>
        <v>24.955164842252799</v>
      </c>
    </row>
    <row r="27" spans="3:14">
      <c r="C27" s="108"/>
      <c r="D27" s="109" t="s">
        <v>474</v>
      </c>
      <c r="E27" s="109"/>
      <c r="F27" s="109"/>
      <c r="G27" s="109"/>
      <c r="H27" s="121">
        <v>29159.909758045178</v>
      </c>
      <c r="I27" s="121">
        <v>34004.322032349293</v>
      </c>
      <c r="J27" s="121">
        <v>26156.909011276854</v>
      </c>
      <c r="K27" s="121">
        <v>30995.07234588014</v>
      </c>
      <c r="L27" s="122">
        <v>20147.509975580964</v>
      </c>
      <c r="M27" s="123">
        <f t="shared" si="0"/>
        <v>-10.298388340998898</v>
      </c>
      <c r="N27" s="124">
        <f t="shared" si="1"/>
        <v>-22.974423442407115</v>
      </c>
    </row>
    <row r="28" spans="3:14">
      <c r="C28" s="115"/>
      <c r="D28" s="116"/>
      <c r="E28" s="116" t="s">
        <v>475</v>
      </c>
      <c r="F28" s="116"/>
      <c r="G28" s="116"/>
      <c r="H28" s="117">
        <v>37306.018758045175</v>
      </c>
      <c r="I28" s="117">
        <v>43085.254032349287</v>
      </c>
      <c r="J28" s="117">
        <v>46496.851011276849</v>
      </c>
      <c r="K28" s="117">
        <v>51958.827345880141</v>
      </c>
      <c r="L28" s="118">
        <v>62121.223975580964</v>
      </c>
      <c r="M28" s="119">
        <f t="shared" si="0"/>
        <v>24.636325609656851</v>
      </c>
      <c r="N28" s="120">
        <f t="shared" si="1"/>
        <v>33.603077680496568</v>
      </c>
    </row>
    <row r="29" spans="3:14">
      <c r="C29" s="115"/>
      <c r="D29" s="116"/>
      <c r="E29" s="116" t="s">
        <v>476</v>
      </c>
      <c r="F29" s="116"/>
      <c r="G29" s="116"/>
      <c r="H29" s="117">
        <v>-8146.1089999999995</v>
      </c>
      <c r="I29" s="117">
        <v>-9080.9319999999989</v>
      </c>
      <c r="J29" s="117">
        <v>-20339.941999999999</v>
      </c>
      <c r="K29" s="117">
        <v>-20963.754999999997</v>
      </c>
      <c r="L29" s="118">
        <v>-41973.714</v>
      </c>
      <c r="M29" s="119">
        <f t="shared" si="0"/>
        <v>149.68904786321912</v>
      </c>
      <c r="N29" s="120">
        <f t="shared" si="1"/>
        <v>106.36103092132711</v>
      </c>
    </row>
    <row r="30" spans="3:14">
      <c r="C30" s="108"/>
      <c r="D30" s="109" t="s">
        <v>477</v>
      </c>
      <c r="E30" s="109"/>
      <c r="F30" s="109"/>
      <c r="G30" s="109"/>
      <c r="H30" s="121">
        <v>-565217.97110399557</v>
      </c>
      <c r="I30" s="121">
        <v>-637768.30521926039</v>
      </c>
      <c r="J30" s="121">
        <v>-778632.58923713886</v>
      </c>
      <c r="K30" s="121">
        <v>-861931.86541373027</v>
      </c>
      <c r="L30" s="122">
        <v>-985478.53419386595</v>
      </c>
      <c r="M30" s="123">
        <f t="shared" si="0"/>
        <v>37.75793216841592</v>
      </c>
      <c r="N30" s="124">
        <f t="shared" si="1"/>
        <v>26.565282241703159</v>
      </c>
    </row>
    <row r="31" spans="3:14">
      <c r="C31" s="108"/>
      <c r="D31" s="109" t="s">
        <v>478</v>
      </c>
      <c r="E31" s="109"/>
      <c r="F31" s="109"/>
      <c r="G31" s="109"/>
      <c r="H31" s="121">
        <v>695299.27547332202</v>
      </c>
      <c r="I31" s="121">
        <v>778186.80143058253</v>
      </c>
      <c r="J31" s="121">
        <v>775638.64278566698</v>
      </c>
      <c r="K31" s="121">
        <v>851801.25638198573</v>
      </c>
      <c r="L31" s="122">
        <v>776267.60155738331</v>
      </c>
      <c r="M31" s="123">
        <f t="shared" si="0"/>
        <v>11.554645624742548</v>
      </c>
      <c r="N31" s="124">
        <f t="shared" si="1"/>
        <v>8.1089148608867845E-2</v>
      </c>
    </row>
    <row r="32" spans="3:14">
      <c r="C32" s="115"/>
      <c r="D32" s="116"/>
      <c r="E32" s="116" t="s">
        <v>479</v>
      </c>
      <c r="F32" s="116"/>
      <c r="G32" s="116"/>
      <c r="H32" s="117">
        <v>698689.74459929217</v>
      </c>
      <c r="I32" s="117">
        <v>781989.59876815509</v>
      </c>
      <c r="J32" s="117">
        <v>779121.45845226827</v>
      </c>
      <c r="K32" s="117">
        <v>855708.843463692</v>
      </c>
      <c r="L32" s="118">
        <v>781677.30696517916</v>
      </c>
      <c r="M32" s="119">
        <f t="shared" si="0"/>
        <v>11.511792533766865</v>
      </c>
      <c r="N32" s="120">
        <f t="shared" si="1"/>
        <v>0.32804237197984776</v>
      </c>
    </row>
    <row r="33" spans="3:14">
      <c r="C33" s="115"/>
      <c r="D33" s="116"/>
      <c r="E33" s="116"/>
      <c r="F33" s="116" t="s">
        <v>480</v>
      </c>
      <c r="G33" s="116"/>
      <c r="H33" s="117">
        <v>57811.239000000001</v>
      </c>
      <c r="I33" s="117">
        <v>70411.604999999996</v>
      </c>
      <c r="J33" s="117">
        <v>103387.63650000001</v>
      </c>
      <c r="K33" s="117">
        <v>114663.875</v>
      </c>
      <c r="L33" s="118">
        <v>52451.650999999998</v>
      </c>
      <c r="M33" s="119">
        <f t="shared" si="0"/>
        <v>78.836569304456532</v>
      </c>
      <c r="N33" s="120">
        <f t="shared" si="1"/>
        <v>-49.266998670580897</v>
      </c>
    </row>
    <row r="34" spans="3:14">
      <c r="C34" s="115"/>
      <c r="D34" s="127"/>
      <c r="E34" s="127"/>
      <c r="F34" s="127" t="s">
        <v>481</v>
      </c>
      <c r="G34" s="127"/>
      <c r="H34" s="128">
        <v>598950.40507142863</v>
      </c>
      <c r="I34" s="128">
        <v>665064.34822111635</v>
      </c>
      <c r="J34" s="128">
        <v>633419.73226518265</v>
      </c>
      <c r="K34" s="128">
        <v>695452.39585422631</v>
      </c>
      <c r="L34" s="129">
        <v>679731.01968370646</v>
      </c>
      <c r="M34" s="130">
        <f t="shared" si="0"/>
        <v>5.7549551518615942</v>
      </c>
      <c r="N34" s="131">
        <f t="shared" si="1"/>
        <v>7.3113111353366236</v>
      </c>
    </row>
    <row r="35" spans="3:14">
      <c r="C35" s="115"/>
      <c r="D35" s="116"/>
      <c r="E35" s="116"/>
      <c r="F35" s="116" t="s">
        <v>482</v>
      </c>
      <c r="G35" s="116"/>
      <c r="H35" s="117">
        <v>41928.100527863447</v>
      </c>
      <c r="I35" s="117">
        <v>46513.645547038774</v>
      </c>
      <c r="J35" s="117">
        <v>42314.089687085478</v>
      </c>
      <c r="K35" s="117">
        <v>45592.572609465722</v>
      </c>
      <c r="L35" s="118">
        <v>49494.63628147274</v>
      </c>
      <c r="M35" s="119">
        <f t="shared" si="0"/>
        <v>0.92059777181061975</v>
      </c>
      <c r="N35" s="120">
        <f t="shared" si="1"/>
        <v>16.969635049430849</v>
      </c>
    </row>
    <row r="36" spans="3:14">
      <c r="C36" s="115"/>
      <c r="D36" s="116"/>
      <c r="E36" s="116"/>
      <c r="F36" s="116"/>
      <c r="G36" s="116"/>
      <c r="H36" s="117">
        <v>0</v>
      </c>
      <c r="I36" s="117">
        <v>0</v>
      </c>
      <c r="J36" s="117">
        <v>0</v>
      </c>
      <c r="K36" s="117">
        <v>0</v>
      </c>
      <c r="L36" s="118">
        <v>0</v>
      </c>
      <c r="M36" s="119"/>
      <c r="N36" s="120"/>
    </row>
    <row r="37" spans="3:14">
      <c r="C37" s="115"/>
      <c r="D37" s="116"/>
      <c r="E37" s="116" t="s">
        <v>483</v>
      </c>
      <c r="F37" s="116"/>
      <c r="G37" s="116"/>
      <c r="H37" s="117">
        <v>-3390.4691259701526</v>
      </c>
      <c r="I37" s="117">
        <v>-3802.7973375725223</v>
      </c>
      <c r="J37" s="117">
        <v>-3482.8156666011346</v>
      </c>
      <c r="K37" s="117">
        <v>-3907.5870817062046</v>
      </c>
      <c r="L37" s="118">
        <v>-5409.7054077959101</v>
      </c>
      <c r="M37" s="119">
        <f t="shared" si="0"/>
        <v>2.7237098230339427</v>
      </c>
      <c r="N37" s="120">
        <f t="shared" si="1"/>
        <v>55.32563091618394</v>
      </c>
    </row>
    <row r="38" spans="3:14">
      <c r="C38" s="108" t="s">
        <v>484</v>
      </c>
      <c r="D38" s="109" t="s">
        <v>485</v>
      </c>
      <c r="E38" s="109"/>
      <c r="F38" s="109"/>
      <c r="G38" s="109"/>
      <c r="H38" s="121">
        <v>12252.305</v>
      </c>
      <c r="I38" s="121">
        <v>16987.34</v>
      </c>
      <c r="J38" s="121">
        <v>12234.771499999999</v>
      </c>
      <c r="K38" s="121">
        <v>13362.725999999999</v>
      </c>
      <c r="L38" s="122">
        <v>15021.542999999998</v>
      </c>
      <c r="M38" s="123">
        <f t="shared" si="0"/>
        <v>-0.14310368538818352</v>
      </c>
      <c r="N38" s="124">
        <f t="shared" si="1"/>
        <v>22.777470752110077</v>
      </c>
    </row>
    <row r="39" spans="3:14">
      <c r="C39" s="108" t="s">
        <v>486</v>
      </c>
      <c r="D39" s="108"/>
      <c r="E39" s="109"/>
      <c r="F39" s="109"/>
      <c r="G39" s="109"/>
      <c r="H39" s="121">
        <v>142333.60936932644</v>
      </c>
      <c r="I39" s="121">
        <v>157405.83621132222</v>
      </c>
      <c r="J39" s="121">
        <v>9240.825048528146</v>
      </c>
      <c r="K39" s="121">
        <v>3232.1169682554901</v>
      </c>
      <c r="L39" s="122">
        <v>-194189.38963648275</v>
      </c>
      <c r="M39" s="123" t="s">
        <v>190</v>
      </c>
      <c r="N39" s="126" t="s">
        <v>190</v>
      </c>
    </row>
    <row r="40" spans="3:14">
      <c r="C40" s="108" t="s">
        <v>487</v>
      </c>
      <c r="D40" s="109" t="s">
        <v>488</v>
      </c>
      <c r="E40" s="109"/>
      <c r="F40" s="109"/>
      <c r="G40" s="109"/>
      <c r="H40" s="121">
        <v>13297.645455696536</v>
      </c>
      <c r="I40" s="121">
        <v>29638.424094576047</v>
      </c>
      <c r="J40" s="121">
        <v>20593.491096633625</v>
      </c>
      <c r="K40" s="121">
        <v>26639.503710280282</v>
      </c>
      <c r="L40" s="122">
        <v>67323.82154513782</v>
      </c>
      <c r="M40" s="125" t="s">
        <v>190</v>
      </c>
      <c r="N40" s="126" t="s">
        <v>190</v>
      </c>
    </row>
    <row r="41" spans="3:14">
      <c r="C41" s="115"/>
      <c r="D41" s="116" t="s">
        <v>489</v>
      </c>
      <c r="E41" s="116"/>
      <c r="F41" s="116"/>
      <c r="G41" s="116"/>
      <c r="H41" s="117">
        <v>4798.5</v>
      </c>
      <c r="I41" s="117">
        <v>5920.9250000000002</v>
      </c>
      <c r="J41" s="117">
        <v>12270.48</v>
      </c>
      <c r="K41" s="117">
        <v>13503.939999999999</v>
      </c>
      <c r="L41" s="118">
        <v>15876.407999999994</v>
      </c>
      <c r="M41" s="119">
        <f t="shared" si="0"/>
        <v>155.71491090965927</v>
      </c>
      <c r="N41" s="120">
        <f t="shared" si="1"/>
        <v>29.387016644825593</v>
      </c>
    </row>
    <row r="42" spans="3:14">
      <c r="C42" s="115"/>
      <c r="D42" s="116" t="s">
        <v>490</v>
      </c>
      <c r="E42" s="116"/>
      <c r="F42" s="116"/>
      <c r="G42" s="116"/>
      <c r="H42" s="117">
        <v>0</v>
      </c>
      <c r="I42" s="117">
        <v>0</v>
      </c>
      <c r="J42" s="117">
        <v>0</v>
      </c>
      <c r="K42" s="117">
        <v>0</v>
      </c>
      <c r="L42" s="118">
        <v>0</v>
      </c>
      <c r="M42" s="119" t="s">
        <v>190</v>
      </c>
      <c r="N42" s="120" t="s">
        <v>190</v>
      </c>
    </row>
    <row r="43" spans="3:14">
      <c r="C43" s="115"/>
      <c r="D43" s="116" t="s">
        <v>491</v>
      </c>
      <c r="E43" s="116"/>
      <c r="F43" s="116"/>
      <c r="G43" s="116"/>
      <c r="H43" s="117">
        <v>-27611.037934879245</v>
      </c>
      <c r="I43" s="117">
        <v>-30936.319010921845</v>
      </c>
      <c r="J43" s="117">
        <v>-36982.461602630668</v>
      </c>
      <c r="K43" s="117">
        <v>-48690.569181935425</v>
      </c>
      <c r="L43" s="118">
        <v>-40949.115800861822</v>
      </c>
      <c r="M43" s="119">
        <f t="shared" si="0"/>
        <v>33.940859774464002</v>
      </c>
      <c r="N43" s="120">
        <f t="shared" si="1"/>
        <v>10.725771152964555</v>
      </c>
    </row>
    <row r="44" spans="3:14">
      <c r="C44" s="115"/>
      <c r="D44" s="116"/>
      <c r="E44" s="116" t="s">
        <v>492</v>
      </c>
      <c r="F44" s="116"/>
      <c r="G44" s="116"/>
      <c r="H44" s="117">
        <v>-35.829999999999927</v>
      </c>
      <c r="I44" s="117">
        <v>-338.91999999999985</v>
      </c>
      <c r="J44" s="117">
        <v>-1458.8707325815071</v>
      </c>
      <c r="K44" s="117">
        <v>-9005.2707325815081</v>
      </c>
      <c r="L44" s="118">
        <v>-424.16000000000076</v>
      </c>
      <c r="M44" s="119">
        <f t="shared" si="0"/>
        <v>3971.6459184524424</v>
      </c>
      <c r="N44" s="120">
        <f t="shared" si="1"/>
        <v>-70.925456894358319</v>
      </c>
    </row>
    <row r="45" spans="3:14">
      <c r="C45" s="115"/>
      <c r="D45" s="116"/>
      <c r="E45" s="116" t="s">
        <v>462</v>
      </c>
      <c r="F45" s="116"/>
      <c r="G45" s="116"/>
      <c r="H45" s="117">
        <v>-27575.207934879243</v>
      </c>
      <c r="I45" s="117">
        <v>-30597.399010921847</v>
      </c>
      <c r="J45" s="117">
        <v>-35523.590870049164</v>
      </c>
      <c r="K45" s="117">
        <v>-39685.298449353919</v>
      </c>
      <c r="L45" s="118">
        <v>-40524.955800861819</v>
      </c>
      <c r="M45" s="119">
        <f t="shared" si="0"/>
        <v>28.824380776894145</v>
      </c>
      <c r="N45" s="120">
        <f t="shared" si="1"/>
        <v>14.078995980751017</v>
      </c>
    </row>
    <row r="46" spans="3:14">
      <c r="C46" s="115"/>
      <c r="D46" s="116" t="s">
        <v>493</v>
      </c>
      <c r="E46" s="116"/>
      <c r="F46" s="116"/>
      <c r="G46" s="116"/>
      <c r="H46" s="117">
        <v>36110.183390575781</v>
      </c>
      <c r="I46" s="117">
        <v>54653.818105497892</v>
      </c>
      <c r="J46" s="117">
        <v>45305.472699264297</v>
      </c>
      <c r="K46" s="117">
        <v>61826.132892215712</v>
      </c>
      <c r="L46" s="118">
        <v>92396.529345999646</v>
      </c>
      <c r="M46" s="119">
        <f t="shared" si="0"/>
        <v>25.464532287831986</v>
      </c>
      <c r="N46" s="133">
        <f t="shared" si="1"/>
        <v>103.94121028009943</v>
      </c>
    </row>
    <row r="47" spans="3:14">
      <c r="C47" s="115"/>
      <c r="D47" s="116"/>
      <c r="E47" s="116" t="s">
        <v>492</v>
      </c>
      <c r="F47" s="116"/>
      <c r="G47" s="116"/>
      <c r="H47" s="117">
        <v>14180.35</v>
      </c>
      <c r="I47" s="117">
        <v>16397.41</v>
      </c>
      <c r="J47" s="117">
        <v>19844.789877670373</v>
      </c>
      <c r="K47" s="117">
        <v>24381.269877670376</v>
      </c>
      <c r="L47" s="118">
        <v>45120.32</v>
      </c>
      <c r="M47" s="134">
        <f t="shared" si="0"/>
        <v>39.945698644041727</v>
      </c>
      <c r="N47" s="120">
        <f t="shared" si="1"/>
        <v>127.36607582209777</v>
      </c>
    </row>
    <row r="48" spans="3:14">
      <c r="C48" s="115"/>
      <c r="D48" s="116"/>
      <c r="E48" s="116" t="s">
        <v>494</v>
      </c>
      <c r="F48" s="116"/>
      <c r="G48" s="116"/>
      <c r="H48" s="117">
        <v>12994.113390575785</v>
      </c>
      <c r="I48" s="117">
        <v>27341.818105497892</v>
      </c>
      <c r="J48" s="117">
        <v>43198.182821593931</v>
      </c>
      <c r="K48" s="117">
        <v>56109.153014545329</v>
      </c>
      <c r="L48" s="118">
        <v>60030.01934599963</v>
      </c>
      <c r="M48" s="134">
        <f t="shared" si="0"/>
        <v>232.4442501242462</v>
      </c>
      <c r="N48" s="133">
        <f t="shared" si="1"/>
        <v>38.964223550606818</v>
      </c>
    </row>
    <row r="49" spans="3:14">
      <c r="C49" s="115"/>
      <c r="D49" s="116"/>
      <c r="E49" s="116"/>
      <c r="F49" s="116" t="s">
        <v>495</v>
      </c>
      <c r="G49" s="116"/>
      <c r="H49" s="117">
        <v>11614.749999999996</v>
      </c>
      <c r="I49" s="117">
        <v>25978.899999999998</v>
      </c>
      <c r="J49" s="117">
        <v>31843.760000000002</v>
      </c>
      <c r="K49" s="117">
        <v>44787.130000000005</v>
      </c>
      <c r="L49" s="118">
        <v>56849.12999999999</v>
      </c>
      <c r="M49" s="119">
        <f t="shared" si="0"/>
        <v>174.16655545750024</v>
      </c>
      <c r="N49" s="120">
        <f t="shared" si="1"/>
        <v>78.52518044351541</v>
      </c>
    </row>
    <row r="50" spans="3:14">
      <c r="C50" s="115"/>
      <c r="D50" s="116"/>
      <c r="E50" s="116"/>
      <c r="F50" s="116"/>
      <c r="G50" s="116" t="s">
        <v>496</v>
      </c>
      <c r="H50" s="117">
        <v>27515.249999999996</v>
      </c>
      <c r="I50" s="117">
        <v>43773.95</v>
      </c>
      <c r="J50" s="117">
        <v>47369.060000000005</v>
      </c>
      <c r="K50" s="117">
        <v>62601.73</v>
      </c>
      <c r="L50" s="118">
        <v>73046.069999999992</v>
      </c>
      <c r="M50" s="119">
        <f t="shared" si="0"/>
        <v>72.155659134480004</v>
      </c>
      <c r="N50" s="120">
        <f t="shared" si="1"/>
        <v>54.206289928489156</v>
      </c>
    </row>
    <row r="51" spans="3:14">
      <c r="C51" s="115"/>
      <c r="D51" s="116"/>
      <c r="E51" s="116"/>
      <c r="F51" s="116"/>
      <c r="G51" s="116" t="s">
        <v>497</v>
      </c>
      <c r="H51" s="117">
        <v>-15900.5</v>
      </c>
      <c r="I51" s="117">
        <v>-17795.05</v>
      </c>
      <c r="J51" s="117">
        <v>-15525.300000000001</v>
      </c>
      <c r="K51" s="117">
        <v>-17814.600000000002</v>
      </c>
      <c r="L51" s="118">
        <v>-16196.94</v>
      </c>
      <c r="M51" s="119">
        <f t="shared" si="0"/>
        <v>-2.3596742240810045</v>
      </c>
      <c r="N51" s="133">
        <f t="shared" si="1"/>
        <v>4.3260999787443524</v>
      </c>
    </row>
    <row r="52" spans="3:14">
      <c r="C52" s="115"/>
      <c r="D52" s="116"/>
      <c r="E52" s="116"/>
      <c r="F52" s="116" t="s">
        <v>498</v>
      </c>
      <c r="G52" s="116"/>
      <c r="H52" s="117">
        <v>1379.3633905757883</v>
      </c>
      <c r="I52" s="117">
        <v>1362.918105497894</v>
      </c>
      <c r="J52" s="117">
        <v>11354.422821593929</v>
      </c>
      <c r="K52" s="117">
        <v>11322.023014545328</v>
      </c>
      <c r="L52" s="118">
        <v>3180.889345999643</v>
      </c>
      <c r="M52" s="134">
        <f t="shared" si="0"/>
        <v>723.16399718672017</v>
      </c>
      <c r="N52" s="133">
        <f t="shared" si="1"/>
        <v>-71.985459798535913</v>
      </c>
    </row>
    <row r="53" spans="3:14">
      <c r="C53" s="115"/>
      <c r="D53" s="116"/>
      <c r="E53" s="116" t="s">
        <v>499</v>
      </c>
      <c r="F53" s="116"/>
      <c r="G53" s="116"/>
      <c r="H53" s="117">
        <v>12450.1</v>
      </c>
      <c r="I53" s="117">
        <v>14982.299999999994</v>
      </c>
      <c r="J53" s="117">
        <v>-17725.600000000006</v>
      </c>
      <c r="K53" s="117">
        <v>-18811.999999999993</v>
      </c>
      <c r="L53" s="118">
        <v>-13145.299999999997</v>
      </c>
      <c r="M53" s="119">
        <f t="shared" si="0"/>
        <v>-242.37315362928814</v>
      </c>
      <c r="N53" s="120">
        <f t="shared" si="1"/>
        <v>-25.84002798212758</v>
      </c>
    </row>
    <row r="54" spans="3:14">
      <c r="C54" s="115"/>
      <c r="D54" s="116"/>
      <c r="E54" s="116"/>
      <c r="F54" s="116" t="s">
        <v>500</v>
      </c>
      <c r="G54" s="116"/>
      <c r="H54" s="117">
        <v>-5.6000000000000005</v>
      </c>
      <c r="I54" s="117">
        <v>-5.6000000000000005</v>
      </c>
      <c r="J54" s="117">
        <v>217</v>
      </c>
      <c r="K54" s="117">
        <v>231.9</v>
      </c>
      <c r="L54" s="118">
        <v>-177.6</v>
      </c>
      <c r="M54" s="119">
        <f t="shared" si="0"/>
        <v>-3974.9999999999991</v>
      </c>
      <c r="N54" s="120">
        <f t="shared" si="1"/>
        <v>-181.84331797235023</v>
      </c>
    </row>
    <row r="55" spans="3:14">
      <c r="C55" s="115"/>
      <c r="D55" s="116"/>
      <c r="E55" s="116"/>
      <c r="F55" s="116" t="s">
        <v>501</v>
      </c>
      <c r="G55" s="116"/>
      <c r="H55" s="117">
        <v>12455.7</v>
      </c>
      <c r="I55" s="117">
        <v>14987.899999999994</v>
      </c>
      <c r="J55" s="117">
        <v>-17942.600000000006</v>
      </c>
      <c r="K55" s="117">
        <v>-19043.899999999994</v>
      </c>
      <c r="L55" s="118">
        <v>-12967.699999999997</v>
      </c>
      <c r="M55" s="119">
        <f t="shared" si="0"/>
        <v>-244.05131787053321</v>
      </c>
      <c r="N55" s="120">
        <f t="shared" si="1"/>
        <v>-27.726750861079267</v>
      </c>
    </row>
    <row r="56" spans="3:14">
      <c r="C56" s="115"/>
      <c r="D56" s="116"/>
      <c r="E56" s="116" t="s">
        <v>502</v>
      </c>
      <c r="F56" s="116"/>
      <c r="G56" s="116"/>
      <c r="H56" s="117">
        <v>-3514.38</v>
      </c>
      <c r="I56" s="117">
        <v>-4067.71</v>
      </c>
      <c r="J56" s="117">
        <v>-11.899999999999999</v>
      </c>
      <c r="K56" s="117">
        <v>147.70999999999998</v>
      </c>
      <c r="L56" s="118">
        <v>391.49</v>
      </c>
      <c r="M56" s="119">
        <f t="shared" si="0"/>
        <v>-99.661391198447518</v>
      </c>
      <c r="N56" s="133" t="s">
        <v>190</v>
      </c>
    </row>
    <row r="57" spans="3:14">
      <c r="C57" s="108" t="s">
        <v>503</v>
      </c>
      <c r="D57" s="109"/>
      <c r="E57" s="109"/>
      <c r="F57" s="109"/>
      <c r="G57" s="109"/>
      <c r="H57" s="121">
        <v>155631.254825023</v>
      </c>
      <c r="I57" s="121">
        <v>187044.26030589826</v>
      </c>
      <c r="J57" s="121">
        <v>29834.316145161749</v>
      </c>
      <c r="K57" s="121">
        <v>29871.620678535779</v>
      </c>
      <c r="L57" s="122">
        <v>-126865.56809134496</v>
      </c>
      <c r="M57" s="123">
        <f t="shared" si="0"/>
        <v>-80.830125556267845</v>
      </c>
      <c r="N57" s="124">
        <f t="shared" si="1"/>
        <v>-525.23370562297555</v>
      </c>
    </row>
    <row r="58" spans="3:14">
      <c r="C58" s="108" t="s">
        <v>504</v>
      </c>
      <c r="D58" s="109" t="s">
        <v>505</v>
      </c>
      <c r="E58" s="109"/>
      <c r="F58" s="109"/>
      <c r="G58" s="109"/>
      <c r="H58" s="121">
        <v>27972.705174977076</v>
      </c>
      <c r="I58" s="121">
        <v>16850.359694101731</v>
      </c>
      <c r="J58" s="121">
        <v>26669.637931076111</v>
      </c>
      <c r="K58" s="121">
        <v>33422.499321464216</v>
      </c>
      <c r="L58" s="122">
        <v>109383.66809134494</v>
      </c>
      <c r="M58" s="125" t="s">
        <v>190</v>
      </c>
      <c r="N58" s="124">
        <f t="shared" si="1"/>
        <v>310.14305621257955</v>
      </c>
    </row>
    <row r="59" spans="3:14">
      <c r="C59" s="108" t="s">
        <v>506</v>
      </c>
      <c r="D59" s="109"/>
      <c r="E59" s="109"/>
      <c r="F59" s="109"/>
      <c r="G59" s="109"/>
      <c r="H59" s="121">
        <v>183603.96000000008</v>
      </c>
      <c r="I59" s="121">
        <v>203894.62</v>
      </c>
      <c r="J59" s="121">
        <v>56503.95407623786</v>
      </c>
      <c r="K59" s="121">
        <v>63294.119999999995</v>
      </c>
      <c r="L59" s="122">
        <v>-17481.900000000023</v>
      </c>
      <c r="M59" s="123">
        <f t="shared" si="0"/>
        <v>-69.225089656978071</v>
      </c>
      <c r="N59" s="124">
        <f t="shared" si="1"/>
        <v>-130.93925068750517</v>
      </c>
    </row>
    <row r="60" spans="3:14">
      <c r="C60" s="108" t="s">
        <v>507</v>
      </c>
      <c r="D60" s="109"/>
      <c r="E60" s="109"/>
      <c r="F60" s="109"/>
      <c r="G60" s="109"/>
      <c r="H60" s="121">
        <v>-183603.96000000005</v>
      </c>
      <c r="I60" s="121">
        <v>-203894.62</v>
      </c>
      <c r="J60" s="121">
        <v>-56503.95407623786</v>
      </c>
      <c r="K60" s="121">
        <v>-63294.119999999981</v>
      </c>
      <c r="L60" s="121">
        <v>17481.89999999998</v>
      </c>
      <c r="M60" s="123">
        <f t="shared" si="0"/>
        <v>-69.225089656978071</v>
      </c>
      <c r="N60" s="124">
        <f t="shared" si="1"/>
        <v>-130.93925068750508</v>
      </c>
    </row>
    <row r="61" spans="3:14">
      <c r="C61" s="115"/>
      <c r="D61" s="116" t="s">
        <v>508</v>
      </c>
      <c r="E61" s="116"/>
      <c r="F61" s="116"/>
      <c r="G61" s="116"/>
      <c r="H61" s="117">
        <v>-183603.94000000006</v>
      </c>
      <c r="I61" s="117">
        <v>-203894.62</v>
      </c>
      <c r="J61" s="117">
        <v>-55386.544076237857</v>
      </c>
      <c r="K61" s="117">
        <v>-61591.859999999986</v>
      </c>
      <c r="L61" s="117">
        <v>18043.989999999976</v>
      </c>
      <c r="M61" s="119">
        <f t="shared" si="0"/>
        <v>-69.83368435544584</v>
      </c>
      <c r="N61" s="120">
        <f t="shared" si="1"/>
        <v>-132.57829189552427</v>
      </c>
    </row>
    <row r="62" spans="3:14">
      <c r="C62" s="115"/>
      <c r="D62" s="116"/>
      <c r="E62" s="116" t="s">
        <v>500</v>
      </c>
      <c r="F62" s="116"/>
      <c r="G62" s="116"/>
      <c r="H62" s="117">
        <v>-152331.15000000002</v>
      </c>
      <c r="I62" s="117">
        <v>-172887.02000000002</v>
      </c>
      <c r="J62" s="117">
        <v>-52698.32</v>
      </c>
      <c r="K62" s="117">
        <v>-61879.279999999984</v>
      </c>
      <c r="L62" s="117">
        <v>-18457.470000000016</v>
      </c>
      <c r="M62" s="119">
        <f t="shared" si="0"/>
        <v>-65.405421018616352</v>
      </c>
      <c r="N62" s="120">
        <f t="shared" si="1"/>
        <v>-64.975221221473447</v>
      </c>
    </row>
    <row r="63" spans="3:14">
      <c r="C63" s="115"/>
      <c r="D63" s="116"/>
      <c r="E63" s="116" t="s">
        <v>501</v>
      </c>
      <c r="F63" s="116"/>
      <c r="G63" s="116"/>
      <c r="H63" s="117">
        <v>-31272.79000000003</v>
      </c>
      <c r="I63" s="117">
        <v>-31007.599999999991</v>
      </c>
      <c r="J63" s="117">
        <v>-2688.2240762378497</v>
      </c>
      <c r="K63" s="117">
        <v>287.41999999999825</v>
      </c>
      <c r="L63" s="117">
        <v>36501.459999999992</v>
      </c>
      <c r="M63" s="119">
        <f t="shared" si="0"/>
        <v>-91.403951882010375</v>
      </c>
      <c r="N63" s="133" t="s">
        <v>190</v>
      </c>
    </row>
    <row r="64" spans="3:14">
      <c r="C64" s="115"/>
      <c r="D64" s="116" t="s">
        <v>509</v>
      </c>
      <c r="E64" s="116"/>
      <c r="F64" s="116"/>
      <c r="G64" s="116"/>
      <c r="H64" s="117">
        <v>-1.999999999998181E-2</v>
      </c>
      <c r="I64" s="117">
        <v>0</v>
      </c>
      <c r="J64" s="117">
        <v>-1117.4100000000003</v>
      </c>
      <c r="K64" s="117">
        <v>-1702.26</v>
      </c>
      <c r="L64" s="117">
        <v>-562.09000000000026</v>
      </c>
      <c r="M64" s="119" t="s">
        <v>190</v>
      </c>
      <c r="N64" s="120">
        <f t="shared" si="1"/>
        <v>-49.697067325332675</v>
      </c>
    </row>
    <row r="65" spans="3:14" ht="16.5" thickBot="1">
      <c r="C65" s="758" t="s">
        <v>510</v>
      </c>
      <c r="D65" s="759"/>
      <c r="E65" s="759"/>
      <c r="F65" s="759"/>
      <c r="G65" s="759"/>
      <c r="H65" s="760">
        <v>-171153.86000000004</v>
      </c>
      <c r="I65" s="760">
        <v>-188912.32</v>
      </c>
      <c r="J65" s="760">
        <v>-74229.554076237866</v>
      </c>
      <c r="K65" s="760">
        <v>-82106.119999999966</v>
      </c>
      <c r="L65" s="760">
        <v>4336.5999999999767</v>
      </c>
      <c r="M65" s="135" t="s">
        <v>190</v>
      </c>
      <c r="N65" s="136" t="s">
        <v>190</v>
      </c>
    </row>
    <row r="66" spans="3:14" ht="20.25" customHeight="1" thickTop="1">
      <c r="C66" s="1660" t="s">
        <v>511</v>
      </c>
      <c r="D66" s="1660"/>
      <c r="E66" s="1660"/>
      <c r="F66" s="1660"/>
      <c r="G66" s="1660"/>
      <c r="H66" s="1660"/>
      <c r="I66" s="1660"/>
      <c r="J66" s="1660"/>
      <c r="K66" s="1660"/>
      <c r="L66" s="1660"/>
      <c r="M66" s="1660"/>
      <c r="N66" s="1660"/>
    </row>
    <row r="67" spans="3:14" ht="34.5" customHeight="1">
      <c r="C67" s="1661" t="s">
        <v>512</v>
      </c>
      <c r="D67" s="1661"/>
      <c r="E67" s="1661"/>
      <c r="F67" s="1661"/>
      <c r="G67" s="1661"/>
      <c r="H67" s="1661"/>
      <c r="I67" s="1661"/>
      <c r="J67" s="1661"/>
      <c r="K67" s="1661"/>
      <c r="L67" s="1661"/>
      <c r="M67" s="1661"/>
      <c r="N67" s="1661"/>
    </row>
    <row r="68" spans="3:14">
      <c r="C68" s="137" t="s">
        <v>87</v>
      </c>
    </row>
    <row r="70" spans="3:14">
      <c r="I70" s="114"/>
      <c r="K70" s="114"/>
    </row>
    <row r="71" spans="3:14">
      <c r="I71" s="114"/>
      <c r="K71" s="114"/>
    </row>
    <row r="72" spans="3:14">
      <c r="I72" s="114"/>
      <c r="K72" s="114"/>
    </row>
    <row r="73" spans="3:14">
      <c r="I73" s="114"/>
      <c r="K73" s="114"/>
    </row>
    <row r="74" spans="3:14">
      <c r="I74" s="114"/>
      <c r="K74" s="114"/>
    </row>
    <row r="75" spans="3:14">
      <c r="I75" s="114"/>
      <c r="K75" s="114"/>
    </row>
    <row r="76" spans="3:14">
      <c r="I76" s="114"/>
      <c r="K76" s="114"/>
    </row>
    <row r="77" spans="3:14">
      <c r="I77" s="114"/>
      <c r="K77" s="114"/>
    </row>
    <row r="78" spans="3:14">
      <c r="I78" s="114"/>
      <c r="K78" s="114"/>
    </row>
    <row r="79" spans="3:14">
      <c r="I79" s="114"/>
      <c r="K79" s="114"/>
    </row>
    <row r="80" spans="3:14">
      <c r="I80" s="114"/>
      <c r="K80" s="114"/>
    </row>
    <row r="81" spans="9:11">
      <c r="I81" s="114"/>
      <c r="K81" s="114"/>
    </row>
    <row r="82" spans="9:11">
      <c r="I82" s="114"/>
      <c r="K82" s="114"/>
    </row>
    <row r="83" spans="9:11">
      <c r="I83" s="114"/>
      <c r="K83" s="114"/>
    </row>
    <row r="84" spans="9:11">
      <c r="I84" s="114"/>
      <c r="K84" s="114"/>
    </row>
    <row r="85" spans="9:11">
      <c r="I85" s="114"/>
      <c r="K85" s="114"/>
    </row>
    <row r="86" spans="9:11">
      <c r="I86" s="114"/>
      <c r="K86" s="114"/>
    </row>
    <row r="87" spans="9:11">
      <c r="I87" s="114"/>
      <c r="K87" s="114"/>
    </row>
    <row r="88" spans="9:11">
      <c r="I88" s="114"/>
      <c r="K88" s="114"/>
    </row>
    <row r="89" spans="9:11">
      <c r="I89" s="114"/>
      <c r="K89" s="114"/>
    </row>
    <row r="90" spans="9:11">
      <c r="I90" s="114"/>
      <c r="K90" s="114"/>
    </row>
    <row r="91" spans="9:11">
      <c r="I91" s="114"/>
      <c r="K91" s="114"/>
    </row>
    <row r="92" spans="9:11">
      <c r="I92" s="114"/>
      <c r="K92" s="114"/>
    </row>
    <row r="93" spans="9:11">
      <c r="I93" s="114"/>
      <c r="K93" s="114"/>
    </row>
    <row r="94" spans="9:11">
      <c r="I94" s="114"/>
      <c r="K94" s="114"/>
    </row>
    <row r="95" spans="9:11">
      <c r="I95" s="114"/>
      <c r="K95" s="114"/>
    </row>
    <row r="96" spans="9:11">
      <c r="I96" s="114"/>
      <c r="K96" s="114"/>
    </row>
    <row r="97" spans="9:11">
      <c r="I97" s="114"/>
      <c r="K97" s="114"/>
    </row>
    <row r="98" spans="9:11">
      <c r="I98" s="114"/>
      <c r="K98" s="114"/>
    </row>
    <row r="99" spans="9:11">
      <c r="I99" s="114"/>
      <c r="K99" s="114"/>
    </row>
    <row r="100" spans="9:11">
      <c r="I100" s="114"/>
      <c r="K100" s="114"/>
    </row>
    <row r="101" spans="9:11">
      <c r="I101" s="114"/>
      <c r="K101" s="114"/>
    </row>
    <row r="102" spans="9:11">
      <c r="I102" s="114"/>
      <c r="K102" s="114"/>
    </row>
    <row r="103" spans="9:11">
      <c r="I103" s="114"/>
      <c r="K103" s="114"/>
    </row>
    <row r="104" spans="9:11">
      <c r="I104" s="114"/>
      <c r="K104" s="114"/>
    </row>
    <row r="105" spans="9:11">
      <c r="I105" s="114"/>
      <c r="K105" s="114"/>
    </row>
    <row r="106" spans="9:11">
      <c r="I106" s="114"/>
      <c r="K106" s="114"/>
    </row>
    <row r="107" spans="9:11">
      <c r="I107" s="114"/>
      <c r="K107" s="114"/>
    </row>
    <row r="108" spans="9:11">
      <c r="I108" s="114"/>
      <c r="K108" s="114"/>
    </row>
    <row r="109" spans="9:11">
      <c r="I109" s="114"/>
      <c r="K109" s="114"/>
    </row>
    <row r="110" spans="9:11">
      <c r="I110" s="114"/>
      <c r="K110" s="114"/>
    </row>
    <row r="111" spans="9:11">
      <c r="I111" s="114"/>
      <c r="K111" s="114"/>
    </row>
    <row r="112" spans="9:11">
      <c r="I112" s="114"/>
      <c r="K112" s="114"/>
    </row>
    <row r="113" spans="9:11">
      <c r="I113" s="114"/>
      <c r="K113" s="114"/>
    </row>
    <row r="114" spans="9:11">
      <c r="I114" s="114"/>
      <c r="K114" s="114"/>
    </row>
    <row r="115" spans="9:11">
      <c r="I115" s="114"/>
      <c r="K115" s="114"/>
    </row>
    <row r="116" spans="9:11">
      <c r="I116" s="114"/>
      <c r="K116" s="114"/>
    </row>
    <row r="117" spans="9:11">
      <c r="I117" s="114"/>
      <c r="K117" s="114"/>
    </row>
    <row r="118" spans="9:11">
      <c r="I118" s="114"/>
      <c r="K118" s="114"/>
    </row>
    <row r="119" spans="9:11">
      <c r="I119" s="114"/>
      <c r="K119" s="114"/>
    </row>
    <row r="120" spans="9:11">
      <c r="I120" s="114"/>
      <c r="K120" s="114"/>
    </row>
    <row r="121" spans="9:11">
      <c r="I121" s="114"/>
      <c r="K121" s="114"/>
    </row>
    <row r="122" spans="9:11">
      <c r="I122" s="114"/>
      <c r="K122" s="114"/>
    </row>
    <row r="123" spans="9:11">
      <c r="I123" s="114"/>
      <c r="K123" s="114"/>
    </row>
    <row r="124" spans="9:11">
      <c r="I124" s="114"/>
      <c r="K124" s="114"/>
    </row>
    <row r="125" spans="9:11">
      <c r="I125" s="114"/>
      <c r="K125" s="114"/>
    </row>
    <row r="126" spans="9:11">
      <c r="I126" s="114"/>
      <c r="K126" s="114"/>
    </row>
    <row r="127" spans="9:11">
      <c r="I127" s="114"/>
      <c r="K127" s="114"/>
    </row>
    <row r="128" spans="9:11">
      <c r="I128" s="114"/>
      <c r="K128" s="114"/>
    </row>
    <row r="129" spans="9:11">
      <c r="I129" s="114"/>
      <c r="K129" s="114"/>
    </row>
    <row r="130" spans="9:11">
      <c r="I130" s="114"/>
      <c r="K130" s="114"/>
    </row>
    <row r="131" spans="9:11">
      <c r="I131" s="114"/>
      <c r="K131" s="114"/>
    </row>
    <row r="132" spans="9:11">
      <c r="I132" s="114"/>
      <c r="K132" s="114"/>
    </row>
    <row r="133" spans="9:11">
      <c r="I133" s="114"/>
      <c r="K133" s="114"/>
    </row>
    <row r="134" spans="9:11">
      <c r="I134" s="114"/>
      <c r="K134" s="114"/>
    </row>
    <row r="135" spans="9:11">
      <c r="I135" s="114"/>
      <c r="K135" s="114"/>
    </row>
    <row r="136" spans="9:11">
      <c r="I136" s="114"/>
      <c r="K136" s="114"/>
    </row>
    <row r="137" spans="9:11">
      <c r="I137" s="114"/>
      <c r="K137" s="114"/>
    </row>
    <row r="138" spans="9:11">
      <c r="I138" s="114"/>
      <c r="K138" s="114"/>
    </row>
    <row r="139" spans="9:11">
      <c r="I139" s="114"/>
      <c r="K139" s="114"/>
    </row>
    <row r="140" spans="9:11">
      <c r="I140" s="114"/>
      <c r="K140" s="114"/>
    </row>
    <row r="141" spans="9:11">
      <c r="I141" s="114"/>
      <c r="K141" s="114"/>
    </row>
    <row r="142" spans="9:11">
      <c r="I142" s="114"/>
      <c r="K142" s="114"/>
    </row>
    <row r="143" spans="9:11">
      <c r="I143" s="114"/>
      <c r="K143" s="114"/>
    </row>
    <row r="144" spans="9:11">
      <c r="I144" s="114"/>
      <c r="K144" s="114"/>
    </row>
    <row r="145" spans="9:11">
      <c r="I145" s="114"/>
      <c r="K145" s="114"/>
    </row>
    <row r="146" spans="9:11">
      <c r="I146" s="114"/>
      <c r="K146" s="114"/>
    </row>
    <row r="147" spans="9:11">
      <c r="I147" s="114"/>
      <c r="K147" s="114"/>
    </row>
    <row r="148" spans="9:11">
      <c r="I148" s="114"/>
      <c r="K148" s="114"/>
    </row>
    <row r="149" spans="9:11">
      <c r="I149" s="114"/>
      <c r="K149" s="114"/>
    </row>
    <row r="150" spans="9:11">
      <c r="I150" s="114"/>
      <c r="K150" s="114"/>
    </row>
    <row r="151" spans="9:11">
      <c r="I151" s="114"/>
      <c r="K151" s="114"/>
    </row>
    <row r="152" spans="9:11">
      <c r="I152" s="114"/>
      <c r="K152" s="114"/>
    </row>
  </sheetData>
  <mergeCells count="10">
    <mergeCell ref="C66:N66"/>
    <mergeCell ref="C67:N67"/>
    <mergeCell ref="C1:N1"/>
    <mergeCell ref="C2:N2"/>
    <mergeCell ref="C3:N3"/>
    <mergeCell ref="C4:G6"/>
    <mergeCell ref="H4:I5"/>
    <mergeCell ref="J4:K5"/>
    <mergeCell ref="L4:L5"/>
    <mergeCell ref="M4:N4"/>
  </mergeCells>
  <pageMargins left="0.5" right="0.5" top="0.5" bottom="0.5" header="0.5" footer="0.5"/>
  <pageSetup scale="61" fitToHeight="0" orientation="portrait" r:id="rId1"/>
  <headerFooter alignWithMargins="0"/>
</worksheet>
</file>

<file path=xl/worksheets/sheet19.xml><?xml version="1.0" encoding="utf-8"?>
<worksheet xmlns="http://schemas.openxmlformats.org/spreadsheetml/2006/main" xmlns:r="http://schemas.openxmlformats.org/officeDocument/2006/relationships">
  <sheetPr>
    <pageSetUpPr fitToPage="1"/>
  </sheetPr>
  <dimension ref="A1:N58"/>
  <sheetViews>
    <sheetView view="pageBreakPreview" zoomScaleSheetLayoutView="100" workbookViewId="0">
      <selection activeCell="J9" sqref="J9"/>
    </sheetView>
  </sheetViews>
  <sheetFormatPr defaultColWidth="11.140625" defaultRowHeight="15.75"/>
  <cols>
    <col min="1" max="1" width="6.85546875" style="139" customWidth="1"/>
    <col min="2" max="2" width="34.5703125" style="139" customWidth="1"/>
    <col min="3" max="3" width="18.42578125" style="139" customWidth="1"/>
    <col min="4" max="4" width="17.7109375" style="139" customWidth="1"/>
    <col min="5" max="5" width="16" style="139" customWidth="1"/>
    <col min="6" max="6" width="16.7109375" style="139" customWidth="1"/>
    <col min="7" max="7" width="13.42578125" style="139" customWidth="1"/>
    <col min="8" max="8" width="12.85546875" style="139" customWidth="1"/>
    <col min="9" max="9" width="6.5703125" style="139" customWidth="1"/>
    <col min="10" max="11" width="9.140625" style="139" customWidth="1"/>
    <col min="12" max="12" width="18.7109375" style="139" customWidth="1"/>
    <col min="13" max="243" width="9.140625" style="139" customWidth="1"/>
    <col min="244" max="244" width="6.85546875" style="139" customWidth="1"/>
    <col min="245" max="245" width="31.28515625" style="139" customWidth="1"/>
    <col min="246" max="246" width="14.85546875" style="139" customWidth="1"/>
    <col min="247" max="247" width="15.85546875" style="139" customWidth="1"/>
    <col min="248" max="249" width="12.85546875" style="139" customWidth="1"/>
    <col min="250" max="250" width="12.42578125" style="139" customWidth="1"/>
    <col min="251" max="251" width="11.85546875" style="139" customWidth="1"/>
    <col min="252" max="252" width="11.28515625" style="139" customWidth="1"/>
    <col min="253" max="254" width="9.140625" style="139" customWidth="1"/>
    <col min="255" max="255" width="11.140625" style="139"/>
    <col min="256" max="256" width="9.140625" style="139" customWidth="1"/>
    <col min="257" max="257" width="6.85546875" style="139" customWidth="1"/>
    <col min="258" max="258" width="34.5703125" style="139" customWidth="1"/>
    <col min="259" max="259" width="18.42578125" style="139" customWidth="1"/>
    <col min="260" max="260" width="17.7109375" style="139" customWidth="1"/>
    <col min="261" max="261" width="16" style="139" customWidth="1"/>
    <col min="262" max="262" width="16.7109375" style="139" customWidth="1"/>
    <col min="263" max="263" width="13.42578125" style="139" customWidth="1"/>
    <col min="264" max="264" width="12.85546875" style="139" customWidth="1"/>
    <col min="265" max="265" width="11.28515625" style="139" customWidth="1"/>
    <col min="266" max="267" width="9.140625" style="139" customWidth="1"/>
    <col min="268" max="268" width="18.7109375" style="139" customWidth="1"/>
    <col min="269" max="499" width="9.140625" style="139" customWidth="1"/>
    <col min="500" max="500" width="6.85546875" style="139" customWidth="1"/>
    <col min="501" max="501" width="31.28515625" style="139" customWidth="1"/>
    <col min="502" max="502" width="14.85546875" style="139" customWidth="1"/>
    <col min="503" max="503" width="15.85546875" style="139" customWidth="1"/>
    <col min="504" max="505" width="12.85546875" style="139" customWidth="1"/>
    <col min="506" max="506" width="12.42578125" style="139" customWidth="1"/>
    <col min="507" max="507" width="11.85546875" style="139" customWidth="1"/>
    <col min="508" max="508" width="11.28515625" style="139" customWidth="1"/>
    <col min="509" max="510" width="9.140625" style="139" customWidth="1"/>
    <col min="511" max="511" width="11.140625" style="139"/>
    <col min="512" max="512" width="9.140625" style="139" customWidth="1"/>
    <col min="513" max="513" width="6.85546875" style="139" customWidth="1"/>
    <col min="514" max="514" width="34.5703125" style="139" customWidth="1"/>
    <col min="515" max="515" width="18.42578125" style="139" customWidth="1"/>
    <col min="516" max="516" width="17.7109375" style="139" customWidth="1"/>
    <col min="517" max="517" width="16" style="139" customWidth="1"/>
    <col min="518" max="518" width="16.7109375" style="139" customWidth="1"/>
    <col min="519" max="519" width="13.42578125" style="139" customWidth="1"/>
    <col min="520" max="520" width="12.85546875" style="139" customWidth="1"/>
    <col min="521" max="521" width="11.28515625" style="139" customWidth="1"/>
    <col min="522" max="523" width="9.140625" style="139" customWidth="1"/>
    <col min="524" max="524" width="18.7109375" style="139" customWidth="1"/>
    <col min="525" max="755" width="9.140625" style="139" customWidth="1"/>
    <col min="756" max="756" width="6.85546875" style="139" customWidth="1"/>
    <col min="757" max="757" width="31.28515625" style="139" customWidth="1"/>
    <col min="758" max="758" width="14.85546875" style="139" customWidth="1"/>
    <col min="759" max="759" width="15.85546875" style="139" customWidth="1"/>
    <col min="760" max="761" width="12.85546875" style="139" customWidth="1"/>
    <col min="762" max="762" width="12.42578125" style="139" customWidth="1"/>
    <col min="763" max="763" width="11.85546875" style="139" customWidth="1"/>
    <col min="764" max="764" width="11.28515625" style="139" customWidth="1"/>
    <col min="765" max="766" width="9.140625" style="139" customWidth="1"/>
    <col min="767" max="767" width="11.140625" style="139"/>
    <col min="768" max="768" width="9.140625" style="139" customWidth="1"/>
    <col min="769" max="769" width="6.85546875" style="139" customWidth="1"/>
    <col min="770" max="770" width="34.5703125" style="139" customWidth="1"/>
    <col min="771" max="771" width="18.42578125" style="139" customWidth="1"/>
    <col min="772" max="772" width="17.7109375" style="139" customWidth="1"/>
    <col min="773" max="773" width="16" style="139" customWidth="1"/>
    <col min="774" max="774" width="16.7109375" style="139" customWidth="1"/>
    <col min="775" max="775" width="13.42578125" style="139" customWidth="1"/>
    <col min="776" max="776" width="12.85546875" style="139" customWidth="1"/>
    <col min="777" max="777" width="11.28515625" style="139" customWidth="1"/>
    <col min="778" max="779" width="9.140625" style="139" customWidth="1"/>
    <col min="780" max="780" width="18.7109375" style="139" customWidth="1"/>
    <col min="781" max="1011" width="9.140625" style="139" customWidth="1"/>
    <col min="1012" max="1012" width="6.85546875" style="139" customWidth="1"/>
    <col min="1013" max="1013" width="31.28515625" style="139" customWidth="1"/>
    <col min="1014" max="1014" width="14.85546875" style="139" customWidth="1"/>
    <col min="1015" max="1015" width="15.85546875" style="139" customWidth="1"/>
    <col min="1016" max="1017" width="12.85546875" style="139" customWidth="1"/>
    <col min="1018" max="1018" width="12.42578125" style="139" customWidth="1"/>
    <col min="1019" max="1019" width="11.85546875" style="139" customWidth="1"/>
    <col min="1020" max="1020" width="11.28515625" style="139" customWidth="1"/>
    <col min="1021" max="1022" width="9.140625" style="139" customWidth="1"/>
    <col min="1023" max="1023" width="11.140625" style="139"/>
    <col min="1024" max="1024" width="9.140625" style="139" customWidth="1"/>
    <col min="1025" max="1025" width="6.85546875" style="139" customWidth="1"/>
    <col min="1026" max="1026" width="34.5703125" style="139" customWidth="1"/>
    <col min="1027" max="1027" width="18.42578125" style="139" customWidth="1"/>
    <col min="1028" max="1028" width="17.7109375" style="139" customWidth="1"/>
    <col min="1029" max="1029" width="16" style="139" customWidth="1"/>
    <col min="1030" max="1030" width="16.7109375" style="139" customWidth="1"/>
    <col min="1031" max="1031" width="13.42578125" style="139" customWidth="1"/>
    <col min="1032" max="1032" width="12.85546875" style="139" customWidth="1"/>
    <col min="1033" max="1033" width="11.28515625" style="139" customWidth="1"/>
    <col min="1034" max="1035" width="9.140625" style="139" customWidth="1"/>
    <col min="1036" max="1036" width="18.7109375" style="139" customWidth="1"/>
    <col min="1037" max="1267" width="9.140625" style="139" customWidth="1"/>
    <col min="1268" max="1268" width="6.85546875" style="139" customWidth="1"/>
    <col min="1269" max="1269" width="31.28515625" style="139" customWidth="1"/>
    <col min="1270" max="1270" width="14.85546875" style="139" customWidth="1"/>
    <col min="1271" max="1271" width="15.85546875" style="139" customWidth="1"/>
    <col min="1272" max="1273" width="12.85546875" style="139" customWidth="1"/>
    <col min="1274" max="1274" width="12.42578125" style="139" customWidth="1"/>
    <col min="1275" max="1275" width="11.85546875" style="139" customWidth="1"/>
    <col min="1276" max="1276" width="11.28515625" style="139" customWidth="1"/>
    <col min="1277" max="1278" width="9.140625" style="139" customWidth="1"/>
    <col min="1279" max="1279" width="11.140625" style="139"/>
    <col min="1280" max="1280" width="9.140625" style="139" customWidth="1"/>
    <col min="1281" max="1281" width="6.85546875" style="139" customWidth="1"/>
    <col min="1282" max="1282" width="34.5703125" style="139" customWidth="1"/>
    <col min="1283" max="1283" width="18.42578125" style="139" customWidth="1"/>
    <col min="1284" max="1284" width="17.7109375" style="139" customWidth="1"/>
    <col min="1285" max="1285" width="16" style="139" customWidth="1"/>
    <col min="1286" max="1286" width="16.7109375" style="139" customWidth="1"/>
    <col min="1287" max="1287" width="13.42578125" style="139" customWidth="1"/>
    <col min="1288" max="1288" width="12.85546875" style="139" customWidth="1"/>
    <col min="1289" max="1289" width="11.28515625" style="139" customWidth="1"/>
    <col min="1290" max="1291" width="9.140625" style="139" customWidth="1"/>
    <col min="1292" max="1292" width="18.7109375" style="139" customWidth="1"/>
    <col min="1293" max="1523" width="9.140625" style="139" customWidth="1"/>
    <col min="1524" max="1524" width="6.85546875" style="139" customWidth="1"/>
    <col min="1525" max="1525" width="31.28515625" style="139" customWidth="1"/>
    <col min="1526" max="1526" width="14.85546875" style="139" customWidth="1"/>
    <col min="1527" max="1527" width="15.85546875" style="139" customWidth="1"/>
    <col min="1528" max="1529" width="12.85546875" style="139" customWidth="1"/>
    <col min="1530" max="1530" width="12.42578125" style="139" customWidth="1"/>
    <col min="1531" max="1531" width="11.85546875" style="139" customWidth="1"/>
    <col min="1532" max="1532" width="11.28515625" style="139" customWidth="1"/>
    <col min="1533" max="1534" width="9.140625" style="139" customWidth="1"/>
    <col min="1535" max="1535" width="11.140625" style="139"/>
    <col min="1536" max="1536" width="9.140625" style="139" customWidth="1"/>
    <col min="1537" max="1537" width="6.85546875" style="139" customWidth="1"/>
    <col min="1538" max="1538" width="34.5703125" style="139" customWidth="1"/>
    <col min="1539" max="1539" width="18.42578125" style="139" customWidth="1"/>
    <col min="1540" max="1540" width="17.7109375" style="139" customWidth="1"/>
    <col min="1541" max="1541" width="16" style="139" customWidth="1"/>
    <col min="1542" max="1542" width="16.7109375" style="139" customWidth="1"/>
    <col min="1543" max="1543" width="13.42578125" style="139" customWidth="1"/>
    <col min="1544" max="1544" width="12.85546875" style="139" customWidth="1"/>
    <col min="1545" max="1545" width="11.28515625" style="139" customWidth="1"/>
    <col min="1546" max="1547" width="9.140625" style="139" customWidth="1"/>
    <col min="1548" max="1548" width="18.7109375" style="139" customWidth="1"/>
    <col min="1549" max="1779" width="9.140625" style="139" customWidth="1"/>
    <col min="1780" max="1780" width="6.85546875" style="139" customWidth="1"/>
    <col min="1781" max="1781" width="31.28515625" style="139" customWidth="1"/>
    <col min="1782" max="1782" width="14.85546875" style="139" customWidth="1"/>
    <col min="1783" max="1783" width="15.85546875" style="139" customWidth="1"/>
    <col min="1784" max="1785" width="12.85546875" style="139" customWidth="1"/>
    <col min="1786" max="1786" width="12.42578125" style="139" customWidth="1"/>
    <col min="1787" max="1787" width="11.85546875" style="139" customWidth="1"/>
    <col min="1788" max="1788" width="11.28515625" style="139" customWidth="1"/>
    <col min="1789" max="1790" width="9.140625" style="139" customWidth="1"/>
    <col min="1791" max="1791" width="11.140625" style="139"/>
    <col min="1792" max="1792" width="9.140625" style="139" customWidth="1"/>
    <col min="1793" max="1793" width="6.85546875" style="139" customWidth="1"/>
    <col min="1794" max="1794" width="34.5703125" style="139" customWidth="1"/>
    <col min="1795" max="1795" width="18.42578125" style="139" customWidth="1"/>
    <col min="1796" max="1796" width="17.7109375" style="139" customWidth="1"/>
    <col min="1797" max="1797" width="16" style="139" customWidth="1"/>
    <col min="1798" max="1798" width="16.7109375" style="139" customWidth="1"/>
    <col min="1799" max="1799" width="13.42578125" style="139" customWidth="1"/>
    <col min="1800" max="1800" width="12.85546875" style="139" customWidth="1"/>
    <col min="1801" max="1801" width="11.28515625" style="139" customWidth="1"/>
    <col min="1802" max="1803" width="9.140625" style="139" customWidth="1"/>
    <col min="1804" max="1804" width="18.7109375" style="139" customWidth="1"/>
    <col min="1805" max="2035" width="9.140625" style="139" customWidth="1"/>
    <col min="2036" max="2036" width="6.85546875" style="139" customWidth="1"/>
    <col min="2037" max="2037" width="31.28515625" style="139" customWidth="1"/>
    <col min="2038" max="2038" width="14.85546875" style="139" customWidth="1"/>
    <col min="2039" max="2039" width="15.85546875" style="139" customWidth="1"/>
    <col min="2040" max="2041" width="12.85546875" style="139" customWidth="1"/>
    <col min="2042" max="2042" width="12.42578125" style="139" customWidth="1"/>
    <col min="2043" max="2043" width="11.85546875" style="139" customWidth="1"/>
    <col min="2044" max="2044" width="11.28515625" style="139" customWidth="1"/>
    <col min="2045" max="2046" width="9.140625" style="139" customWidth="1"/>
    <col min="2047" max="2047" width="11.140625" style="139"/>
    <col min="2048" max="2048" width="9.140625" style="139" customWidth="1"/>
    <col min="2049" max="2049" width="6.85546875" style="139" customWidth="1"/>
    <col min="2050" max="2050" width="34.5703125" style="139" customWidth="1"/>
    <col min="2051" max="2051" width="18.42578125" style="139" customWidth="1"/>
    <col min="2052" max="2052" width="17.7109375" style="139" customWidth="1"/>
    <col min="2053" max="2053" width="16" style="139" customWidth="1"/>
    <col min="2054" max="2054" width="16.7109375" style="139" customWidth="1"/>
    <col min="2055" max="2055" width="13.42578125" style="139" customWidth="1"/>
    <col min="2056" max="2056" width="12.85546875" style="139" customWidth="1"/>
    <col min="2057" max="2057" width="11.28515625" style="139" customWidth="1"/>
    <col min="2058" max="2059" width="9.140625" style="139" customWidth="1"/>
    <col min="2060" max="2060" width="18.7109375" style="139" customWidth="1"/>
    <col min="2061" max="2291" width="9.140625" style="139" customWidth="1"/>
    <col min="2292" max="2292" width="6.85546875" style="139" customWidth="1"/>
    <col min="2293" max="2293" width="31.28515625" style="139" customWidth="1"/>
    <col min="2294" max="2294" width="14.85546875" style="139" customWidth="1"/>
    <col min="2295" max="2295" width="15.85546875" style="139" customWidth="1"/>
    <col min="2296" max="2297" width="12.85546875" style="139" customWidth="1"/>
    <col min="2298" max="2298" width="12.42578125" style="139" customWidth="1"/>
    <col min="2299" max="2299" width="11.85546875" style="139" customWidth="1"/>
    <col min="2300" max="2300" width="11.28515625" style="139" customWidth="1"/>
    <col min="2301" max="2302" width="9.140625" style="139" customWidth="1"/>
    <col min="2303" max="2303" width="11.140625" style="139"/>
    <col min="2304" max="2304" width="9.140625" style="139" customWidth="1"/>
    <col min="2305" max="2305" width="6.85546875" style="139" customWidth="1"/>
    <col min="2306" max="2306" width="34.5703125" style="139" customWidth="1"/>
    <col min="2307" max="2307" width="18.42578125" style="139" customWidth="1"/>
    <col min="2308" max="2308" width="17.7109375" style="139" customWidth="1"/>
    <col min="2309" max="2309" width="16" style="139" customWidth="1"/>
    <col min="2310" max="2310" width="16.7109375" style="139" customWidth="1"/>
    <col min="2311" max="2311" width="13.42578125" style="139" customWidth="1"/>
    <col min="2312" max="2312" width="12.85546875" style="139" customWidth="1"/>
    <col min="2313" max="2313" width="11.28515625" style="139" customWidth="1"/>
    <col min="2314" max="2315" width="9.140625" style="139" customWidth="1"/>
    <col min="2316" max="2316" width="18.7109375" style="139" customWidth="1"/>
    <col min="2317" max="2547" width="9.140625" style="139" customWidth="1"/>
    <col min="2548" max="2548" width="6.85546875" style="139" customWidth="1"/>
    <col min="2549" max="2549" width="31.28515625" style="139" customWidth="1"/>
    <col min="2550" max="2550" width="14.85546875" style="139" customWidth="1"/>
    <col min="2551" max="2551" width="15.85546875" style="139" customWidth="1"/>
    <col min="2552" max="2553" width="12.85546875" style="139" customWidth="1"/>
    <col min="2554" max="2554" width="12.42578125" style="139" customWidth="1"/>
    <col min="2555" max="2555" width="11.85546875" style="139" customWidth="1"/>
    <col min="2556" max="2556" width="11.28515625" style="139" customWidth="1"/>
    <col min="2557" max="2558" width="9.140625" style="139" customWidth="1"/>
    <col min="2559" max="2559" width="11.140625" style="139"/>
    <col min="2560" max="2560" width="9.140625" style="139" customWidth="1"/>
    <col min="2561" max="2561" width="6.85546875" style="139" customWidth="1"/>
    <col min="2562" max="2562" width="34.5703125" style="139" customWidth="1"/>
    <col min="2563" max="2563" width="18.42578125" style="139" customWidth="1"/>
    <col min="2564" max="2564" width="17.7109375" style="139" customWidth="1"/>
    <col min="2565" max="2565" width="16" style="139" customWidth="1"/>
    <col min="2566" max="2566" width="16.7109375" style="139" customWidth="1"/>
    <col min="2567" max="2567" width="13.42578125" style="139" customWidth="1"/>
    <col min="2568" max="2568" width="12.85546875" style="139" customWidth="1"/>
    <col min="2569" max="2569" width="11.28515625" style="139" customWidth="1"/>
    <col min="2570" max="2571" width="9.140625" style="139" customWidth="1"/>
    <col min="2572" max="2572" width="18.7109375" style="139" customWidth="1"/>
    <col min="2573" max="2803" width="9.140625" style="139" customWidth="1"/>
    <col min="2804" max="2804" width="6.85546875" style="139" customWidth="1"/>
    <col min="2805" max="2805" width="31.28515625" style="139" customWidth="1"/>
    <col min="2806" max="2806" width="14.85546875" style="139" customWidth="1"/>
    <col min="2807" max="2807" width="15.85546875" style="139" customWidth="1"/>
    <col min="2808" max="2809" width="12.85546875" style="139" customWidth="1"/>
    <col min="2810" max="2810" width="12.42578125" style="139" customWidth="1"/>
    <col min="2811" max="2811" width="11.85546875" style="139" customWidth="1"/>
    <col min="2812" max="2812" width="11.28515625" style="139" customWidth="1"/>
    <col min="2813" max="2814" width="9.140625" style="139" customWidth="1"/>
    <col min="2815" max="2815" width="11.140625" style="139"/>
    <col min="2816" max="2816" width="9.140625" style="139" customWidth="1"/>
    <col min="2817" max="2817" width="6.85546875" style="139" customWidth="1"/>
    <col min="2818" max="2818" width="34.5703125" style="139" customWidth="1"/>
    <col min="2819" max="2819" width="18.42578125" style="139" customWidth="1"/>
    <col min="2820" max="2820" width="17.7109375" style="139" customWidth="1"/>
    <col min="2821" max="2821" width="16" style="139" customWidth="1"/>
    <col min="2822" max="2822" width="16.7109375" style="139" customWidth="1"/>
    <col min="2823" max="2823" width="13.42578125" style="139" customWidth="1"/>
    <col min="2824" max="2824" width="12.85546875" style="139" customWidth="1"/>
    <col min="2825" max="2825" width="11.28515625" style="139" customWidth="1"/>
    <col min="2826" max="2827" width="9.140625" style="139" customWidth="1"/>
    <col min="2828" max="2828" width="18.7109375" style="139" customWidth="1"/>
    <col min="2829" max="3059" width="9.140625" style="139" customWidth="1"/>
    <col min="3060" max="3060" width="6.85546875" style="139" customWidth="1"/>
    <col min="3061" max="3061" width="31.28515625" style="139" customWidth="1"/>
    <col min="3062" max="3062" width="14.85546875" style="139" customWidth="1"/>
    <col min="3063" max="3063" width="15.85546875" style="139" customWidth="1"/>
    <col min="3064" max="3065" width="12.85546875" style="139" customWidth="1"/>
    <col min="3066" max="3066" width="12.42578125" style="139" customWidth="1"/>
    <col min="3067" max="3067" width="11.85546875" style="139" customWidth="1"/>
    <col min="3068" max="3068" width="11.28515625" style="139" customWidth="1"/>
    <col min="3069" max="3070" width="9.140625" style="139" customWidth="1"/>
    <col min="3071" max="3071" width="11.140625" style="139"/>
    <col min="3072" max="3072" width="9.140625" style="139" customWidth="1"/>
    <col min="3073" max="3073" width="6.85546875" style="139" customWidth="1"/>
    <col min="3074" max="3074" width="34.5703125" style="139" customWidth="1"/>
    <col min="3075" max="3075" width="18.42578125" style="139" customWidth="1"/>
    <col min="3076" max="3076" width="17.7109375" style="139" customWidth="1"/>
    <col min="3077" max="3077" width="16" style="139" customWidth="1"/>
    <col min="3078" max="3078" width="16.7109375" style="139" customWidth="1"/>
    <col min="3079" max="3079" width="13.42578125" style="139" customWidth="1"/>
    <col min="3080" max="3080" width="12.85546875" style="139" customWidth="1"/>
    <col min="3081" max="3081" width="11.28515625" style="139" customWidth="1"/>
    <col min="3082" max="3083" width="9.140625" style="139" customWidth="1"/>
    <col min="3084" max="3084" width="18.7109375" style="139" customWidth="1"/>
    <col min="3085" max="3315" width="9.140625" style="139" customWidth="1"/>
    <col min="3316" max="3316" width="6.85546875" style="139" customWidth="1"/>
    <col min="3317" max="3317" width="31.28515625" style="139" customWidth="1"/>
    <col min="3318" max="3318" width="14.85546875" style="139" customWidth="1"/>
    <col min="3319" max="3319" width="15.85546875" style="139" customWidth="1"/>
    <col min="3320" max="3321" width="12.85546875" style="139" customWidth="1"/>
    <col min="3322" max="3322" width="12.42578125" style="139" customWidth="1"/>
    <col min="3323" max="3323" width="11.85546875" style="139" customWidth="1"/>
    <col min="3324" max="3324" width="11.28515625" style="139" customWidth="1"/>
    <col min="3325" max="3326" width="9.140625" style="139" customWidth="1"/>
    <col min="3327" max="3327" width="11.140625" style="139"/>
    <col min="3328" max="3328" width="9.140625" style="139" customWidth="1"/>
    <col min="3329" max="3329" width="6.85546875" style="139" customWidth="1"/>
    <col min="3330" max="3330" width="34.5703125" style="139" customWidth="1"/>
    <col min="3331" max="3331" width="18.42578125" style="139" customWidth="1"/>
    <col min="3332" max="3332" width="17.7109375" style="139" customWidth="1"/>
    <col min="3333" max="3333" width="16" style="139" customWidth="1"/>
    <col min="3334" max="3334" width="16.7109375" style="139" customWidth="1"/>
    <col min="3335" max="3335" width="13.42578125" style="139" customWidth="1"/>
    <col min="3336" max="3336" width="12.85546875" style="139" customWidth="1"/>
    <col min="3337" max="3337" width="11.28515625" style="139" customWidth="1"/>
    <col min="3338" max="3339" width="9.140625" style="139" customWidth="1"/>
    <col min="3340" max="3340" width="18.7109375" style="139" customWidth="1"/>
    <col min="3341" max="3571" width="9.140625" style="139" customWidth="1"/>
    <col min="3572" max="3572" width="6.85546875" style="139" customWidth="1"/>
    <col min="3573" max="3573" width="31.28515625" style="139" customWidth="1"/>
    <col min="3574" max="3574" width="14.85546875" style="139" customWidth="1"/>
    <col min="3575" max="3575" width="15.85546875" style="139" customWidth="1"/>
    <col min="3576" max="3577" width="12.85546875" style="139" customWidth="1"/>
    <col min="3578" max="3578" width="12.42578125" style="139" customWidth="1"/>
    <col min="3579" max="3579" width="11.85546875" style="139" customWidth="1"/>
    <col min="3580" max="3580" width="11.28515625" style="139" customWidth="1"/>
    <col min="3581" max="3582" width="9.140625" style="139" customWidth="1"/>
    <col min="3583" max="3583" width="11.140625" style="139"/>
    <col min="3584" max="3584" width="9.140625" style="139" customWidth="1"/>
    <col min="3585" max="3585" width="6.85546875" style="139" customWidth="1"/>
    <col min="3586" max="3586" width="34.5703125" style="139" customWidth="1"/>
    <col min="3587" max="3587" width="18.42578125" style="139" customWidth="1"/>
    <col min="3588" max="3588" width="17.7109375" style="139" customWidth="1"/>
    <col min="3589" max="3589" width="16" style="139" customWidth="1"/>
    <col min="3590" max="3590" width="16.7109375" style="139" customWidth="1"/>
    <col min="3591" max="3591" width="13.42578125" style="139" customWidth="1"/>
    <col min="3592" max="3592" width="12.85546875" style="139" customWidth="1"/>
    <col min="3593" max="3593" width="11.28515625" style="139" customWidth="1"/>
    <col min="3594" max="3595" width="9.140625" style="139" customWidth="1"/>
    <col min="3596" max="3596" width="18.7109375" style="139" customWidth="1"/>
    <col min="3597" max="3827" width="9.140625" style="139" customWidth="1"/>
    <col min="3828" max="3828" width="6.85546875" style="139" customWidth="1"/>
    <col min="3829" max="3829" width="31.28515625" style="139" customWidth="1"/>
    <col min="3830" max="3830" width="14.85546875" style="139" customWidth="1"/>
    <col min="3831" max="3831" width="15.85546875" style="139" customWidth="1"/>
    <col min="3832" max="3833" width="12.85546875" style="139" customWidth="1"/>
    <col min="3834" max="3834" width="12.42578125" style="139" customWidth="1"/>
    <col min="3835" max="3835" width="11.85546875" style="139" customWidth="1"/>
    <col min="3836" max="3836" width="11.28515625" style="139" customWidth="1"/>
    <col min="3837" max="3838" width="9.140625" style="139" customWidth="1"/>
    <col min="3839" max="3839" width="11.140625" style="139"/>
    <col min="3840" max="3840" width="9.140625" style="139" customWidth="1"/>
    <col min="3841" max="3841" width="6.85546875" style="139" customWidth="1"/>
    <col min="3842" max="3842" width="34.5703125" style="139" customWidth="1"/>
    <col min="3843" max="3843" width="18.42578125" style="139" customWidth="1"/>
    <col min="3844" max="3844" width="17.7109375" style="139" customWidth="1"/>
    <col min="3845" max="3845" width="16" style="139" customWidth="1"/>
    <col min="3846" max="3846" width="16.7109375" style="139" customWidth="1"/>
    <col min="3847" max="3847" width="13.42578125" style="139" customWidth="1"/>
    <col min="3848" max="3848" width="12.85546875" style="139" customWidth="1"/>
    <col min="3849" max="3849" width="11.28515625" style="139" customWidth="1"/>
    <col min="3850" max="3851" width="9.140625" style="139" customWidth="1"/>
    <col min="3852" max="3852" width="18.7109375" style="139" customWidth="1"/>
    <col min="3853" max="4083" width="9.140625" style="139" customWidth="1"/>
    <col min="4084" max="4084" width="6.85546875" style="139" customWidth="1"/>
    <col min="4085" max="4085" width="31.28515625" style="139" customWidth="1"/>
    <col min="4086" max="4086" width="14.85546875" style="139" customWidth="1"/>
    <col min="4087" max="4087" width="15.85546875" style="139" customWidth="1"/>
    <col min="4088" max="4089" width="12.85546875" style="139" customWidth="1"/>
    <col min="4090" max="4090" width="12.42578125" style="139" customWidth="1"/>
    <col min="4091" max="4091" width="11.85546875" style="139" customWidth="1"/>
    <col min="4092" max="4092" width="11.28515625" style="139" customWidth="1"/>
    <col min="4093" max="4094" width="9.140625" style="139" customWidth="1"/>
    <col min="4095" max="4095" width="11.140625" style="139"/>
    <col min="4096" max="4096" width="9.140625" style="139" customWidth="1"/>
    <col min="4097" max="4097" width="6.85546875" style="139" customWidth="1"/>
    <col min="4098" max="4098" width="34.5703125" style="139" customWidth="1"/>
    <col min="4099" max="4099" width="18.42578125" style="139" customWidth="1"/>
    <col min="4100" max="4100" width="17.7109375" style="139" customWidth="1"/>
    <col min="4101" max="4101" width="16" style="139" customWidth="1"/>
    <col min="4102" max="4102" width="16.7109375" style="139" customWidth="1"/>
    <col min="4103" max="4103" width="13.42578125" style="139" customWidth="1"/>
    <col min="4104" max="4104" width="12.85546875" style="139" customWidth="1"/>
    <col min="4105" max="4105" width="11.28515625" style="139" customWidth="1"/>
    <col min="4106" max="4107" width="9.140625" style="139" customWidth="1"/>
    <col min="4108" max="4108" width="18.7109375" style="139" customWidth="1"/>
    <col min="4109" max="4339" width="9.140625" style="139" customWidth="1"/>
    <col min="4340" max="4340" width="6.85546875" style="139" customWidth="1"/>
    <col min="4341" max="4341" width="31.28515625" style="139" customWidth="1"/>
    <col min="4342" max="4342" width="14.85546875" style="139" customWidth="1"/>
    <col min="4343" max="4343" width="15.85546875" style="139" customWidth="1"/>
    <col min="4344" max="4345" width="12.85546875" style="139" customWidth="1"/>
    <col min="4346" max="4346" width="12.42578125" style="139" customWidth="1"/>
    <col min="4347" max="4347" width="11.85546875" style="139" customWidth="1"/>
    <col min="4348" max="4348" width="11.28515625" style="139" customWidth="1"/>
    <col min="4349" max="4350" width="9.140625" style="139" customWidth="1"/>
    <col min="4351" max="4351" width="11.140625" style="139"/>
    <col min="4352" max="4352" width="9.140625" style="139" customWidth="1"/>
    <col min="4353" max="4353" width="6.85546875" style="139" customWidth="1"/>
    <col min="4354" max="4354" width="34.5703125" style="139" customWidth="1"/>
    <col min="4355" max="4355" width="18.42578125" style="139" customWidth="1"/>
    <col min="4356" max="4356" width="17.7109375" style="139" customWidth="1"/>
    <col min="4357" max="4357" width="16" style="139" customWidth="1"/>
    <col min="4358" max="4358" width="16.7109375" style="139" customWidth="1"/>
    <col min="4359" max="4359" width="13.42578125" style="139" customWidth="1"/>
    <col min="4360" max="4360" width="12.85546875" style="139" customWidth="1"/>
    <col min="4361" max="4361" width="11.28515625" style="139" customWidth="1"/>
    <col min="4362" max="4363" width="9.140625" style="139" customWidth="1"/>
    <col min="4364" max="4364" width="18.7109375" style="139" customWidth="1"/>
    <col min="4365" max="4595" width="9.140625" style="139" customWidth="1"/>
    <col min="4596" max="4596" width="6.85546875" style="139" customWidth="1"/>
    <col min="4597" max="4597" width="31.28515625" style="139" customWidth="1"/>
    <col min="4598" max="4598" width="14.85546875" style="139" customWidth="1"/>
    <col min="4599" max="4599" width="15.85546875" style="139" customWidth="1"/>
    <col min="4600" max="4601" width="12.85546875" style="139" customWidth="1"/>
    <col min="4602" max="4602" width="12.42578125" style="139" customWidth="1"/>
    <col min="4603" max="4603" width="11.85546875" style="139" customWidth="1"/>
    <col min="4604" max="4604" width="11.28515625" style="139" customWidth="1"/>
    <col min="4605" max="4606" width="9.140625" style="139" customWidth="1"/>
    <col min="4607" max="4607" width="11.140625" style="139"/>
    <col min="4608" max="4608" width="9.140625" style="139" customWidth="1"/>
    <col min="4609" max="4609" width="6.85546875" style="139" customWidth="1"/>
    <col min="4610" max="4610" width="34.5703125" style="139" customWidth="1"/>
    <col min="4611" max="4611" width="18.42578125" style="139" customWidth="1"/>
    <col min="4612" max="4612" width="17.7109375" style="139" customWidth="1"/>
    <col min="4613" max="4613" width="16" style="139" customWidth="1"/>
    <col min="4614" max="4614" width="16.7109375" style="139" customWidth="1"/>
    <col min="4615" max="4615" width="13.42578125" style="139" customWidth="1"/>
    <col min="4616" max="4616" width="12.85546875" style="139" customWidth="1"/>
    <col min="4617" max="4617" width="11.28515625" style="139" customWidth="1"/>
    <col min="4618" max="4619" width="9.140625" style="139" customWidth="1"/>
    <col min="4620" max="4620" width="18.7109375" style="139" customWidth="1"/>
    <col min="4621" max="4851" width="9.140625" style="139" customWidth="1"/>
    <col min="4852" max="4852" width="6.85546875" style="139" customWidth="1"/>
    <col min="4853" max="4853" width="31.28515625" style="139" customWidth="1"/>
    <col min="4854" max="4854" width="14.85546875" style="139" customWidth="1"/>
    <col min="4855" max="4855" width="15.85546875" style="139" customWidth="1"/>
    <col min="4856" max="4857" width="12.85546875" style="139" customWidth="1"/>
    <col min="4858" max="4858" width="12.42578125" style="139" customWidth="1"/>
    <col min="4859" max="4859" width="11.85546875" style="139" customWidth="1"/>
    <col min="4860" max="4860" width="11.28515625" style="139" customWidth="1"/>
    <col min="4861" max="4862" width="9.140625" style="139" customWidth="1"/>
    <col min="4863" max="4863" width="11.140625" style="139"/>
    <col min="4864" max="4864" width="9.140625" style="139" customWidth="1"/>
    <col min="4865" max="4865" width="6.85546875" style="139" customWidth="1"/>
    <col min="4866" max="4866" width="34.5703125" style="139" customWidth="1"/>
    <col min="4867" max="4867" width="18.42578125" style="139" customWidth="1"/>
    <col min="4868" max="4868" width="17.7109375" style="139" customWidth="1"/>
    <col min="4869" max="4869" width="16" style="139" customWidth="1"/>
    <col min="4870" max="4870" width="16.7109375" style="139" customWidth="1"/>
    <col min="4871" max="4871" width="13.42578125" style="139" customWidth="1"/>
    <col min="4872" max="4872" width="12.85546875" style="139" customWidth="1"/>
    <col min="4873" max="4873" width="11.28515625" style="139" customWidth="1"/>
    <col min="4874" max="4875" width="9.140625" style="139" customWidth="1"/>
    <col min="4876" max="4876" width="18.7109375" style="139" customWidth="1"/>
    <col min="4877" max="5107" width="9.140625" style="139" customWidth="1"/>
    <col min="5108" max="5108" width="6.85546875" style="139" customWidth="1"/>
    <col min="5109" max="5109" width="31.28515625" style="139" customWidth="1"/>
    <col min="5110" max="5110" width="14.85546875" style="139" customWidth="1"/>
    <col min="5111" max="5111" width="15.85546875" style="139" customWidth="1"/>
    <col min="5112" max="5113" width="12.85546875" style="139" customWidth="1"/>
    <col min="5114" max="5114" width="12.42578125" style="139" customWidth="1"/>
    <col min="5115" max="5115" width="11.85546875" style="139" customWidth="1"/>
    <col min="5116" max="5116" width="11.28515625" style="139" customWidth="1"/>
    <col min="5117" max="5118" width="9.140625" style="139" customWidth="1"/>
    <col min="5119" max="5119" width="11.140625" style="139"/>
    <col min="5120" max="5120" width="9.140625" style="139" customWidth="1"/>
    <col min="5121" max="5121" width="6.85546875" style="139" customWidth="1"/>
    <col min="5122" max="5122" width="34.5703125" style="139" customWidth="1"/>
    <col min="5123" max="5123" width="18.42578125" style="139" customWidth="1"/>
    <col min="5124" max="5124" width="17.7109375" style="139" customWidth="1"/>
    <col min="5125" max="5125" width="16" style="139" customWidth="1"/>
    <col min="5126" max="5126" width="16.7109375" style="139" customWidth="1"/>
    <col min="5127" max="5127" width="13.42578125" style="139" customWidth="1"/>
    <col min="5128" max="5128" width="12.85546875" style="139" customWidth="1"/>
    <col min="5129" max="5129" width="11.28515625" style="139" customWidth="1"/>
    <col min="5130" max="5131" width="9.140625" style="139" customWidth="1"/>
    <col min="5132" max="5132" width="18.7109375" style="139" customWidth="1"/>
    <col min="5133" max="5363" width="9.140625" style="139" customWidth="1"/>
    <col min="5364" max="5364" width="6.85546875" style="139" customWidth="1"/>
    <col min="5365" max="5365" width="31.28515625" style="139" customWidth="1"/>
    <col min="5366" max="5366" width="14.85546875" style="139" customWidth="1"/>
    <col min="5367" max="5367" width="15.85546875" style="139" customWidth="1"/>
    <col min="5368" max="5369" width="12.85546875" style="139" customWidth="1"/>
    <col min="5370" max="5370" width="12.42578125" style="139" customWidth="1"/>
    <col min="5371" max="5371" width="11.85546875" style="139" customWidth="1"/>
    <col min="5372" max="5372" width="11.28515625" style="139" customWidth="1"/>
    <col min="5373" max="5374" width="9.140625" style="139" customWidth="1"/>
    <col min="5375" max="5375" width="11.140625" style="139"/>
    <col min="5376" max="5376" width="9.140625" style="139" customWidth="1"/>
    <col min="5377" max="5377" width="6.85546875" style="139" customWidth="1"/>
    <col min="5378" max="5378" width="34.5703125" style="139" customWidth="1"/>
    <col min="5379" max="5379" width="18.42578125" style="139" customWidth="1"/>
    <col min="5380" max="5380" width="17.7109375" style="139" customWidth="1"/>
    <col min="5381" max="5381" width="16" style="139" customWidth="1"/>
    <col min="5382" max="5382" width="16.7109375" style="139" customWidth="1"/>
    <col min="5383" max="5383" width="13.42578125" style="139" customWidth="1"/>
    <col min="5384" max="5384" width="12.85546875" style="139" customWidth="1"/>
    <col min="5385" max="5385" width="11.28515625" style="139" customWidth="1"/>
    <col min="5386" max="5387" width="9.140625" style="139" customWidth="1"/>
    <col min="5388" max="5388" width="18.7109375" style="139" customWidth="1"/>
    <col min="5389" max="5619" width="9.140625" style="139" customWidth="1"/>
    <col min="5620" max="5620" width="6.85546875" style="139" customWidth="1"/>
    <col min="5621" max="5621" width="31.28515625" style="139" customWidth="1"/>
    <col min="5622" max="5622" width="14.85546875" style="139" customWidth="1"/>
    <col min="5623" max="5623" width="15.85546875" style="139" customWidth="1"/>
    <col min="5624" max="5625" width="12.85546875" style="139" customWidth="1"/>
    <col min="5626" max="5626" width="12.42578125" style="139" customWidth="1"/>
    <col min="5627" max="5627" width="11.85546875" style="139" customWidth="1"/>
    <col min="5628" max="5628" width="11.28515625" style="139" customWidth="1"/>
    <col min="5629" max="5630" width="9.140625" style="139" customWidth="1"/>
    <col min="5631" max="5631" width="11.140625" style="139"/>
    <col min="5632" max="5632" width="9.140625" style="139" customWidth="1"/>
    <col min="5633" max="5633" width="6.85546875" style="139" customWidth="1"/>
    <col min="5634" max="5634" width="34.5703125" style="139" customWidth="1"/>
    <col min="5635" max="5635" width="18.42578125" style="139" customWidth="1"/>
    <col min="5636" max="5636" width="17.7109375" style="139" customWidth="1"/>
    <col min="5637" max="5637" width="16" style="139" customWidth="1"/>
    <col min="5638" max="5638" width="16.7109375" style="139" customWidth="1"/>
    <col min="5639" max="5639" width="13.42578125" style="139" customWidth="1"/>
    <col min="5640" max="5640" width="12.85546875" style="139" customWidth="1"/>
    <col min="5641" max="5641" width="11.28515625" style="139" customWidth="1"/>
    <col min="5642" max="5643" width="9.140625" style="139" customWidth="1"/>
    <col min="5644" max="5644" width="18.7109375" style="139" customWidth="1"/>
    <col min="5645" max="5875" width="9.140625" style="139" customWidth="1"/>
    <col min="5876" max="5876" width="6.85546875" style="139" customWidth="1"/>
    <col min="5877" max="5877" width="31.28515625" style="139" customWidth="1"/>
    <col min="5878" max="5878" width="14.85546875" style="139" customWidth="1"/>
    <col min="5879" max="5879" width="15.85546875" style="139" customWidth="1"/>
    <col min="5880" max="5881" width="12.85546875" style="139" customWidth="1"/>
    <col min="5882" max="5882" width="12.42578125" style="139" customWidth="1"/>
    <col min="5883" max="5883" width="11.85546875" style="139" customWidth="1"/>
    <col min="5884" max="5884" width="11.28515625" style="139" customWidth="1"/>
    <col min="5885" max="5886" width="9.140625" style="139" customWidth="1"/>
    <col min="5887" max="5887" width="11.140625" style="139"/>
    <col min="5888" max="5888" width="9.140625" style="139" customWidth="1"/>
    <col min="5889" max="5889" width="6.85546875" style="139" customWidth="1"/>
    <col min="5890" max="5890" width="34.5703125" style="139" customWidth="1"/>
    <col min="5891" max="5891" width="18.42578125" style="139" customWidth="1"/>
    <col min="5892" max="5892" width="17.7109375" style="139" customWidth="1"/>
    <col min="5893" max="5893" width="16" style="139" customWidth="1"/>
    <col min="5894" max="5894" width="16.7109375" style="139" customWidth="1"/>
    <col min="5895" max="5895" width="13.42578125" style="139" customWidth="1"/>
    <col min="5896" max="5896" width="12.85546875" style="139" customWidth="1"/>
    <col min="5897" max="5897" width="11.28515625" style="139" customWidth="1"/>
    <col min="5898" max="5899" width="9.140625" style="139" customWidth="1"/>
    <col min="5900" max="5900" width="18.7109375" style="139" customWidth="1"/>
    <col min="5901" max="6131" width="9.140625" style="139" customWidth="1"/>
    <col min="6132" max="6132" width="6.85546875" style="139" customWidth="1"/>
    <col min="6133" max="6133" width="31.28515625" style="139" customWidth="1"/>
    <col min="6134" max="6134" width="14.85546875" style="139" customWidth="1"/>
    <col min="6135" max="6135" width="15.85546875" style="139" customWidth="1"/>
    <col min="6136" max="6137" width="12.85546875" style="139" customWidth="1"/>
    <col min="6138" max="6138" width="12.42578125" style="139" customWidth="1"/>
    <col min="6139" max="6139" width="11.85546875" style="139" customWidth="1"/>
    <col min="6140" max="6140" width="11.28515625" style="139" customWidth="1"/>
    <col min="6141" max="6142" width="9.140625" style="139" customWidth="1"/>
    <col min="6143" max="6143" width="11.140625" style="139"/>
    <col min="6144" max="6144" width="9.140625" style="139" customWidth="1"/>
    <col min="6145" max="6145" width="6.85546875" style="139" customWidth="1"/>
    <col min="6146" max="6146" width="34.5703125" style="139" customWidth="1"/>
    <col min="6147" max="6147" width="18.42578125" style="139" customWidth="1"/>
    <col min="6148" max="6148" width="17.7109375" style="139" customWidth="1"/>
    <col min="6149" max="6149" width="16" style="139" customWidth="1"/>
    <col min="6150" max="6150" width="16.7109375" style="139" customWidth="1"/>
    <col min="6151" max="6151" width="13.42578125" style="139" customWidth="1"/>
    <col min="6152" max="6152" width="12.85546875" style="139" customWidth="1"/>
    <col min="6153" max="6153" width="11.28515625" style="139" customWidth="1"/>
    <col min="6154" max="6155" width="9.140625" style="139" customWidth="1"/>
    <col min="6156" max="6156" width="18.7109375" style="139" customWidth="1"/>
    <col min="6157" max="6387" width="9.140625" style="139" customWidth="1"/>
    <col min="6388" max="6388" width="6.85546875" style="139" customWidth="1"/>
    <col min="6389" max="6389" width="31.28515625" style="139" customWidth="1"/>
    <col min="6390" max="6390" width="14.85546875" style="139" customWidth="1"/>
    <col min="6391" max="6391" width="15.85546875" style="139" customWidth="1"/>
    <col min="6392" max="6393" width="12.85546875" style="139" customWidth="1"/>
    <col min="6394" max="6394" width="12.42578125" style="139" customWidth="1"/>
    <col min="6395" max="6395" width="11.85546875" style="139" customWidth="1"/>
    <col min="6396" max="6396" width="11.28515625" style="139" customWidth="1"/>
    <col min="6397" max="6398" width="9.140625" style="139" customWidth="1"/>
    <col min="6399" max="6399" width="11.140625" style="139"/>
    <col min="6400" max="6400" width="9.140625" style="139" customWidth="1"/>
    <col min="6401" max="6401" width="6.85546875" style="139" customWidth="1"/>
    <col min="6402" max="6402" width="34.5703125" style="139" customWidth="1"/>
    <col min="6403" max="6403" width="18.42578125" style="139" customWidth="1"/>
    <col min="6404" max="6404" width="17.7109375" style="139" customWidth="1"/>
    <col min="6405" max="6405" width="16" style="139" customWidth="1"/>
    <col min="6406" max="6406" width="16.7109375" style="139" customWidth="1"/>
    <col min="6407" max="6407" width="13.42578125" style="139" customWidth="1"/>
    <col min="6408" max="6408" width="12.85546875" style="139" customWidth="1"/>
    <col min="6409" max="6409" width="11.28515625" style="139" customWidth="1"/>
    <col min="6410" max="6411" width="9.140625" style="139" customWidth="1"/>
    <col min="6412" max="6412" width="18.7109375" style="139" customWidth="1"/>
    <col min="6413" max="6643" width="9.140625" style="139" customWidth="1"/>
    <col min="6644" max="6644" width="6.85546875" style="139" customWidth="1"/>
    <col min="6645" max="6645" width="31.28515625" style="139" customWidth="1"/>
    <col min="6646" max="6646" width="14.85546875" style="139" customWidth="1"/>
    <col min="6647" max="6647" width="15.85546875" style="139" customWidth="1"/>
    <col min="6648" max="6649" width="12.85546875" style="139" customWidth="1"/>
    <col min="6650" max="6650" width="12.42578125" style="139" customWidth="1"/>
    <col min="6651" max="6651" width="11.85546875" style="139" customWidth="1"/>
    <col min="6652" max="6652" width="11.28515625" style="139" customWidth="1"/>
    <col min="6653" max="6654" width="9.140625" style="139" customWidth="1"/>
    <col min="6655" max="6655" width="11.140625" style="139"/>
    <col min="6656" max="6656" width="9.140625" style="139" customWidth="1"/>
    <col min="6657" max="6657" width="6.85546875" style="139" customWidth="1"/>
    <col min="6658" max="6658" width="34.5703125" style="139" customWidth="1"/>
    <col min="6659" max="6659" width="18.42578125" style="139" customWidth="1"/>
    <col min="6660" max="6660" width="17.7109375" style="139" customWidth="1"/>
    <col min="6661" max="6661" width="16" style="139" customWidth="1"/>
    <col min="6662" max="6662" width="16.7109375" style="139" customWidth="1"/>
    <col min="6663" max="6663" width="13.42578125" style="139" customWidth="1"/>
    <col min="6664" max="6664" width="12.85546875" style="139" customWidth="1"/>
    <col min="6665" max="6665" width="11.28515625" style="139" customWidth="1"/>
    <col min="6666" max="6667" width="9.140625" style="139" customWidth="1"/>
    <col min="6668" max="6668" width="18.7109375" style="139" customWidth="1"/>
    <col min="6669" max="6899" width="9.140625" style="139" customWidth="1"/>
    <col min="6900" max="6900" width="6.85546875" style="139" customWidth="1"/>
    <col min="6901" max="6901" width="31.28515625" style="139" customWidth="1"/>
    <col min="6902" max="6902" width="14.85546875" style="139" customWidth="1"/>
    <col min="6903" max="6903" width="15.85546875" style="139" customWidth="1"/>
    <col min="6904" max="6905" width="12.85546875" style="139" customWidth="1"/>
    <col min="6906" max="6906" width="12.42578125" style="139" customWidth="1"/>
    <col min="6907" max="6907" width="11.85546875" style="139" customWidth="1"/>
    <col min="6908" max="6908" width="11.28515625" style="139" customWidth="1"/>
    <col min="6909" max="6910" width="9.140625" style="139" customWidth="1"/>
    <col min="6911" max="6911" width="11.140625" style="139"/>
    <col min="6912" max="6912" width="9.140625" style="139" customWidth="1"/>
    <col min="6913" max="6913" width="6.85546875" style="139" customWidth="1"/>
    <col min="6914" max="6914" width="34.5703125" style="139" customWidth="1"/>
    <col min="6915" max="6915" width="18.42578125" style="139" customWidth="1"/>
    <col min="6916" max="6916" width="17.7109375" style="139" customWidth="1"/>
    <col min="6917" max="6917" width="16" style="139" customWidth="1"/>
    <col min="6918" max="6918" width="16.7109375" style="139" customWidth="1"/>
    <col min="6919" max="6919" width="13.42578125" style="139" customWidth="1"/>
    <col min="6920" max="6920" width="12.85546875" style="139" customWidth="1"/>
    <col min="6921" max="6921" width="11.28515625" style="139" customWidth="1"/>
    <col min="6922" max="6923" width="9.140625" style="139" customWidth="1"/>
    <col min="6924" max="6924" width="18.7109375" style="139" customWidth="1"/>
    <col min="6925" max="7155" width="9.140625" style="139" customWidth="1"/>
    <col min="7156" max="7156" width="6.85546875" style="139" customWidth="1"/>
    <col min="7157" max="7157" width="31.28515625" style="139" customWidth="1"/>
    <col min="7158" max="7158" width="14.85546875" style="139" customWidth="1"/>
    <col min="7159" max="7159" width="15.85546875" style="139" customWidth="1"/>
    <col min="7160" max="7161" width="12.85546875" style="139" customWidth="1"/>
    <col min="7162" max="7162" width="12.42578125" style="139" customWidth="1"/>
    <col min="7163" max="7163" width="11.85546875" style="139" customWidth="1"/>
    <col min="7164" max="7164" width="11.28515625" style="139" customWidth="1"/>
    <col min="7165" max="7166" width="9.140625" style="139" customWidth="1"/>
    <col min="7167" max="7167" width="11.140625" style="139"/>
    <col min="7168" max="7168" width="9.140625" style="139" customWidth="1"/>
    <col min="7169" max="7169" width="6.85546875" style="139" customWidth="1"/>
    <col min="7170" max="7170" width="34.5703125" style="139" customWidth="1"/>
    <col min="7171" max="7171" width="18.42578125" style="139" customWidth="1"/>
    <col min="7172" max="7172" width="17.7109375" style="139" customWidth="1"/>
    <col min="7173" max="7173" width="16" style="139" customWidth="1"/>
    <col min="7174" max="7174" width="16.7109375" style="139" customWidth="1"/>
    <col min="7175" max="7175" width="13.42578125" style="139" customWidth="1"/>
    <col min="7176" max="7176" width="12.85546875" style="139" customWidth="1"/>
    <col min="7177" max="7177" width="11.28515625" style="139" customWidth="1"/>
    <col min="7178" max="7179" width="9.140625" style="139" customWidth="1"/>
    <col min="7180" max="7180" width="18.7109375" style="139" customWidth="1"/>
    <col min="7181" max="7411" width="9.140625" style="139" customWidth="1"/>
    <col min="7412" max="7412" width="6.85546875" style="139" customWidth="1"/>
    <col min="7413" max="7413" width="31.28515625" style="139" customWidth="1"/>
    <col min="7414" max="7414" width="14.85546875" style="139" customWidth="1"/>
    <col min="7415" max="7415" width="15.85546875" style="139" customWidth="1"/>
    <col min="7416" max="7417" width="12.85546875" style="139" customWidth="1"/>
    <col min="7418" max="7418" width="12.42578125" style="139" customWidth="1"/>
    <col min="7419" max="7419" width="11.85546875" style="139" customWidth="1"/>
    <col min="7420" max="7420" width="11.28515625" style="139" customWidth="1"/>
    <col min="7421" max="7422" width="9.140625" style="139" customWidth="1"/>
    <col min="7423" max="7423" width="11.140625" style="139"/>
    <col min="7424" max="7424" width="9.140625" style="139" customWidth="1"/>
    <col min="7425" max="7425" width="6.85546875" style="139" customWidth="1"/>
    <col min="7426" max="7426" width="34.5703125" style="139" customWidth="1"/>
    <col min="7427" max="7427" width="18.42578125" style="139" customWidth="1"/>
    <col min="7428" max="7428" width="17.7109375" style="139" customWidth="1"/>
    <col min="7429" max="7429" width="16" style="139" customWidth="1"/>
    <col min="7430" max="7430" width="16.7109375" style="139" customWidth="1"/>
    <col min="7431" max="7431" width="13.42578125" style="139" customWidth="1"/>
    <col min="7432" max="7432" width="12.85546875" style="139" customWidth="1"/>
    <col min="7433" max="7433" width="11.28515625" style="139" customWidth="1"/>
    <col min="7434" max="7435" width="9.140625" style="139" customWidth="1"/>
    <col min="7436" max="7436" width="18.7109375" style="139" customWidth="1"/>
    <col min="7437" max="7667" width="9.140625" style="139" customWidth="1"/>
    <col min="7668" max="7668" width="6.85546875" style="139" customWidth="1"/>
    <col min="7669" max="7669" width="31.28515625" style="139" customWidth="1"/>
    <col min="7670" max="7670" width="14.85546875" style="139" customWidth="1"/>
    <col min="7671" max="7671" width="15.85546875" style="139" customWidth="1"/>
    <col min="7672" max="7673" width="12.85546875" style="139" customWidth="1"/>
    <col min="7674" max="7674" width="12.42578125" style="139" customWidth="1"/>
    <col min="7675" max="7675" width="11.85546875" style="139" customWidth="1"/>
    <col min="7676" max="7676" width="11.28515625" style="139" customWidth="1"/>
    <col min="7677" max="7678" width="9.140625" style="139" customWidth="1"/>
    <col min="7679" max="7679" width="11.140625" style="139"/>
    <col min="7680" max="7680" width="9.140625" style="139" customWidth="1"/>
    <col min="7681" max="7681" width="6.85546875" style="139" customWidth="1"/>
    <col min="7682" max="7682" width="34.5703125" style="139" customWidth="1"/>
    <col min="7683" max="7683" width="18.42578125" style="139" customWidth="1"/>
    <col min="7684" max="7684" width="17.7109375" style="139" customWidth="1"/>
    <col min="7685" max="7685" width="16" style="139" customWidth="1"/>
    <col min="7686" max="7686" width="16.7109375" style="139" customWidth="1"/>
    <col min="7687" max="7687" width="13.42578125" style="139" customWidth="1"/>
    <col min="7688" max="7688" width="12.85546875" style="139" customWidth="1"/>
    <col min="7689" max="7689" width="11.28515625" style="139" customWidth="1"/>
    <col min="7690" max="7691" width="9.140625" style="139" customWidth="1"/>
    <col min="7692" max="7692" width="18.7109375" style="139" customWidth="1"/>
    <col min="7693" max="7923" width="9.140625" style="139" customWidth="1"/>
    <col min="7924" max="7924" width="6.85546875" style="139" customWidth="1"/>
    <col min="7925" max="7925" width="31.28515625" style="139" customWidth="1"/>
    <col min="7926" max="7926" width="14.85546875" style="139" customWidth="1"/>
    <col min="7927" max="7927" width="15.85546875" style="139" customWidth="1"/>
    <col min="7928" max="7929" width="12.85546875" style="139" customWidth="1"/>
    <col min="7930" max="7930" width="12.42578125" style="139" customWidth="1"/>
    <col min="7931" max="7931" width="11.85546875" style="139" customWidth="1"/>
    <col min="7932" max="7932" width="11.28515625" style="139" customWidth="1"/>
    <col min="7933" max="7934" width="9.140625" style="139" customWidth="1"/>
    <col min="7935" max="7935" width="11.140625" style="139"/>
    <col min="7936" max="7936" width="9.140625" style="139" customWidth="1"/>
    <col min="7937" max="7937" width="6.85546875" style="139" customWidth="1"/>
    <col min="7938" max="7938" width="34.5703125" style="139" customWidth="1"/>
    <col min="7939" max="7939" width="18.42578125" style="139" customWidth="1"/>
    <col min="7940" max="7940" width="17.7109375" style="139" customWidth="1"/>
    <col min="7941" max="7941" width="16" style="139" customWidth="1"/>
    <col min="7942" max="7942" width="16.7109375" style="139" customWidth="1"/>
    <col min="7943" max="7943" width="13.42578125" style="139" customWidth="1"/>
    <col min="7944" max="7944" width="12.85546875" style="139" customWidth="1"/>
    <col min="7945" max="7945" width="11.28515625" style="139" customWidth="1"/>
    <col min="7946" max="7947" width="9.140625" style="139" customWidth="1"/>
    <col min="7948" max="7948" width="18.7109375" style="139" customWidth="1"/>
    <col min="7949" max="8179" width="9.140625" style="139" customWidth="1"/>
    <col min="8180" max="8180" width="6.85546875" style="139" customWidth="1"/>
    <col min="8181" max="8181" width="31.28515625" style="139" customWidth="1"/>
    <col min="8182" max="8182" width="14.85546875" style="139" customWidth="1"/>
    <col min="8183" max="8183" width="15.85546875" style="139" customWidth="1"/>
    <col min="8184" max="8185" width="12.85546875" style="139" customWidth="1"/>
    <col min="8186" max="8186" width="12.42578125" style="139" customWidth="1"/>
    <col min="8187" max="8187" width="11.85546875" style="139" customWidth="1"/>
    <col min="8188" max="8188" width="11.28515625" style="139" customWidth="1"/>
    <col min="8189" max="8190" width="9.140625" style="139" customWidth="1"/>
    <col min="8191" max="8191" width="11.140625" style="139"/>
    <col min="8192" max="8192" width="9.140625" style="139" customWidth="1"/>
    <col min="8193" max="8193" width="6.85546875" style="139" customWidth="1"/>
    <col min="8194" max="8194" width="34.5703125" style="139" customWidth="1"/>
    <col min="8195" max="8195" width="18.42578125" style="139" customWidth="1"/>
    <col min="8196" max="8196" width="17.7109375" style="139" customWidth="1"/>
    <col min="8197" max="8197" width="16" style="139" customWidth="1"/>
    <col min="8198" max="8198" width="16.7109375" style="139" customWidth="1"/>
    <col min="8199" max="8199" width="13.42578125" style="139" customWidth="1"/>
    <col min="8200" max="8200" width="12.85546875" style="139" customWidth="1"/>
    <col min="8201" max="8201" width="11.28515625" style="139" customWidth="1"/>
    <col min="8202" max="8203" width="9.140625" style="139" customWidth="1"/>
    <col min="8204" max="8204" width="18.7109375" style="139" customWidth="1"/>
    <col min="8205" max="8435" width="9.140625" style="139" customWidth="1"/>
    <col min="8436" max="8436" width="6.85546875" style="139" customWidth="1"/>
    <col min="8437" max="8437" width="31.28515625" style="139" customWidth="1"/>
    <col min="8438" max="8438" width="14.85546875" style="139" customWidth="1"/>
    <col min="8439" max="8439" width="15.85546875" style="139" customWidth="1"/>
    <col min="8440" max="8441" width="12.85546875" style="139" customWidth="1"/>
    <col min="8442" max="8442" width="12.42578125" style="139" customWidth="1"/>
    <col min="8443" max="8443" width="11.85546875" style="139" customWidth="1"/>
    <col min="8444" max="8444" width="11.28515625" style="139" customWidth="1"/>
    <col min="8445" max="8446" width="9.140625" style="139" customWidth="1"/>
    <col min="8447" max="8447" width="11.140625" style="139"/>
    <col min="8448" max="8448" width="9.140625" style="139" customWidth="1"/>
    <col min="8449" max="8449" width="6.85546875" style="139" customWidth="1"/>
    <col min="8450" max="8450" width="34.5703125" style="139" customWidth="1"/>
    <col min="8451" max="8451" width="18.42578125" style="139" customWidth="1"/>
    <col min="8452" max="8452" width="17.7109375" style="139" customWidth="1"/>
    <col min="8453" max="8453" width="16" style="139" customWidth="1"/>
    <col min="8454" max="8454" width="16.7109375" style="139" customWidth="1"/>
    <col min="8455" max="8455" width="13.42578125" style="139" customWidth="1"/>
    <col min="8456" max="8456" width="12.85546875" style="139" customWidth="1"/>
    <col min="8457" max="8457" width="11.28515625" style="139" customWidth="1"/>
    <col min="8458" max="8459" width="9.140625" style="139" customWidth="1"/>
    <col min="8460" max="8460" width="18.7109375" style="139" customWidth="1"/>
    <col min="8461" max="8691" width="9.140625" style="139" customWidth="1"/>
    <col min="8692" max="8692" width="6.85546875" style="139" customWidth="1"/>
    <col min="8693" max="8693" width="31.28515625" style="139" customWidth="1"/>
    <col min="8694" max="8694" width="14.85546875" style="139" customWidth="1"/>
    <col min="8695" max="8695" width="15.85546875" style="139" customWidth="1"/>
    <col min="8696" max="8697" width="12.85546875" style="139" customWidth="1"/>
    <col min="8698" max="8698" width="12.42578125" style="139" customWidth="1"/>
    <col min="8699" max="8699" width="11.85546875" style="139" customWidth="1"/>
    <col min="8700" max="8700" width="11.28515625" style="139" customWidth="1"/>
    <col min="8701" max="8702" width="9.140625" style="139" customWidth="1"/>
    <col min="8703" max="8703" width="11.140625" style="139"/>
    <col min="8704" max="8704" width="9.140625" style="139" customWidth="1"/>
    <col min="8705" max="8705" width="6.85546875" style="139" customWidth="1"/>
    <col min="8706" max="8706" width="34.5703125" style="139" customWidth="1"/>
    <col min="8707" max="8707" width="18.42578125" style="139" customWidth="1"/>
    <col min="8708" max="8708" width="17.7109375" style="139" customWidth="1"/>
    <col min="8709" max="8709" width="16" style="139" customWidth="1"/>
    <col min="8710" max="8710" width="16.7109375" style="139" customWidth="1"/>
    <col min="8711" max="8711" width="13.42578125" style="139" customWidth="1"/>
    <col min="8712" max="8712" width="12.85546875" style="139" customWidth="1"/>
    <col min="8713" max="8713" width="11.28515625" style="139" customWidth="1"/>
    <col min="8714" max="8715" width="9.140625" style="139" customWidth="1"/>
    <col min="8716" max="8716" width="18.7109375" style="139" customWidth="1"/>
    <col min="8717" max="8947" width="9.140625" style="139" customWidth="1"/>
    <col min="8948" max="8948" width="6.85546875" style="139" customWidth="1"/>
    <col min="8949" max="8949" width="31.28515625" style="139" customWidth="1"/>
    <col min="8950" max="8950" width="14.85546875" style="139" customWidth="1"/>
    <col min="8951" max="8951" width="15.85546875" style="139" customWidth="1"/>
    <col min="8952" max="8953" width="12.85546875" style="139" customWidth="1"/>
    <col min="8954" max="8954" width="12.42578125" style="139" customWidth="1"/>
    <col min="8955" max="8955" width="11.85546875" style="139" customWidth="1"/>
    <col min="8956" max="8956" width="11.28515625" style="139" customWidth="1"/>
    <col min="8957" max="8958" width="9.140625" style="139" customWidth="1"/>
    <col min="8959" max="8959" width="11.140625" style="139"/>
    <col min="8960" max="8960" width="9.140625" style="139" customWidth="1"/>
    <col min="8961" max="8961" width="6.85546875" style="139" customWidth="1"/>
    <col min="8962" max="8962" width="34.5703125" style="139" customWidth="1"/>
    <col min="8963" max="8963" width="18.42578125" style="139" customWidth="1"/>
    <col min="8964" max="8964" width="17.7109375" style="139" customWidth="1"/>
    <col min="8965" max="8965" width="16" style="139" customWidth="1"/>
    <col min="8966" max="8966" width="16.7109375" style="139" customWidth="1"/>
    <col min="8967" max="8967" width="13.42578125" style="139" customWidth="1"/>
    <col min="8968" max="8968" width="12.85546875" style="139" customWidth="1"/>
    <col min="8969" max="8969" width="11.28515625" style="139" customWidth="1"/>
    <col min="8970" max="8971" width="9.140625" style="139" customWidth="1"/>
    <col min="8972" max="8972" width="18.7109375" style="139" customWidth="1"/>
    <col min="8973" max="9203" width="9.140625" style="139" customWidth="1"/>
    <col min="9204" max="9204" width="6.85546875" style="139" customWidth="1"/>
    <col min="9205" max="9205" width="31.28515625" style="139" customWidth="1"/>
    <col min="9206" max="9206" width="14.85546875" style="139" customWidth="1"/>
    <col min="9207" max="9207" width="15.85546875" style="139" customWidth="1"/>
    <col min="9208" max="9209" width="12.85546875" style="139" customWidth="1"/>
    <col min="9210" max="9210" width="12.42578125" style="139" customWidth="1"/>
    <col min="9211" max="9211" width="11.85546875" style="139" customWidth="1"/>
    <col min="9212" max="9212" width="11.28515625" style="139" customWidth="1"/>
    <col min="9213" max="9214" width="9.140625" style="139" customWidth="1"/>
    <col min="9215" max="9215" width="11.140625" style="139"/>
    <col min="9216" max="9216" width="9.140625" style="139" customWidth="1"/>
    <col min="9217" max="9217" width="6.85546875" style="139" customWidth="1"/>
    <col min="9218" max="9218" width="34.5703125" style="139" customWidth="1"/>
    <col min="9219" max="9219" width="18.42578125" style="139" customWidth="1"/>
    <col min="9220" max="9220" width="17.7109375" style="139" customWidth="1"/>
    <col min="9221" max="9221" width="16" style="139" customWidth="1"/>
    <col min="9222" max="9222" width="16.7109375" style="139" customWidth="1"/>
    <col min="9223" max="9223" width="13.42578125" style="139" customWidth="1"/>
    <col min="9224" max="9224" width="12.85546875" style="139" customWidth="1"/>
    <col min="9225" max="9225" width="11.28515625" style="139" customWidth="1"/>
    <col min="9226" max="9227" width="9.140625" style="139" customWidth="1"/>
    <col min="9228" max="9228" width="18.7109375" style="139" customWidth="1"/>
    <col min="9229" max="9459" width="9.140625" style="139" customWidth="1"/>
    <col min="9460" max="9460" width="6.85546875" style="139" customWidth="1"/>
    <col min="9461" max="9461" width="31.28515625" style="139" customWidth="1"/>
    <col min="9462" max="9462" width="14.85546875" style="139" customWidth="1"/>
    <col min="9463" max="9463" width="15.85546875" style="139" customWidth="1"/>
    <col min="9464" max="9465" width="12.85546875" style="139" customWidth="1"/>
    <col min="9466" max="9466" width="12.42578125" style="139" customWidth="1"/>
    <col min="9467" max="9467" width="11.85546875" style="139" customWidth="1"/>
    <col min="9468" max="9468" width="11.28515625" style="139" customWidth="1"/>
    <col min="9469" max="9470" width="9.140625" style="139" customWidth="1"/>
    <col min="9471" max="9471" width="11.140625" style="139"/>
    <col min="9472" max="9472" width="9.140625" style="139" customWidth="1"/>
    <col min="9473" max="9473" width="6.85546875" style="139" customWidth="1"/>
    <col min="9474" max="9474" width="34.5703125" style="139" customWidth="1"/>
    <col min="9475" max="9475" width="18.42578125" style="139" customWidth="1"/>
    <col min="9476" max="9476" width="17.7109375" style="139" customWidth="1"/>
    <col min="9477" max="9477" width="16" style="139" customWidth="1"/>
    <col min="9478" max="9478" width="16.7109375" style="139" customWidth="1"/>
    <col min="9479" max="9479" width="13.42578125" style="139" customWidth="1"/>
    <col min="9480" max="9480" width="12.85546875" style="139" customWidth="1"/>
    <col min="9481" max="9481" width="11.28515625" style="139" customWidth="1"/>
    <col min="9482" max="9483" width="9.140625" style="139" customWidth="1"/>
    <col min="9484" max="9484" width="18.7109375" style="139" customWidth="1"/>
    <col min="9485" max="9715" width="9.140625" style="139" customWidth="1"/>
    <col min="9716" max="9716" width="6.85546875" style="139" customWidth="1"/>
    <col min="9717" max="9717" width="31.28515625" style="139" customWidth="1"/>
    <col min="9718" max="9718" width="14.85546875" style="139" customWidth="1"/>
    <col min="9719" max="9719" width="15.85546875" style="139" customWidth="1"/>
    <col min="9720" max="9721" width="12.85546875" style="139" customWidth="1"/>
    <col min="9722" max="9722" width="12.42578125" style="139" customWidth="1"/>
    <col min="9723" max="9723" width="11.85546875" style="139" customWidth="1"/>
    <col min="9724" max="9724" width="11.28515625" style="139" customWidth="1"/>
    <col min="9725" max="9726" width="9.140625" style="139" customWidth="1"/>
    <col min="9727" max="9727" width="11.140625" style="139"/>
    <col min="9728" max="9728" width="9.140625" style="139" customWidth="1"/>
    <col min="9729" max="9729" width="6.85546875" style="139" customWidth="1"/>
    <col min="9730" max="9730" width="34.5703125" style="139" customWidth="1"/>
    <col min="9731" max="9731" width="18.42578125" style="139" customWidth="1"/>
    <col min="9732" max="9732" width="17.7109375" style="139" customWidth="1"/>
    <col min="9733" max="9733" width="16" style="139" customWidth="1"/>
    <col min="9734" max="9734" width="16.7109375" style="139" customWidth="1"/>
    <col min="9735" max="9735" width="13.42578125" style="139" customWidth="1"/>
    <col min="9736" max="9736" width="12.85546875" style="139" customWidth="1"/>
    <col min="9737" max="9737" width="11.28515625" style="139" customWidth="1"/>
    <col min="9738" max="9739" width="9.140625" style="139" customWidth="1"/>
    <col min="9740" max="9740" width="18.7109375" style="139" customWidth="1"/>
    <col min="9741" max="9971" width="9.140625" style="139" customWidth="1"/>
    <col min="9972" max="9972" width="6.85546875" style="139" customWidth="1"/>
    <col min="9973" max="9973" width="31.28515625" style="139" customWidth="1"/>
    <col min="9974" max="9974" width="14.85546875" style="139" customWidth="1"/>
    <col min="9975" max="9975" width="15.85546875" style="139" customWidth="1"/>
    <col min="9976" max="9977" width="12.85546875" style="139" customWidth="1"/>
    <col min="9978" max="9978" width="12.42578125" style="139" customWidth="1"/>
    <col min="9979" max="9979" width="11.85546875" style="139" customWidth="1"/>
    <col min="9980" max="9980" width="11.28515625" style="139" customWidth="1"/>
    <col min="9981" max="9982" width="9.140625" style="139" customWidth="1"/>
    <col min="9983" max="9983" width="11.140625" style="139"/>
    <col min="9984" max="9984" width="9.140625" style="139" customWidth="1"/>
    <col min="9985" max="9985" width="6.85546875" style="139" customWidth="1"/>
    <col min="9986" max="9986" width="34.5703125" style="139" customWidth="1"/>
    <col min="9987" max="9987" width="18.42578125" style="139" customWidth="1"/>
    <col min="9988" max="9988" width="17.7109375" style="139" customWidth="1"/>
    <col min="9989" max="9989" width="16" style="139" customWidth="1"/>
    <col min="9990" max="9990" width="16.7109375" style="139" customWidth="1"/>
    <col min="9991" max="9991" width="13.42578125" style="139" customWidth="1"/>
    <col min="9992" max="9992" width="12.85546875" style="139" customWidth="1"/>
    <col min="9993" max="9993" width="11.28515625" style="139" customWidth="1"/>
    <col min="9994" max="9995" width="9.140625" style="139" customWidth="1"/>
    <col min="9996" max="9996" width="18.7109375" style="139" customWidth="1"/>
    <col min="9997" max="10227" width="9.140625" style="139" customWidth="1"/>
    <col min="10228" max="10228" width="6.85546875" style="139" customWidth="1"/>
    <col min="10229" max="10229" width="31.28515625" style="139" customWidth="1"/>
    <col min="10230" max="10230" width="14.85546875" style="139" customWidth="1"/>
    <col min="10231" max="10231" width="15.85546875" style="139" customWidth="1"/>
    <col min="10232" max="10233" width="12.85546875" style="139" customWidth="1"/>
    <col min="10234" max="10234" width="12.42578125" style="139" customWidth="1"/>
    <col min="10235" max="10235" width="11.85546875" style="139" customWidth="1"/>
    <col min="10236" max="10236" width="11.28515625" style="139" customWidth="1"/>
    <col min="10237" max="10238" width="9.140625" style="139" customWidth="1"/>
    <col min="10239" max="10239" width="11.140625" style="139"/>
    <col min="10240" max="10240" width="9.140625" style="139" customWidth="1"/>
    <col min="10241" max="10241" width="6.85546875" style="139" customWidth="1"/>
    <col min="10242" max="10242" width="34.5703125" style="139" customWidth="1"/>
    <col min="10243" max="10243" width="18.42578125" style="139" customWidth="1"/>
    <col min="10244" max="10244" width="17.7109375" style="139" customWidth="1"/>
    <col min="10245" max="10245" width="16" style="139" customWidth="1"/>
    <col min="10246" max="10246" width="16.7109375" style="139" customWidth="1"/>
    <col min="10247" max="10247" width="13.42578125" style="139" customWidth="1"/>
    <col min="10248" max="10248" width="12.85546875" style="139" customWidth="1"/>
    <col min="10249" max="10249" width="11.28515625" style="139" customWidth="1"/>
    <col min="10250" max="10251" width="9.140625" style="139" customWidth="1"/>
    <col min="10252" max="10252" width="18.7109375" style="139" customWidth="1"/>
    <col min="10253" max="10483" width="9.140625" style="139" customWidth="1"/>
    <col min="10484" max="10484" width="6.85546875" style="139" customWidth="1"/>
    <col min="10485" max="10485" width="31.28515625" style="139" customWidth="1"/>
    <col min="10486" max="10486" width="14.85546875" style="139" customWidth="1"/>
    <col min="10487" max="10487" width="15.85546875" style="139" customWidth="1"/>
    <col min="10488" max="10489" width="12.85546875" style="139" customWidth="1"/>
    <col min="10490" max="10490" width="12.42578125" style="139" customWidth="1"/>
    <col min="10491" max="10491" width="11.85546875" style="139" customWidth="1"/>
    <col min="10492" max="10492" width="11.28515625" style="139" customWidth="1"/>
    <col min="10493" max="10494" width="9.140625" style="139" customWidth="1"/>
    <col min="10495" max="10495" width="11.140625" style="139"/>
    <col min="10496" max="10496" width="9.140625" style="139" customWidth="1"/>
    <col min="10497" max="10497" width="6.85546875" style="139" customWidth="1"/>
    <col min="10498" max="10498" width="34.5703125" style="139" customWidth="1"/>
    <col min="10499" max="10499" width="18.42578125" style="139" customWidth="1"/>
    <col min="10500" max="10500" width="17.7109375" style="139" customWidth="1"/>
    <col min="10501" max="10501" width="16" style="139" customWidth="1"/>
    <col min="10502" max="10502" width="16.7109375" style="139" customWidth="1"/>
    <col min="10503" max="10503" width="13.42578125" style="139" customWidth="1"/>
    <col min="10504" max="10504" width="12.85546875" style="139" customWidth="1"/>
    <col min="10505" max="10505" width="11.28515625" style="139" customWidth="1"/>
    <col min="10506" max="10507" width="9.140625" style="139" customWidth="1"/>
    <col min="10508" max="10508" width="18.7109375" style="139" customWidth="1"/>
    <col min="10509" max="10739" width="9.140625" style="139" customWidth="1"/>
    <col min="10740" max="10740" width="6.85546875" style="139" customWidth="1"/>
    <col min="10741" max="10741" width="31.28515625" style="139" customWidth="1"/>
    <col min="10742" max="10742" width="14.85546875" style="139" customWidth="1"/>
    <col min="10743" max="10743" width="15.85546875" style="139" customWidth="1"/>
    <col min="10744" max="10745" width="12.85546875" style="139" customWidth="1"/>
    <col min="10746" max="10746" width="12.42578125" style="139" customWidth="1"/>
    <col min="10747" max="10747" width="11.85546875" style="139" customWidth="1"/>
    <col min="10748" max="10748" width="11.28515625" style="139" customWidth="1"/>
    <col min="10749" max="10750" width="9.140625" style="139" customWidth="1"/>
    <col min="10751" max="10751" width="11.140625" style="139"/>
    <col min="10752" max="10752" width="9.140625" style="139" customWidth="1"/>
    <col min="10753" max="10753" width="6.85546875" style="139" customWidth="1"/>
    <col min="10754" max="10754" width="34.5703125" style="139" customWidth="1"/>
    <col min="10755" max="10755" width="18.42578125" style="139" customWidth="1"/>
    <col min="10756" max="10756" width="17.7109375" style="139" customWidth="1"/>
    <col min="10757" max="10757" width="16" style="139" customWidth="1"/>
    <col min="10758" max="10758" width="16.7109375" style="139" customWidth="1"/>
    <col min="10759" max="10759" width="13.42578125" style="139" customWidth="1"/>
    <col min="10760" max="10760" width="12.85546875" style="139" customWidth="1"/>
    <col min="10761" max="10761" width="11.28515625" style="139" customWidth="1"/>
    <col min="10762" max="10763" width="9.140625" style="139" customWidth="1"/>
    <col min="10764" max="10764" width="18.7109375" style="139" customWidth="1"/>
    <col min="10765" max="10995" width="9.140625" style="139" customWidth="1"/>
    <col min="10996" max="10996" width="6.85546875" style="139" customWidth="1"/>
    <col min="10997" max="10997" width="31.28515625" style="139" customWidth="1"/>
    <col min="10998" max="10998" width="14.85546875" style="139" customWidth="1"/>
    <col min="10999" max="10999" width="15.85546875" style="139" customWidth="1"/>
    <col min="11000" max="11001" width="12.85546875" style="139" customWidth="1"/>
    <col min="11002" max="11002" width="12.42578125" style="139" customWidth="1"/>
    <col min="11003" max="11003" width="11.85546875" style="139" customWidth="1"/>
    <col min="11004" max="11004" width="11.28515625" style="139" customWidth="1"/>
    <col min="11005" max="11006" width="9.140625" style="139" customWidth="1"/>
    <col min="11007" max="11007" width="11.140625" style="139"/>
    <col min="11008" max="11008" width="9.140625" style="139" customWidth="1"/>
    <col min="11009" max="11009" width="6.85546875" style="139" customWidth="1"/>
    <col min="11010" max="11010" width="34.5703125" style="139" customWidth="1"/>
    <col min="11011" max="11011" width="18.42578125" style="139" customWidth="1"/>
    <col min="11012" max="11012" width="17.7109375" style="139" customWidth="1"/>
    <col min="11013" max="11013" width="16" style="139" customWidth="1"/>
    <col min="11014" max="11014" width="16.7109375" style="139" customWidth="1"/>
    <col min="11015" max="11015" width="13.42578125" style="139" customWidth="1"/>
    <col min="11016" max="11016" width="12.85546875" style="139" customWidth="1"/>
    <col min="11017" max="11017" width="11.28515625" style="139" customWidth="1"/>
    <col min="11018" max="11019" width="9.140625" style="139" customWidth="1"/>
    <col min="11020" max="11020" width="18.7109375" style="139" customWidth="1"/>
    <col min="11021" max="11251" width="9.140625" style="139" customWidth="1"/>
    <col min="11252" max="11252" width="6.85546875" style="139" customWidth="1"/>
    <col min="11253" max="11253" width="31.28515625" style="139" customWidth="1"/>
    <col min="11254" max="11254" width="14.85546875" style="139" customWidth="1"/>
    <col min="11255" max="11255" width="15.85546875" style="139" customWidth="1"/>
    <col min="11256" max="11257" width="12.85546875" style="139" customWidth="1"/>
    <col min="11258" max="11258" width="12.42578125" style="139" customWidth="1"/>
    <col min="11259" max="11259" width="11.85546875" style="139" customWidth="1"/>
    <col min="11260" max="11260" width="11.28515625" style="139" customWidth="1"/>
    <col min="11261" max="11262" width="9.140625" style="139" customWidth="1"/>
    <col min="11263" max="11263" width="11.140625" style="139"/>
    <col min="11264" max="11264" width="9.140625" style="139" customWidth="1"/>
    <col min="11265" max="11265" width="6.85546875" style="139" customWidth="1"/>
    <col min="11266" max="11266" width="34.5703125" style="139" customWidth="1"/>
    <col min="11267" max="11267" width="18.42578125" style="139" customWidth="1"/>
    <col min="11268" max="11268" width="17.7109375" style="139" customWidth="1"/>
    <col min="11269" max="11269" width="16" style="139" customWidth="1"/>
    <col min="11270" max="11270" width="16.7109375" style="139" customWidth="1"/>
    <col min="11271" max="11271" width="13.42578125" style="139" customWidth="1"/>
    <col min="11272" max="11272" width="12.85546875" style="139" customWidth="1"/>
    <col min="11273" max="11273" width="11.28515625" style="139" customWidth="1"/>
    <col min="11274" max="11275" width="9.140625" style="139" customWidth="1"/>
    <col min="11276" max="11276" width="18.7109375" style="139" customWidth="1"/>
    <col min="11277" max="11507" width="9.140625" style="139" customWidth="1"/>
    <col min="11508" max="11508" width="6.85546875" style="139" customWidth="1"/>
    <col min="11509" max="11509" width="31.28515625" style="139" customWidth="1"/>
    <col min="11510" max="11510" width="14.85546875" style="139" customWidth="1"/>
    <col min="11511" max="11511" width="15.85546875" style="139" customWidth="1"/>
    <col min="11512" max="11513" width="12.85546875" style="139" customWidth="1"/>
    <col min="11514" max="11514" width="12.42578125" style="139" customWidth="1"/>
    <col min="11515" max="11515" width="11.85546875" style="139" customWidth="1"/>
    <col min="11516" max="11516" width="11.28515625" style="139" customWidth="1"/>
    <col min="11517" max="11518" width="9.140625" style="139" customWidth="1"/>
    <col min="11519" max="11519" width="11.140625" style="139"/>
    <col min="11520" max="11520" width="9.140625" style="139" customWidth="1"/>
    <col min="11521" max="11521" width="6.85546875" style="139" customWidth="1"/>
    <col min="11522" max="11522" width="34.5703125" style="139" customWidth="1"/>
    <col min="11523" max="11523" width="18.42578125" style="139" customWidth="1"/>
    <col min="11524" max="11524" width="17.7109375" style="139" customWidth="1"/>
    <col min="11525" max="11525" width="16" style="139" customWidth="1"/>
    <col min="11526" max="11526" width="16.7109375" style="139" customWidth="1"/>
    <col min="11527" max="11527" width="13.42578125" style="139" customWidth="1"/>
    <col min="11528" max="11528" width="12.85546875" style="139" customWidth="1"/>
    <col min="11529" max="11529" width="11.28515625" style="139" customWidth="1"/>
    <col min="11530" max="11531" width="9.140625" style="139" customWidth="1"/>
    <col min="11532" max="11532" width="18.7109375" style="139" customWidth="1"/>
    <col min="11533" max="11763" width="9.140625" style="139" customWidth="1"/>
    <col min="11764" max="11764" width="6.85546875" style="139" customWidth="1"/>
    <col min="11765" max="11765" width="31.28515625" style="139" customWidth="1"/>
    <col min="11766" max="11766" width="14.85546875" style="139" customWidth="1"/>
    <col min="11767" max="11767" width="15.85546875" style="139" customWidth="1"/>
    <col min="11768" max="11769" width="12.85546875" style="139" customWidth="1"/>
    <col min="11770" max="11770" width="12.42578125" style="139" customWidth="1"/>
    <col min="11771" max="11771" width="11.85546875" style="139" customWidth="1"/>
    <col min="11772" max="11772" width="11.28515625" style="139" customWidth="1"/>
    <col min="11773" max="11774" width="9.140625" style="139" customWidth="1"/>
    <col min="11775" max="11775" width="11.140625" style="139"/>
    <col min="11776" max="11776" width="9.140625" style="139" customWidth="1"/>
    <col min="11777" max="11777" width="6.85546875" style="139" customWidth="1"/>
    <col min="11778" max="11778" width="34.5703125" style="139" customWidth="1"/>
    <col min="11779" max="11779" width="18.42578125" style="139" customWidth="1"/>
    <col min="11780" max="11780" width="17.7109375" style="139" customWidth="1"/>
    <col min="11781" max="11781" width="16" style="139" customWidth="1"/>
    <col min="11782" max="11782" width="16.7109375" style="139" customWidth="1"/>
    <col min="11783" max="11783" width="13.42578125" style="139" customWidth="1"/>
    <col min="11784" max="11784" width="12.85546875" style="139" customWidth="1"/>
    <col min="11785" max="11785" width="11.28515625" style="139" customWidth="1"/>
    <col min="11786" max="11787" width="9.140625" style="139" customWidth="1"/>
    <col min="11788" max="11788" width="18.7109375" style="139" customWidth="1"/>
    <col min="11789" max="12019" width="9.140625" style="139" customWidth="1"/>
    <col min="12020" max="12020" width="6.85546875" style="139" customWidth="1"/>
    <col min="12021" max="12021" width="31.28515625" style="139" customWidth="1"/>
    <col min="12022" max="12022" width="14.85546875" style="139" customWidth="1"/>
    <col min="12023" max="12023" width="15.85546875" style="139" customWidth="1"/>
    <col min="12024" max="12025" width="12.85546875" style="139" customWidth="1"/>
    <col min="12026" max="12026" width="12.42578125" style="139" customWidth="1"/>
    <col min="12027" max="12027" width="11.85546875" style="139" customWidth="1"/>
    <col min="12028" max="12028" width="11.28515625" style="139" customWidth="1"/>
    <col min="12029" max="12030" width="9.140625" style="139" customWidth="1"/>
    <col min="12031" max="12031" width="11.140625" style="139"/>
    <col min="12032" max="12032" width="9.140625" style="139" customWidth="1"/>
    <col min="12033" max="12033" width="6.85546875" style="139" customWidth="1"/>
    <col min="12034" max="12034" width="34.5703125" style="139" customWidth="1"/>
    <col min="12035" max="12035" width="18.42578125" style="139" customWidth="1"/>
    <col min="12036" max="12036" width="17.7109375" style="139" customWidth="1"/>
    <col min="12037" max="12037" width="16" style="139" customWidth="1"/>
    <col min="12038" max="12038" width="16.7109375" style="139" customWidth="1"/>
    <col min="12039" max="12039" width="13.42578125" style="139" customWidth="1"/>
    <col min="12040" max="12040" width="12.85546875" style="139" customWidth="1"/>
    <col min="12041" max="12041" width="11.28515625" style="139" customWidth="1"/>
    <col min="12042" max="12043" width="9.140625" style="139" customWidth="1"/>
    <col min="12044" max="12044" width="18.7109375" style="139" customWidth="1"/>
    <col min="12045" max="12275" width="9.140625" style="139" customWidth="1"/>
    <col min="12276" max="12276" width="6.85546875" style="139" customWidth="1"/>
    <col min="12277" max="12277" width="31.28515625" style="139" customWidth="1"/>
    <col min="12278" max="12278" width="14.85546875" style="139" customWidth="1"/>
    <col min="12279" max="12279" width="15.85546875" style="139" customWidth="1"/>
    <col min="12280" max="12281" width="12.85546875" style="139" customWidth="1"/>
    <col min="12282" max="12282" width="12.42578125" style="139" customWidth="1"/>
    <col min="12283" max="12283" width="11.85546875" style="139" customWidth="1"/>
    <col min="12284" max="12284" width="11.28515625" style="139" customWidth="1"/>
    <col min="12285" max="12286" width="9.140625" style="139" customWidth="1"/>
    <col min="12287" max="12287" width="11.140625" style="139"/>
    <col min="12288" max="12288" width="9.140625" style="139" customWidth="1"/>
    <col min="12289" max="12289" width="6.85546875" style="139" customWidth="1"/>
    <col min="12290" max="12290" width="34.5703125" style="139" customWidth="1"/>
    <col min="12291" max="12291" width="18.42578125" style="139" customWidth="1"/>
    <col min="12292" max="12292" width="17.7109375" style="139" customWidth="1"/>
    <col min="12293" max="12293" width="16" style="139" customWidth="1"/>
    <col min="12294" max="12294" width="16.7109375" style="139" customWidth="1"/>
    <col min="12295" max="12295" width="13.42578125" style="139" customWidth="1"/>
    <col min="12296" max="12296" width="12.85546875" style="139" customWidth="1"/>
    <col min="12297" max="12297" width="11.28515625" style="139" customWidth="1"/>
    <col min="12298" max="12299" width="9.140625" style="139" customWidth="1"/>
    <col min="12300" max="12300" width="18.7109375" style="139" customWidth="1"/>
    <col min="12301" max="12531" width="9.140625" style="139" customWidth="1"/>
    <col min="12532" max="12532" width="6.85546875" style="139" customWidth="1"/>
    <col min="12533" max="12533" width="31.28515625" style="139" customWidth="1"/>
    <col min="12534" max="12534" width="14.85546875" style="139" customWidth="1"/>
    <col min="12535" max="12535" width="15.85546875" style="139" customWidth="1"/>
    <col min="12536" max="12537" width="12.85546875" style="139" customWidth="1"/>
    <col min="12538" max="12538" width="12.42578125" style="139" customWidth="1"/>
    <col min="12539" max="12539" width="11.85546875" style="139" customWidth="1"/>
    <col min="12540" max="12540" width="11.28515625" style="139" customWidth="1"/>
    <col min="12541" max="12542" width="9.140625" style="139" customWidth="1"/>
    <col min="12543" max="12543" width="11.140625" style="139"/>
    <col min="12544" max="12544" width="9.140625" style="139" customWidth="1"/>
    <col min="12545" max="12545" width="6.85546875" style="139" customWidth="1"/>
    <col min="12546" max="12546" width="34.5703125" style="139" customWidth="1"/>
    <col min="12547" max="12547" width="18.42578125" style="139" customWidth="1"/>
    <col min="12548" max="12548" width="17.7109375" style="139" customWidth="1"/>
    <col min="12549" max="12549" width="16" style="139" customWidth="1"/>
    <col min="12550" max="12550" width="16.7109375" style="139" customWidth="1"/>
    <col min="12551" max="12551" width="13.42578125" style="139" customWidth="1"/>
    <col min="12552" max="12552" width="12.85546875" style="139" customWidth="1"/>
    <col min="12553" max="12553" width="11.28515625" style="139" customWidth="1"/>
    <col min="12554" max="12555" width="9.140625" style="139" customWidth="1"/>
    <col min="12556" max="12556" width="18.7109375" style="139" customWidth="1"/>
    <col min="12557" max="12787" width="9.140625" style="139" customWidth="1"/>
    <col min="12788" max="12788" width="6.85546875" style="139" customWidth="1"/>
    <col min="12789" max="12789" width="31.28515625" style="139" customWidth="1"/>
    <col min="12790" max="12790" width="14.85546875" style="139" customWidth="1"/>
    <col min="12791" max="12791" width="15.85546875" style="139" customWidth="1"/>
    <col min="12792" max="12793" width="12.85546875" style="139" customWidth="1"/>
    <col min="12794" max="12794" width="12.42578125" style="139" customWidth="1"/>
    <col min="12795" max="12795" width="11.85546875" style="139" customWidth="1"/>
    <col min="12796" max="12796" width="11.28515625" style="139" customWidth="1"/>
    <col min="12797" max="12798" width="9.140625" style="139" customWidth="1"/>
    <col min="12799" max="12799" width="11.140625" style="139"/>
    <col min="12800" max="12800" width="9.140625" style="139" customWidth="1"/>
    <col min="12801" max="12801" width="6.85546875" style="139" customWidth="1"/>
    <col min="12802" max="12802" width="34.5703125" style="139" customWidth="1"/>
    <col min="12803" max="12803" width="18.42578125" style="139" customWidth="1"/>
    <col min="12804" max="12804" width="17.7109375" style="139" customWidth="1"/>
    <col min="12805" max="12805" width="16" style="139" customWidth="1"/>
    <col min="12806" max="12806" width="16.7109375" style="139" customWidth="1"/>
    <col min="12807" max="12807" width="13.42578125" style="139" customWidth="1"/>
    <col min="12808" max="12808" width="12.85546875" style="139" customWidth="1"/>
    <col min="12809" max="12809" width="11.28515625" style="139" customWidth="1"/>
    <col min="12810" max="12811" width="9.140625" style="139" customWidth="1"/>
    <col min="12812" max="12812" width="18.7109375" style="139" customWidth="1"/>
    <col min="12813" max="13043" width="9.140625" style="139" customWidth="1"/>
    <col min="13044" max="13044" width="6.85546875" style="139" customWidth="1"/>
    <col min="13045" max="13045" width="31.28515625" style="139" customWidth="1"/>
    <col min="13046" max="13046" width="14.85546875" style="139" customWidth="1"/>
    <col min="13047" max="13047" width="15.85546875" style="139" customWidth="1"/>
    <col min="13048" max="13049" width="12.85546875" style="139" customWidth="1"/>
    <col min="13050" max="13050" width="12.42578125" style="139" customWidth="1"/>
    <col min="13051" max="13051" width="11.85546875" style="139" customWidth="1"/>
    <col min="13052" max="13052" width="11.28515625" style="139" customWidth="1"/>
    <col min="13053" max="13054" width="9.140625" style="139" customWidth="1"/>
    <col min="13055" max="13055" width="11.140625" style="139"/>
    <col min="13056" max="13056" width="9.140625" style="139" customWidth="1"/>
    <col min="13057" max="13057" width="6.85546875" style="139" customWidth="1"/>
    <col min="13058" max="13058" width="34.5703125" style="139" customWidth="1"/>
    <col min="13059" max="13059" width="18.42578125" style="139" customWidth="1"/>
    <col min="13060" max="13060" width="17.7109375" style="139" customWidth="1"/>
    <col min="13061" max="13061" width="16" style="139" customWidth="1"/>
    <col min="13062" max="13062" width="16.7109375" style="139" customWidth="1"/>
    <col min="13063" max="13063" width="13.42578125" style="139" customWidth="1"/>
    <col min="13064" max="13064" width="12.85546875" style="139" customWidth="1"/>
    <col min="13065" max="13065" width="11.28515625" style="139" customWidth="1"/>
    <col min="13066" max="13067" width="9.140625" style="139" customWidth="1"/>
    <col min="13068" max="13068" width="18.7109375" style="139" customWidth="1"/>
    <col min="13069" max="13299" width="9.140625" style="139" customWidth="1"/>
    <col min="13300" max="13300" width="6.85546875" style="139" customWidth="1"/>
    <col min="13301" max="13301" width="31.28515625" style="139" customWidth="1"/>
    <col min="13302" max="13302" width="14.85546875" style="139" customWidth="1"/>
    <col min="13303" max="13303" width="15.85546875" style="139" customWidth="1"/>
    <col min="13304" max="13305" width="12.85546875" style="139" customWidth="1"/>
    <col min="13306" max="13306" width="12.42578125" style="139" customWidth="1"/>
    <col min="13307" max="13307" width="11.85546875" style="139" customWidth="1"/>
    <col min="13308" max="13308" width="11.28515625" style="139" customWidth="1"/>
    <col min="13309" max="13310" width="9.140625" style="139" customWidth="1"/>
    <col min="13311" max="13311" width="11.140625" style="139"/>
    <col min="13312" max="13312" width="9.140625" style="139" customWidth="1"/>
    <col min="13313" max="13313" width="6.85546875" style="139" customWidth="1"/>
    <col min="13314" max="13314" width="34.5703125" style="139" customWidth="1"/>
    <col min="13315" max="13315" width="18.42578125" style="139" customWidth="1"/>
    <col min="13316" max="13316" width="17.7109375" style="139" customWidth="1"/>
    <col min="13317" max="13317" width="16" style="139" customWidth="1"/>
    <col min="13318" max="13318" width="16.7109375" style="139" customWidth="1"/>
    <col min="13319" max="13319" width="13.42578125" style="139" customWidth="1"/>
    <col min="13320" max="13320" width="12.85546875" style="139" customWidth="1"/>
    <col min="13321" max="13321" width="11.28515625" style="139" customWidth="1"/>
    <col min="13322" max="13323" width="9.140625" style="139" customWidth="1"/>
    <col min="13324" max="13324" width="18.7109375" style="139" customWidth="1"/>
    <col min="13325" max="13555" width="9.140625" style="139" customWidth="1"/>
    <col min="13556" max="13556" width="6.85546875" style="139" customWidth="1"/>
    <col min="13557" max="13557" width="31.28515625" style="139" customWidth="1"/>
    <col min="13558" max="13558" width="14.85546875" style="139" customWidth="1"/>
    <col min="13559" max="13559" width="15.85546875" style="139" customWidth="1"/>
    <col min="13560" max="13561" width="12.85546875" style="139" customWidth="1"/>
    <col min="13562" max="13562" width="12.42578125" style="139" customWidth="1"/>
    <col min="13563" max="13563" width="11.85546875" style="139" customWidth="1"/>
    <col min="13564" max="13564" width="11.28515625" style="139" customWidth="1"/>
    <col min="13565" max="13566" width="9.140625" style="139" customWidth="1"/>
    <col min="13567" max="13567" width="11.140625" style="139"/>
    <col min="13568" max="13568" width="9.140625" style="139" customWidth="1"/>
    <col min="13569" max="13569" width="6.85546875" style="139" customWidth="1"/>
    <col min="13570" max="13570" width="34.5703125" style="139" customWidth="1"/>
    <col min="13571" max="13571" width="18.42578125" style="139" customWidth="1"/>
    <col min="13572" max="13572" width="17.7109375" style="139" customWidth="1"/>
    <col min="13573" max="13573" width="16" style="139" customWidth="1"/>
    <col min="13574" max="13574" width="16.7109375" style="139" customWidth="1"/>
    <col min="13575" max="13575" width="13.42578125" style="139" customWidth="1"/>
    <col min="13576" max="13576" width="12.85546875" style="139" customWidth="1"/>
    <col min="13577" max="13577" width="11.28515625" style="139" customWidth="1"/>
    <col min="13578" max="13579" width="9.140625" style="139" customWidth="1"/>
    <col min="13580" max="13580" width="18.7109375" style="139" customWidth="1"/>
    <col min="13581" max="13811" width="9.140625" style="139" customWidth="1"/>
    <col min="13812" max="13812" width="6.85546875" style="139" customWidth="1"/>
    <col min="13813" max="13813" width="31.28515625" style="139" customWidth="1"/>
    <col min="13814" max="13814" width="14.85546875" style="139" customWidth="1"/>
    <col min="13815" max="13815" width="15.85546875" style="139" customWidth="1"/>
    <col min="13816" max="13817" width="12.85546875" style="139" customWidth="1"/>
    <col min="13818" max="13818" width="12.42578125" style="139" customWidth="1"/>
    <col min="13819" max="13819" width="11.85546875" style="139" customWidth="1"/>
    <col min="13820" max="13820" width="11.28515625" style="139" customWidth="1"/>
    <col min="13821" max="13822" width="9.140625" style="139" customWidth="1"/>
    <col min="13823" max="13823" width="11.140625" style="139"/>
    <col min="13824" max="13824" width="9.140625" style="139" customWidth="1"/>
    <col min="13825" max="13825" width="6.85546875" style="139" customWidth="1"/>
    <col min="13826" max="13826" width="34.5703125" style="139" customWidth="1"/>
    <col min="13827" max="13827" width="18.42578125" style="139" customWidth="1"/>
    <col min="13828" max="13828" width="17.7109375" style="139" customWidth="1"/>
    <col min="13829" max="13829" width="16" style="139" customWidth="1"/>
    <col min="13830" max="13830" width="16.7109375" style="139" customWidth="1"/>
    <col min="13831" max="13831" width="13.42578125" style="139" customWidth="1"/>
    <col min="13832" max="13832" width="12.85546875" style="139" customWidth="1"/>
    <col min="13833" max="13833" width="11.28515625" style="139" customWidth="1"/>
    <col min="13834" max="13835" width="9.140625" style="139" customWidth="1"/>
    <col min="13836" max="13836" width="18.7109375" style="139" customWidth="1"/>
    <col min="13837" max="14067" width="9.140625" style="139" customWidth="1"/>
    <col min="14068" max="14068" width="6.85546875" style="139" customWidth="1"/>
    <col min="14069" max="14069" width="31.28515625" style="139" customWidth="1"/>
    <col min="14070" max="14070" width="14.85546875" style="139" customWidth="1"/>
    <col min="14071" max="14071" width="15.85546875" style="139" customWidth="1"/>
    <col min="14072" max="14073" width="12.85546875" style="139" customWidth="1"/>
    <col min="14074" max="14074" width="12.42578125" style="139" customWidth="1"/>
    <col min="14075" max="14075" width="11.85546875" style="139" customWidth="1"/>
    <col min="14076" max="14076" width="11.28515625" style="139" customWidth="1"/>
    <col min="14077" max="14078" width="9.140625" style="139" customWidth="1"/>
    <col min="14079" max="14079" width="11.140625" style="139"/>
    <col min="14080" max="14080" width="9.140625" style="139" customWidth="1"/>
    <col min="14081" max="14081" width="6.85546875" style="139" customWidth="1"/>
    <col min="14082" max="14082" width="34.5703125" style="139" customWidth="1"/>
    <col min="14083" max="14083" width="18.42578125" style="139" customWidth="1"/>
    <col min="14084" max="14084" width="17.7109375" style="139" customWidth="1"/>
    <col min="14085" max="14085" width="16" style="139" customWidth="1"/>
    <col min="14086" max="14086" width="16.7109375" style="139" customWidth="1"/>
    <col min="14087" max="14087" width="13.42578125" style="139" customWidth="1"/>
    <col min="14088" max="14088" width="12.85546875" style="139" customWidth="1"/>
    <col min="14089" max="14089" width="11.28515625" style="139" customWidth="1"/>
    <col min="14090" max="14091" width="9.140625" style="139" customWidth="1"/>
    <col min="14092" max="14092" width="18.7109375" style="139" customWidth="1"/>
    <col min="14093" max="14323" width="9.140625" style="139" customWidth="1"/>
    <col min="14324" max="14324" width="6.85546875" style="139" customWidth="1"/>
    <col min="14325" max="14325" width="31.28515625" style="139" customWidth="1"/>
    <col min="14326" max="14326" width="14.85546875" style="139" customWidth="1"/>
    <col min="14327" max="14327" width="15.85546875" style="139" customWidth="1"/>
    <col min="14328" max="14329" width="12.85546875" style="139" customWidth="1"/>
    <col min="14330" max="14330" width="12.42578125" style="139" customWidth="1"/>
    <col min="14331" max="14331" width="11.85546875" style="139" customWidth="1"/>
    <col min="14332" max="14332" width="11.28515625" style="139" customWidth="1"/>
    <col min="14333" max="14334" width="9.140625" style="139" customWidth="1"/>
    <col min="14335" max="14335" width="11.140625" style="139"/>
    <col min="14336" max="14336" width="9.140625" style="139" customWidth="1"/>
    <col min="14337" max="14337" width="6.85546875" style="139" customWidth="1"/>
    <col min="14338" max="14338" width="34.5703125" style="139" customWidth="1"/>
    <col min="14339" max="14339" width="18.42578125" style="139" customWidth="1"/>
    <col min="14340" max="14340" width="17.7109375" style="139" customWidth="1"/>
    <col min="14341" max="14341" width="16" style="139" customWidth="1"/>
    <col min="14342" max="14342" width="16.7109375" style="139" customWidth="1"/>
    <col min="14343" max="14343" width="13.42578125" style="139" customWidth="1"/>
    <col min="14344" max="14344" width="12.85546875" style="139" customWidth="1"/>
    <col min="14345" max="14345" width="11.28515625" style="139" customWidth="1"/>
    <col min="14346" max="14347" width="9.140625" style="139" customWidth="1"/>
    <col min="14348" max="14348" width="18.7109375" style="139" customWidth="1"/>
    <col min="14349" max="14579" width="9.140625" style="139" customWidth="1"/>
    <col min="14580" max="14580" width="6.85546875" style="139" customWidth="1"/>
    <col min="14581" max="14581" width="31.28515625" style="139" customWidth="1"/>
    <col min="14582" max="14582" width="14.85546875" style="139" customWidth="1"/>
    <col min="14583" max="14583" width="15.85546875" style="139" customWidth="1"/>
    <col min="14584" max="14585" width="12.85546875" style="139" customWidth="1"/>
    <col min="14586" max="14586" width="12.42578125" style="139" customWidth="1"/>
    <col min="14587" max="14587" width="11.85546875" style="139" customWidth="1"/>
    <col min="14588" max="14588" width="11.28515625" style="139" customWidth="1"/>
    <col min="14589" max="14590" width="9.140625" style="139" customWidth="1"/>
    <col min="14591" max="14591" width="11.140625" style="139"/>
    <col min="14592" max="14592" width="9.140625" style="139" customWidth="1"/>
    <col min="14593" max="14593" width="6.85546875" style="139" customWidth="1"/>
    <col min="14594" max="14594" width="34.5703125" style="139" customWidth="1"/>
    <col min="14595" max="14595" width="18.42578125" style="139" customWidth="1"/>
    <col min="14596" max="14596" width="17.7109375" style="139" customWidth="1"/>
    <col min="14597" max="14597" width="16" style="139" customWidth="1"/>
    <col min="14598" max="14598" width="16.7109375" style="139" customWidth="1"/>
    <col min="14599" max="14599" width="13.42578125" style="139" customWidth="1"/>
    <col min="14600" max="14600" width="12.85546875" style="139" customWidth="1"/>
    <col min="14601" max="14601" width="11.28515625" style="139" customWidth="1"/>
    <col min="14602" max="14603" width="9.140625" style="139" customWidth="1"/>
    <col min="14604" max="14604" width="18.7109375" style="139" customWidth="1"/>
    <col min="14605" max="14835" width="9.140625" style="139" customWidth="1"/>
    <col min="14836" max="14836" width="6.85546875" style="139" customWidth="1"/>
    <col min="14837" max="14837" width="31.28515625" style="139" customWidth="1"/>
    <col min="14838" max="14838" width="14.85546875" style="139" customWidth="1"/>
    <col min="14839" max="14839" width="15.85546875" style="139" customWidth="1"/>
    <col min="14840" max="14841" width="12.85546875" style="139" customWidth="1"/>
    <col min="14842" max="14842" width="12.42578125" style="139" customWidth="1"/>
    <col min="14843" max="14843" width="11.85546875" style="139" customWidth="1"/>
    <col min="14844" max="14844" width="11.28515625" style="139" customWidth="1"/>
    <col min="14845" max="14846" width="9.140625" style="139" customWidth="1"/>
    <col min="14847" max="14847" width="11.140625" style="139"/>
    <col min="14848" max="14848" width="9.140625" style="139" customWidth="1"/>
    <col min="14849" max="14849" width="6.85546875" style="139" customWidth="1"/>
    <col min="14850" max="14850" width="34.5703125" style="139" customWidth="1"/>
    <col min="14851" max="14851" width="18.42578125" style="139" customWidth="1"/>
    <col min="14852" max="14852" width="17.7109375" style="139" customWidth="1"/>
    <col min="14853" max="14853" width="16" style="139" customWidth="1"/>
    <col min="14854" max="14854" width="16.7109375" style="139" customWidth="1"/>
    <col min="14855" max="14855" width="13.42578125" style="139" customWidth="1"/>
    <col min="14856" max="14856" width="12.85546875" style="139" customWidth="1"/>
    <col min="14857" max="14857" width="11.28515625" style="139" customWidth="1"/>
    <col min="14858" max="14859" width="9.140625" style="139" customWidth="1"/>
    <col min="14860" max="14860" width="18.7109375" style="139" customWidth="1"/>
    <col min="14861" max="15091" width="9.140625" style="139" customWidth="1"/>
    <col min="15092" max="15092" width="6.85546875" style="139" customWidth="1"/>
    <col min="15093" max="15093" width="31.28515625" style="139" customWidth="1"/>
    <col min="15094" max="15094" width="14.85546875" style="139" customWidth="1"/>
    <col min="15095" max="15095" width="15.85546875" style="139" customWidth="1"/>
    <col min="15096" max="15097" width="12.85546875" style="139" customWidth="1"/>
    <col min="15098" max="15098" width="12.42578125" style="139" customWidth="1"/>
    <col min="15099" max="15099" width="11.85546875" style="139" customWidth="1"/>
    <col min="15100" max="15100" width="11.28515625" style="139" customWidth="1"/>
    <col min="15101" max="15102" width="9.140625" style="139" customWidth="1"/>
    <col min="15103" max="15103" width="11.140625" style="139"/>
    <col min="15104" max="15104" width="9.140625" style="139" customWidth="1"/>
    <col min="15105" max="15105" width="6.85546875" style="139" customWidth="1"/>
    <col min="15106" max="15106" width="34.5703125" style="139" customWidth="1"/>
    <col min="15107" max="15107" width="18.42578125" style="139" customWidth="1"/>
    <col min="15108" max="15108" width="17.7109375" style="139" customWidth="1"/>
    <col min="15109" max="15109" width="16" style="139" customWidth="1"/>
    <col min="15110" max="15110" width="16.7109375" style="139" customWidth="1"/>
    <col min="15111" max="15111" width="13.42578125" style="139" customWidth="1"/>
    <col min="15112" max="15112" width="12.85546875" style="139" customWidth="1"/>
    <col min="15113" max="15113" width="11.28515625" style="139" customWidth="1"/>
    <col min="15114" max="15115" width="9.140625" style="139" customWidth="1"/>
    <col min="15116" max="15116" width="18.7109375" style="139" customWidth="1"/>
    <col min="15117" max="15347" width="9.140625" style="139" customWidth="1"/>
    <col min="15348" max="15348" width="6.85546875" style="139" customWidth="1"/>
    <col min="15349" max="15349" width="31.28515625" style="139" customWidth="1"/>
    <col min="15350" max="15350" width="14.85546875" style="139" customWidth="1"/>
    <col min="15351" max="15351" width="15.85546875" style="139" customWidth="1"/>
    <col min="15352" max="15353" width="12.85546875" style="139" customWidth="1"/>
    <col min="15354" max="15354" width="12.42578125" style="139" customWidth="1"/>
    <col min="15355" max="15355" width="11.85546875" style="139" customWidth="1"/>
    <col min="15356" max="15356" width="11.28515625" style="139" customWidth="1"/>
    <col min="15357" max="15358" width="9.140625" style="139" customWidth="1"/>
    <col min="15359" max="15359" width="11.140625" style="139"/>
    <col min="15360" max="15360" width="9.140625" style="139" customWidth="1"/>
    <col min="15361" max="15361" width="6.85546875" style="139" customWidth="1"/>
    <col min="15362" max="15362" width="34.5703125" style="139" customWidth="1"/>
    <col min="15363" max="15363" width="18.42578125" style="139" customWidth="1"/>
    <col min="15364" max="15364" width="17.7109375" style="139" customWidth="1"/>
    <col min="15365" max="15365" width="16" style="139" customWidth="1"/>
    <col min="15366" max="15366" width="16.7109375" style="139" customWidth="1"/>
    <col min="15367" max="15367" width="13.42578125" style="139" customWidth="1"/>
    <col min="15368" max="15368" width="12.85546875" style="139" customWidth="1"/>
    <col min="15369" max="15369" width="11.28515625" style="139" customWidth="1"/>
    <col min="15370" max="15371" width="9.140625" style="139" customWidth="1"/>
    <col min="15372" max="15372" width="18.7109375" style="139" customWidth="1"/>
    <col min="15373" max="15603" width="9.140625" style="139" customWidth="1"/>
    <col min="15604" max="15604" width="6.85546875" style="139" customWidth="1"/>
    <col min="15605" max="15605" width="31.28515625" style="139" customWidth="1"/>
    <col min="15606" max="15606" width="14.85546875" style="139" customWidth="1"/>
    <col min="15607" max="15607" width="15.85546875" style="139" customWidth="1"/>
    <col min="15608" max="15609" width="12.85546875" style="139" customWidth="1"/>
    <col min="15610" max="15610" width="12.42578125" style="139" customWidth="1"/>
    <col min="15611" max="15611" width="11.85546875" style="139" customWidth="1"/>
    <col min="15612" max="15612" width="11.28515625" style="139" customWidth="1"/>
    <col min="15613" max="15614" width="9.140625" style="139" customWidth="1"/>
    <col min="15615" max="15615" width="11.140625" style="139"/>
    <col min="15616" max="15616" width="9.140625" style="139" customWidth="1"/>
    <col min="15617" max="15617" width="6.85546875" style="139" customWidth="1"/>
    <col min="15618" max="15618" width="34.5703125" style="139" customWidth="1"/>
    <col min="15619" max="15619" width="18.42578125" style="139" customWidth="1"/>
    <col min="15620" max="15620" width="17.7109375" style="139" customWidth="1"/>
    <col min="15621" max="15621" width="16" style="139" customWidth="1"/>
    <col min="15622" max="15622" width="16.7109375" style="139" customWidth="1"/>
    <col min="15623" max="15623" width="13.42578125" style="139" customWidth="1"/>
    <col min="15624" max="15624" width="12.85546875" style="139" customWidth="1"/>
    <col min="15625" max="15625" width="11.28515625" style="139" customWidth="1"/>
    <col min="15626" max="15627" width="9.140625" style="139" customWidth="1"/>
    <col min="15628" max="15628" width="18.7109375" style="139" customWidth="1"/>
    <col min="15629" max="15859" width="9.140625" style="139" customWidth="1"/>
    <col min="15860" max="15860" width="6.85546875" style="139" customWidth="1"/>
    <col min="15861" max="15861" width="31.28515625" style="139" customWidth="1"/>
    <col min="15862" max="15862" width="14.85546875" style="139" customWidth="1"/>
    <col min="15863" max="15863" width="15.85546875" style="139" customWidth="1"/>
    <col min="15864" max="15865" width="12.85546875" style="139" customWidth="1"/>
    <col min="15866" max="15866" width="12.42578125" style="139" customWidth="1"/>
    <col min="15867" max="15867" width="11.85546875" style="139" customWidth="1"/>
    <col min="15868" max="15868" width="11.28515625" style="139" customWidth="1"/>
    <col min="15869" max="15870" width="9.140625" style="139" customWidth="1"/>
    <col min="15871" max="15871" width="11.140625" style="139"/>
    <col min="15872" max="15872" width="9.140625" style="139" customWidth="1"/>
    <col min="15873" max="15873" width="6.85546875" style="139" customWidth="1"/>
    <col min="15874" max="15874" width="34.5703125" style="139" customWidth="1"/>
    <col min="15875" max="15875" width="18.42578125" style="139" customWidth="1"/>
    <col min="15876" max="15876" width="17.7109375" style="139" customWidth="1"/>
    <col min="15877" max="15877" width="16" style="139" customWidth="1"/>
    <col min="15878" max="15878" width="16.7109375" style="139" customWidth="1"/>
    <col min="15879" max="15879" width="13.42578125" style="139" customWidth="1"/>
    <col min="15880" max="15880" width="12.85546875" style="139" customWidth="1"/>
    <col min="15881" max="15881" width="11.28515625" style="139" customWidth="1"/>
    <col min="15882" max="15883" width="9.140625" style="139" customWidth="1"/>
    <col min="15884" max="15884" width="18.7109375" style="139" customWidth="1"/>
    <col min="15885" max="16115" width="9.140625" style="139" customWidth="1"/>
    <col min="16116" max="16116" width="6.85546875" style="139" customWidth="1"/>
    <col min="16117" max="16117" width="31.28515625" style="139" customWidth="1"/>
    <col min="16118" max="16118" width="14.85546875" style="139" customWidth="1"/>
    <col min="16119" max="16119" width="15.85546875" style="139" customWidth="1"/>
    <col min="16120" max="16121" width="12.85546875" style="139" customWidth="1"/>
    <col min="16122" max="16122" width="12.42578125" style="139" customWidth="1"/>
    <col min="16123" max="16123" width="11.85546875" style="139" customWidth="1"/>
    <col min="16124" max="16124" width="11.28515625" style="139" customWidth="1"/>
    <col min="16125" max="16126" width="9.140625" style="139" customWidth="1"/>
    <col min="16127" max="16127" width="11.140625" style="139"/>
    <col min="16128" max="16128" width="9.140625" style="139" customWidth="1"/>
    <col min="16129" max="16129" width="6.85546875" style="139" customWidth="1"/>
    <col min="16130" max="16130" width="34.5703125" style="139" customWidth="1"/>
    <col min="16131" max="16131" width="18.42578125" style="139" customWidth="1"/>
    <col min="16132" max="16132" width="17.7109375" style="139" customWidth="1"/>
    <col min="16133" max="16133" width="16" style="139" customWidth="1"/>
    <col min="16134" max="16134" width="16.7109375" style="139" customWidth="1"/>
    <col min="16135" max="16135" width="13.42578125" style="139" customWidth="1"/>
    <col min="16136" max="16136" width="12.85546875" style="139" customWidth="1"/>
    <col min="16137" max="16137" width="11.28515625" style="139" customWidth="1"/>
    <col min="16138" max="16139" width="9.140625" style="139" customWidth="1"/>
    <col min="16140" max="16140" width="18.7109375" style="139" customWidth="1"/>
    <col min="16141" max="16371" width="9.140625" style="139" customWidth="1"/>
    <col min="16372" max="16372" width="6.85546875" style="139" customWidth="1"/>
    <col min="16373" max="16373" width="31.28515625" style="139" customWidth="1"/>
    <col min="16374" max="16374" width="14.85546875" style="139" customWidth="1"/>
    <col min="16375" max="16375" width="15.85546875" style="139" customWidth="1"/>
    <col min="16376" max="16377" width="12.85546875" style="139" customWidth="1"/>
    <col min="16378" max="16378" width="12.42578125" style="139" customWidth="1"/>
    <col min="16379" max="16379" width="11.85546875" style="139" customWidth="1"/>
    <col min="16380" max="16380" width="11.28515625" style="139" customWidth="1"/>
    <col min="16381" max="16382" width="9.140625" style="139" customWidth="1"/>
    <col min="16383" max="16384" width="11.140625" style="139"/>
  </cols>
  <sheetData>
    <row r="1" spans="1:14">
      <c r="A1" s="1649" t="s">
        <v>513</v>
      </c>
      <c r="B1" s="1649"/>
      <c r="C1" s="1649"/>
      <c r="D1" s="1649"/>
      <c r="E1" s="1649"/>
      <c r="F1" s="1649"/>
      <c r="G1" s="1649"/>
      <c r="H1" s="1649"/>
      <c r="I1" s="138"/>
    </row>
    <row r="2" spans="1:14">
      <c r="A2" s="1680" t="s">
        <v>108</v>
      </c>
      <c r="B2" s="1680"/>
      <c r="C2" s="1680"/>
      <c r="D2" s="1680"/>
      <c r="E2" s="1680"/>
      <c r="F2" s="1680"/>
      <c r="G2" s="1680"/>
      <c r="H2" s="1680"/>
    </row>
    <row r="3" spans="1:14">
      <c r="A3" s="1681"/>
      <c r="B3" s="1681"/>
      <c r="C3" s="1681"/>
      <c r="D3" s="1681"/>
      <c r="E3" s="1681"/>
      <c r="F3" s="1681"/>
      <c r="G3" s="1681"/>
      <c r="H3" s="1681"/>
    </row>
    <row r="4" spans="1:14" ht="16.5" thickBot="1">
      <c r="A4" s="140"/>
      <c r="B4" s="140"/>
      <c r="C4" s="140"/>
      <c r="D4" s="140"/>
      <c r="E4" s="140"/>
      <c r="F4" s="140"/>
      <c r="G4" s="1682" t="s">
        <v>68</v>
      </c>
      <c r="H4" s="1682"/>
    </row>
    <row r="5" spans="1:14" ht="16.5" thickTop="1">
      <c r="A5" s="217"/>
      <c r="B5" s="141"/>
      <c r="C5" s="142"/>
      <c r="D5" s="143"/>
      <c r="E5" s="142"/>
      <c r="F5" s="142"/>
      <c r="G5" s="564" t="s">
        <v>570</v>
      </c>
      <c r="H5" s="144"/>
    </row>
    <row r="6" spans="1:14">
      <c r="A6" s="218"/>
      <c r="B6" s="145"/>
      <c r="C6" s="146" t="s">
        <v>71</v>
      </c>
      <c r="D6" s="147" t="s">
        <v>148</v>
      </c>
      <c r="E6" s="146" t="s">
        <v>71</v>
      </c>
      <c r="F6" s="147" t="str">
        <f>D6</f>
        <v>Mid-Jun</v>
      </c>
      <c r="G6" s="148" t="s">
        <v>514</v>
      </c>
      <c r="H6" s="149" t="str">
        <f>F6</f>
        <v>Mid-Jun</v>
      </c>
    </row>
    <row r="7" spans="1:14">
      <c r="A7" s="218"/>
      <c r="B7" s="145"/>
      <c r="C7" s="150">
        <v>2016</v>
      </c>
      <c r="D7" s="151">
        <v>2017</v>
      </c>
      <c r="E7" s="150">
        <v>2017</v>
      </c>
      <c r="F7" s="150">
        <v>2018</v>
      </c>
      <c r="G7" s="152" t="s">
        <v>5</v>
      </c>
      <c r="H7" s="153" t="s">
        <v>46</v>
      </c>
    </row>
    <row r="8" spans="1:14">
      <c r="A8" s="154"/>
      <c r="B8" s="155"/>
      <c r="C8" s="156"/>
      <c r="D8" s="156"/>
      <c r="E8" s="155"/>
      <c r="F8" s="156"/>
      <c r="G8" s="157"/>
      <c r="H8" s="158"/>
    </row>
    <row r="9" spans="1:14">
      <c r="A9" s="1678" t="s">
        <v>515</v>
      </c>
      <c r="B9" s="1679"/>
      <c r="C9" s="159">
        <v>917630.89047060988</v>
      </c>
      <c r="D9" s="159">
        <v>944335.54722959001</v>
      </c>
      <c r="E9" s="159">
        <v>955657.72971067985</v>
      </c>
      <c r="F9" s="159">
        <v>1010237.6429456001</v>
      </c>
      <c r="G9" s="160">
        <f>D9/C9*100-100</f>
        <v>2.9101741273426853</v>
      </c>
      <c r="H9" s="161">
        <f>F9/E9*100-100</f>
        <v>5.7112407024054477</v>
      </c>
      <c r="J9" s="162"/>
      <c r="K9" s="162"/>
      <c r="L9" s="162"/>
      <c r="M9" s="162"/>
      <c r="N9" s="162"/>
    </row>
    <row r="10" spans="1:14">
      <c r="A10" s="163" t="s">
        <v>516</v>
      </c>
      <c r="B10" s="164"/>
      <c r="C10" s="165">
        <v>30620.108336740002</v>
      </c>
      <c r="D10" s="165">
        <v>29211.710957880001</v>
      </c>
      <c r="E10" s="165">
        <v>28391.375846990002</v>
      </c>
      <c r="F10" s="165">
        <v>32053.848026729996</v>
      </c>
      <c r="G10" s="166">
        <f t="shared" ref="G10:G13" si="0">D10/C10*100-100</f>
        <v>-4.5995832652561717</v>
      </c>
      <c r="H10" s="161">
        <f t="shared" ref="H10:H13" si="1">F10/E10*100-100</f>
        <v>12.899946094469669</v>
      </c>
      <c r="J10" s="162"/>
      <c r="K10" s="162"/>
      <c r="L10" s="162"/>
      <c r="M10" s="162"/>
      <c r="N10" s="162"/>
    </row>
    <row r="11" spans="1:14">
      <c r="A11" s="163" t="s">
        <v>517</v>
      </c>
      <c r="B11" s="164"/>
      <c r="C11" s="159">
        <v>887010.78213386983</v>
      </c>
      <c r="D11" s="159">
        <v>915123.83627171</v>
      </c>
      <c r="E11" s="159">
        <v>927266.35386368982</v>
      </c>
      <c r="F11" s="159">
        <v>978183.79491887009</v>
      </c>
      <c r="G11" s="167">
        <f t="shared" si="0"/>
        <v>3.1694151530164021</v>
      </c>
      <c r="H11" s="168">
        <f t="shared" si="1"/>
        <v>5.4911343265092967</v>
      </c>
      <c r="J11" s="162"/>
      <c r="K11" s="162"/>
      <c r="L11" s="162"/>
      <c r="M11" s="162"/>
      <c r="N11" s="162"/>
    </row>
    <row r="12" spans="1:14">
      <c r="A12" s="169"/>
      <c r="B12" s="170" t="s">
        <v>518</v>
      </c>
      <c r="C12" s="165">
        <v>672458.1601839799</v>
      </c>
      <c r="D12" s="165">
        <v>681905.62286800006</v>
      </c>
      <c r="E12" s="165">
        <v>683870.35827257985</v>
      </c>
      <c r="F12" s="165">
        <v>730966.04723169003</v>
      </c>
      <c r="G12" s="166">
        <f t="shared" si="0"/>
        <v>1.4049145721475753</v>
      </c>
      <c r="H12" s="161">
        <f t="shared" si="1"/>
        <v>6.8866399002979648</v>
      </c>
      <c r="J12" s="162"/>
      <c r="K12" s="162"/>
      <c r="L12" s="162"/>
      <c r="M12" s="162"/>
      <c r="N12" s="162"/>
    </row>
    <row r="13" spans="1:14">
      <c r="A13" s="169"/>
      <c r="B13" s="171" t="s">
        <v>519</v>
      </c>
      <c r="C13" s="165">
        <v>214552.62194988999</v>
      </c>
      <c r="D13" s="165">
        <v>233218.21340370999</v>
      </c>
      <c r="E13" s="165">
        <v>243395.99559111</v>
      </c>
      <c r="F13" s="165">
        <v>247217.74768718</v>
      </c>
      <c r="G13" s="166">
        <f t="shared" si="0"/>
        <v>8.6997731764748352</v>
      </c>
      <c r="H13" s="161">
        <f t="shared" si="1"/>
        <v>1.5701787068388455</v>
      </c>
      <c r="J13" s="162"/>
      <c r="K13" s="162"/>
      <c r="L13" s="162"/>
      <c r="M13" s="162"/>
      <c r="N13" s="162"/>
    </row>
    <row r="14" spans="1:14">
      <c r="A14" s="169"/>
      <c r="B14" s="171"/>
      <c r="C14" s="172"/>
      <c r="D14" s="172"/>
      <c r="E14" s="172"/>
      <c r="F14" s="172"/>
      <c r="G14" s="166"/>
      <c r="H14" s="173"/>
      <c r="J14" s="162"/>
      <c r="K14" s="162"/>
      <c r="L14" s="162"/>
      <c r="M14" s="162"/>
      <c r="N14" s="162"/>
    </row>
    <row r="15" spans="1:14">
      <c r="A15" s="174"/>
      <c r="B15" s="155"/>
      <c r="C15" s="175"/>
      <c r="D15" s="175"/>
      <c r="E15" s="175"/>
      <c r="F15" s="175"/>
      <c r="G15" s="157"/>
      <c r="H15" s="158"/>
      <c r="J15" s="162"/>
      <c r="K15" s="162"/>
      <c r="L15" s="162"/>
      <c r="M15" s="162"/>
      <c r="N15" s="162"/>
    </row>
    <row r="16" spans="1:14">
      <c r="A16" s="1678" t="s">
        <v>520</v>
      </c>
      <c r="B16" s="1679"/>
      <c r="C16" s="159">
        <v>152158.63732362376</v>
      </c>
      <c r="D16" s="159">
        <v>155058.85154247729</v>
      </c>
      <c r="E16" s="159">
        <v>152165.7633257861</v>
      </c>
      <c r="F16" s="159">
        <v>115819.95315149624</v>
      </c>
      <c r="G16" s="167">
        <f t="shared" ref="G16:G17" si="2">D16/C16*100-100</f>
        <v>1.906046393334293</v>
      </c>
      <c r="H16" s="176">
        <f t="shared" ref="H16:H17" si="3">F16/E16*100-100</f>
        <v>-23.885668746966203</v>
      </c>
      <c r="J16" s="162"/>
      <c r="K16" s="162"/>
      <c r="L16" s="162"/>
      <c r="M16" s="162"/>
      <c r="N16" s="162"/>
    </row>
    <row r="17" spans="1:14">
      <c r="A17" s="169"/>
      <c r="B17" s="177" t="s">
        <v>518</v>
      </c>
      <c r="C17" s="165">
        <v>142550.09779149212</v>
      </c>
      <c r="D17" s="165">
        <v>145595.71455688728</v>
      </c>
      <c r="E17" s="165">
        <v>141502.96432003897</v>
      </c>
      <c r="F17" s="165">
        <v>105273.70860489989</v>
      </c>
      <c r="G17" s="166">
        <f t="shared" si="2"/>
        <v>2.1365237994083799</v>
      </c>
      <c r="H17" s="178">
        <f t="shared" si="3"/>
        <v>-25.603177918731745</v>
      </c>
      <c r="J17" s="162"/>
      <c r="K17" s="162"/>
      <c r="L17" s="162"/>
      <c r="M17" s="162"/>
      <c r="N17" s="162"/>
    </row>
    <row r="18" spans="1:14">
      <c r="A18" s="169"/>
      <c r="B18" s="177" t="s">
        <v>519</v>
      </c>
      <c r="C18" s="165">
        <v>9608.5395321316446</v>
      </c>
      <c r="D18" s="165">
        <v>9463.1369855900175</v>
      </c>
      <c r="E18" s="165">
        <v>10662.799005747132</v>
      </c>
      <c r="F18" s="165">
        <v>10546.24454659635</v>
      </c>
      <c r="G18" s="166">
        <f>D18/C18*100-100</f>
        <v>-1.5132637593402194</v>
      </c>
      <c r="H18" s="178">
        <f>F18/E18*100-100</f>
        <v>-1.0930944031483705</v>
      </c>
      <c r="J18" s="162"/>
      <c r="K18" s="162"/>
      <c r="L18" s="162"/>
      <c r="M18" s="162"/>
      <c r="N18" s="162"/>
    </row>
    <row r="19" spans="1:14">
      <c r="A19" s="179"/>
      <c r="B19" s="180"/>
      <c r="C19" s="180"/>
      <c r="D19" s="180"/>
      <c r="E19" s="180"/>
      <c r="F19" s="180"/>
      <c r="G19" s="181"/>
      <c r="H19" s="182"/>
      <c r="J19" s="162"/>
      <c r="K19" s="162"/>
      <c r="L19" s="162"/>
      <c r="M19" s="162"/>
      <c r="N19" s="162"/>
    </row>
    <row r="20" spans="1:14">
      <c r="A20" s="183"/>
      <c r="B20" s="177"/>
      <c r="C20" s="184"/>
      <c r="D20" s="184"/>
      <c r="E20" s="184"/>
      <c r="F20" s="184"/>
      <c r="G20" s="185"/>
      <c r="H20" s="186"/>
      <c r="J20" s="162"/>
      <c r="K20" s="162"/>
      <c r="L20" s="162"/>
      <c r="M20" s="162"/>
      <c r="N20" s="162"/>
    </row>
    <row r="21" spans="1:14">
      <c r="A21" s="1678" t="s">
        <v>521</v>
      </c>
      <c r="B21" s="1683"/>
      <c r="C21" s="159">
        <v>1039169.4294574936</v>
      </c>
      <c r="D21" s="159">
        <v>1070182.6878141873</v>
      </c>
      <c r="E21" s="159">
        <v>1079432.117189476</v>
      </c>
      <c r="F21" s="159">
        <v>1094003.7480703662</v>
      </c>
      <c r="G21" s="167">
        <f t="shared" ref="G21:G22" si="4">D21/C21*100-100</f>
        <v>2.9844275127381792</v>
      </c>
      <c r="H21" s="176">
        <f t="shared" ref="H21:H22" si="5">F21/E21*100-100</f>
        <v>1.3499349008467902</v>
      </c>
      <c r="J21" s="162"/>
      <c r="K21" s="162"/>
      <c r="L21" s="162"/>
      <c r="M21" s="162"/>
      <c r="N21" s="162"/>
    </row>
    <row r="22" spans="1:14">
      <c r="A22" s="169"/>
      <c r="B22" s="177" t="s">
        <v>518</v>
      </c>
      <c r="C22" s="165">
        <v>815008.25797547202</v>
      </c>
      <c r="D22" s="165">
        <v>827501.33742488734</v>
      </c>
      <c r="E22" s="165">
        <v>825373.32259261888</v>
      </c>
      <c r="F22" s="165">
        <v>836239.75583658996</v>
      </c>
      <c r="G22" s="166">
        <f t="shared" si="4"/>
        <v>1.5328776521171648</v>
      </c>
      <c r="H22" s="178">
        <f t="shared" si="5"/>
        <v>1.316547669585205</v>
      </c>
      <c r="J22" s="162"/>
      <c r="K22" s="162"/>
      <c r="L22" s="162"/>
      <c r="M22" s="162"/>
      <c r="N22" s="162"/>
    </row>
    <row r="23" spans="1:14">
      <c r="A23" s="169"/>
      <c r="B23" s="177" t="s">
        <v>522</v>
      </c>
      <c r="C23" s="165">
        <v>78.428813903903375</v>
      </c>
      <c r="D23" s="165">
        <v>77.323371686663279</v>
      </c>
      <c r="E23" s="165">
        <v>76.463661720724815</v>
      </c>
      <c r="F23" s="165">
        <v>76.438472657115895</v>
      </c>
      <c r="G23" s="166" t="s">
        <v>190</v>
      </c>
      <c r="H23" s="178" t="s">
        <v>190</v>
      </c>
      <c r="J23" s="162"/>
      <c r="K23" s="162"/>
      <c r="L23" s="162"/>
      <c r="M23" s="162"/>
      <c r="N23" s="162"/>
    </row>
    <row r="24" spans="1:14">
      <c r="A24" s="169"/>
      <c r="B24" s="177" t="s">
        <v>519</v>
      </c>
      <c r="C24" s="165">
        <v>224161.17148202163</v>
      </c>
      <c r="D24" s="165">
        <v>242681.3503893</v>
      </c>
      <c r="E24" s="165">
        <v>254058.79459685713</v>
      </c>
      <c r="F24" s="165">
        <v>257763.99223377634</v>
      </c>
      <c r="G24" s="166">
        <f t="shared" ref="G24" si="6">D24/C24*100-100</f>
        <v>8.2619923802297563</v>
      </c>
      <c r="H24" s="178">
        <f t="shared" ref="H24" si="7">F24/E24*100-100</f>
        <v>1.4584016439181511</v>
      </c>
      <c r="J24" s="162"/>
      <c r="K24" s="162"/>
      <c r="L24" s="162"/>
      <c r="M24" s="162"/>
      <c r="N24" s="162"/>
    </row>
    <row r="25" spans="1:14">
      <c r="A25" s="169"/>
      <c r="B25" s="177" t="s">
        <v>522</v>
      </c>
      <c r="C25" s="165">
        <v>21.571186096096639</v>
      </c>
      <c r="D25" s="165">
        <v>22.676628313336728</v>
      </c>
      <c r="E25" s="165">
        <v>23.536338279275178</v>
      </c>
      <c r="F25" s="165">
        <v>23.561527342884112</v>
      </c>
      <c r="G25" s="166" t="s">
        <v>190</v>
      </c>
      <c r="H25" s="178" t="s">
        <v>190</v>
      </c>
      <c r="J25" s="162"/>
      <c r="K25" s="162"/>
      <c r="L25" s="162"/>
      <c r="M25" s="162"/>
      <c r="N25" s="162"/>
    </row>
    <row r="26" spans="1:14">
      <c r="A26" s="179"/>
      <c r="B26" s="180"/>
      <c r="C26" s="187"/>
      <c r="D26" s="187"/>
      <c r="E26" s="187"/>
      <c r="F26" s="187"/>
      <c r="G26" s="181"/>
      <c r="H26" s="182"/>
      <c r="J26" s="162"/>
      <c r="K26" s="162"/>
      <c r="L26" s="162"/>
      <c r="M26" s="162"/>
      <c r="N26" s="162"/>
    </row>
    <row r="27" spans="1:14">
      <c r="A27" s="169"/>
      <c r="B27" s="170"/>
      <c r="C27" s="170"/>
      <c r="D27" s="170"/>
      <c r="E27" s="170"/>
      <c r="F27" s="170"/>
      <c r="G27" s="166"/>
      <c r="H27" s="178"/>
      <c r="J27" s="162"/>
      <c r="K27" s="162"/>
      <c r="L27" s="162"/>
      <c r="M27" s="162"/>
      <c r="N27" s="162"/>
    </row>
    <row r="28" spans="1:14">
      <c r="A28" s="1678" t="s">
        <v>523</v>
      </c>
      <c r="B28" s="1683"/>
      <c r="C28" s="159">
        <v>1069789.5377942338</v>
      </c>
      <c r="D28" s="159">
        <v>1099394.3987720674</v>
      </c>
      <c r="E28" s="159">
        <v>1107823.493036466</v>
      </c>
      <c r="F28" s="159">
        <v>1126057.5960970963</v>
      </c>
      <c r="G28" s="167">
        <f t="shared" ref="G28" si="8">D28/C28*100-100</f>
        <v>2.7673537580929235</v>
      </c>
      <c r="H28" s="176">
        <f t="shared" ref="H28" si="9">F28/E28*100-100</f>
        <v>1.64593937348738</v>
      </c>
      <c r="J28" s="162"/>
      <c r="K28" s="162"/>
      <c r="L28" s="162"/>
      <c r="M28" s="162"/>
      <c r="N28" s="162"/>
    </row>
    <row r="29" spans="1:14">
      <c r="A29" s="188"/>
      <c r="B29" s="189"/>
      <c r="C29" s="190"/>
      <c r="D29" s="190"/>
      <c r="E29" s="190"/>
      <c r="F29" s="190"/>
      <c r="G29" s="191"/>
      <c r="H29" s="192"/>
      <c r="J29" s="162"/>
      <c r="K29" s="162"/>
      <c r="L29" s="162"/>
      <c r="M29" s="162"/>
      <c r="N29" s="162"/>
    </row>
    <row r="30" spans="1:14">
      <c r="A30" s="193" t="s">
        <v>524</v>
      </c>
      <c r="B30" s="194"/>
      <c r="C30" s="170"/>
      <c r="D30" s="170"/>
      <c r="E30" s="170"/>
      <c r="F30" s="170"/>
      <c r="G30" s="157"/>
      <c r="H30" s="158"/>
      <c r="J30" s="162"/>
      <c r="K30" s="162"/>
      <c r="L30" s="162"/>
      <c r="M30" s="162"/>
      <c r="N30" s="162"/>
    </row>
    <row r="31" spans="1:14">
      <c r="A31" s="195"/>
      <c r="B31" s="196"/>
      <c r="C31" s="159"/>
      <c r="D31" s="159"/>
      <c r="E31" s="159"/>
      <c r="F31" s="159"/>
      <c r="G31" s="167"/>
      <c r="H31" s="176"/>
      <c r="J31" s="162"/>
      <c r="K31" s="162"/>
      <c r="L31" s="162"/>
      <c r="M31" s="162"/>
      <c r="N31" s="162"/>
    </row>
    <row r="32" spans="1:14">
      <c r="A32" s="1684" t="s">
        <v>525</v>
      </c>
      <c r="B32" s="1685"/>
      <c r="C32" s="170"/>
      <c r="D32" s="170"/>
      <c r="E32" s="170"/>
      <c r="F32" s="170"/>
      <c r="G32" s="166"/>
      <c r="H32" s="178"/>
      <c r="J32" s="162"/>
      <c r="K32" s="162"/>
      <c r="L32" s="162"/>
      <c r="M32" s="162"/>
      <c r="N32" s="162"/>
    </row>
    <row r="33" spans="1:14">
      <c r="A33" s="169"/>
      <c r="B33" s="170" t="s">
        <v>526</v>
      </c>
      <c r="C33" s="165">
        <v>16.484116257658659</v>
      </c>
      <c r="D33" s="165">
        <v>13.27830739612633</v>
      </c>
      <c r="E33" s="165">
        <v>13.245300022019331</v>
      </c>
      <c r="F33" s="165">
        <v>11.0133049939905</v>
      </c>
      <c r="G33" s="166" t="s">
        <v>190</v>
      </c>
      <c r="H33" s="178" t="s">
        <v>190</v>
      </c>
      <c r="J33" s="162"/>
      <c r="K33" s="162"/>
      <c r="L33" s="162"/>
      <c r="M33" s="162"/>
      <c r="N33" s="162"/>
    </row>
    <row r="34" spans="1:14">
      <c r="A34" s="169"/>
      <c r="B34" s="170" t="s">
        <v>527</v>
      </c>
      <c r="C34" s="165">
        <v>14.088676464498409</v>
      </c>
      <c r="D34" s="165">
        <v>11.467156360819313</v>
      </c>
      <c r="E34" s="165">
        <v>11.4294218613691</v>
      </c>
      <c r="F34" s="165">
        <v>9.6154429115388087</v>
      </c>
      <c r="G34" s="166" t="s">
        <v>190</v>
      </c>
      <c r="H34" s="178" t="s">
        <v>190</v>
      </c>
      <c r="J34" s="162"/>
      <c r="K34" s="162"/>
      <c r="L34" s="162"/>
      <c r="M34" s="162"/>
      <c r="N34" s="162"/>
    </row>
    <row r="35" spans="1:14">
      <c r="A35" s="169"/>
      <c r="B35" s="170"/>
      <c r="C35" s="165"/>
      <c r="D35" s="165"/>
      <c r="E35" s="165"/>
      <c r="F35" s="165"/>
      <c r="G35" s="166"/>
      <c r="H35" s="178"/>
      <c r="J35" s="162"/>
      <c r="K35" s="162"/>
      <c r="L35" s="162"/>
      <c r="M35" s="162"/>
      <c r="N35" s="162"/>
    </row>
    <row r="36" spans="1:14">
      <c r="A36" s="1684" t="s">
        <v>528</v>
      </c>
      <c r="B36" s="1685"/>
      <c r="C36" s="159"/>
      <c r="D36" s="159"/>
      <c r="E36" s="159"/>
      <c r="F36" s="159"/>
      <c r="G36" s="167"/>
      <c r="H36" s="178"/>
      <c r="J36" s="162"/>
      <c r="K36" s="162"/>
      <c r="L36" s="162"/>
      <c r="M36" s="162"/>
      <c r="N36" s="162"/>
    </row>
    <row r="37" spans="1:14">
      <c r="A37" s="197"/>
      <c r="B37" s="170" t="s">
        <v>526</v>
      </c>
      <c r="C37" s="165">
        <v>16.969836306128936</v>
      </c>
      <c r="D37" s="165">
        <v>13.640752128303559</v>
      </c>
      <c r="E37" s="165">
        <v>13.593679768794539</v>
      </c>
      <c r="F37" s="165">
        <v>11.335990181470033</v>
      </c>
      <c r="G37" s="166" t="s">
        <v>190</v>
      </c>
      <c r="H37" s="178" t="s">
        <v>190</v>
      </c>
      <c r="J37" s="162"/>
      <c r="K37" s="162"/>
      <c r="L37" s="162"/>
      <c r="M37" s="162"/>
      <c r="N37" s="162"/>
    </row>
    <row r="38" spans="1:14">
      <c r="A38" s="197"/>
      <c r="B38" s="198" t="s">
        <v>527</v>
      </c>
      <c r="C38" s="165">
        <v>14.503812617887212</v>
      </c>
      <c r="D38" s="165">
        <v>11.780163907040457</v>
      </c>
      <c r="E38" s="165">
        <v>11.730040124997057</v>
      </c>
      <c r="F38" s="165">
        <v>9.8971713300563824</v>
      </c>
      <c r="G38" s="166" t="s">
        <v>190</v>
      </c>
      <c r="H38" s="178" t="s">
        <v>190</v>
      </c>
      <c r="J38" s="162"/>
      <c r="K38" s="162"/>
      <c r="L38" s="162"/>
      <c r="M38" s="162"/>
      <c r="N38" s="162"/>
    </row>
    <row r="39" spans="1:14">
      <c r="A39" s="199"/>
      <c r="B39" s="180"/>
      <c r="C39" s="187"/>
      <c r="D39" s="187"/>
      <c r="E39" s="187"/>
      <c r="F39" s="187"/>
      <c r="G39" s="181"/>
      <c r="H39" s="182"/>
      <c r="J39" s="162"/>
      <c r="K39" s="162"/>
      <c r="L39" s="162"/>
      <c r="M39" s="162"/>
      <c r="N39" s="162"/>
    </row>
    <row r="40" spans="1:14">
      <c r="A40" s="200"/>
      <c r="B40" s="201"/>
      <c r="C40" s="202"/>
      <c r="D40" s="202"/>
      <c r="E40" s="202"/>
      <c r="F40" s="202"/>
      <c r="G40" s="203"/>
      <c r="H40" s="204"/>
      <c r="J40" s="162"/>
      <c r="K40" s="162"/>
      <c r="L40" s="162"/>
      <c r="M40" s="162"/>
      <c r="N40" s="162"/>
    </row>
    <row r="41" spans="1:14">
      <c r="A41" s="205" t="s">
        <v>529</v>
      </c>
      <c r="B41" s="170"/>
      <c r="C41" s="172">
        <v>113808.65484504159</v>
      </c>
      <c r="D41" s="172">
        <v>94818.28541444843</v>
      </c>
      <c r="E41" s="172">
        <v>93188.607279228629</v>
      </c>
      <c r="F41" s="172">
        <v>79633.150310763725</v>
      </c>
      <c r="G41" s="166">
        <f t="shared" ref="G41:G42" si="10">D41/C41*100-100</f>
        <v>-16.686226066418115</v>
      </c>
      <c r="H41" s="178">
        <f t="shared" ref="H41:H42" si="11">F41/E41*100-100</f>
        <v>-14.546259853253929</v>
      </c>
      <c r="J41" s="162"/>
      <c r="K41" s="162"/>
      <c r="L41" s="162"/>
      <c r="M41" s="162"/>
      <c r="N41" s="162"/>
    </row>
    <row r="42" spans="1:14">
      <c r="A42" s="205" t="s">
        <v>530</v>
      </c>
      <c r="B42" s="170"/>
      <c r="C42" s="172">
        <v>955980.88294919219</v>
      </c>
      <c r="D42" s="172">
        <v>1004576.1133576187</v>
      </c>
      <c r="E42" s="172">
        <v>1014634.8957572373</v>
      </c>
      <c r="F42" s="172">
        <v>1046424.4457863326</v>
      </c>
      <c r="G42" s="166">
        <f t="shared" si="10"/>
        <v>5.0832847471291132</v>
      </c>
      <c r="H42" s="178">
        <f t="shared" si="11"/>
        <v>3.1331023762365362</v>
      </c>
      <c r="J42" s="162"/>
      <c r="K42" s="162"/>
      <c r="L42" s="162"/>
      <c r="M42" s="162"/>
      <c r="N42" s="162"/>
    </row>
    <row r="43" spans="1:14">
      <c r="A43" s="205" t="s">
        <v>531</v>
      </c>
      <c r="B43" s="170"/>
      <c r="C43" s="172">
        <v>-208693.49294919218</v>
      </c>
      <c r="D43" s="172">
        <v>-48595.230408426491</v>
      </c>
      <c r="E43" s="172">
        <v>-58654.01280804514</v>
      </c>
      <c r="F43" s="172">
        <v>-31789.550029095262</v>
      </c>
      <c r="G43" s="166" t="s">
        <v>190</v>
      </c>
      <c r="H43" s="178" t="s">
        <v>190</v>
      </c>
      <c r="J43" s="162"/>
      <c r="K43" s="162"/>
    </row>
    <row r="44" spans="1:14">
      <c r="A44" s="205" t="s">
        <v>532</v>
      </c>
      <c r="B44" s="170"/>
      <c r="C44" s="172">
        <v>19781.400000000001</v>
      </c>
      <c r="D44" s="172">
        <v>-25634.364526980004</v>
      </c>
      <c r="E44" s="172">
        <v>-23452.11585906001</v>
      </c>
      <c r="F44" s="172">
        <v>36126.103683445537</v>
      </c>
      <c r="G44" s="166" t="s">
        <v>190</v>
      </c>
      <c r="H44" s="178" t="s">
        <v>190</v>
      </c>
      <c r="J44" s="162"/>
      <c r="K44" s="162"/>
    </row>
    <row r="45" spans="1:14" ht="16.5" thickBot="1">
      <c r="A45" s="206" t="s">
        <v>533</v>
      </c>
      <c r="B45" s="207"/>
      <c r="C45" s="208">
        <v>-188912.30929491899</v>
      </c>
      <c r="D45" s="208">
        <v>-74229.594935406494</v>
      </c>
      <c r="E45" s="208">
        <v>-82106.128667105149</v>
      </c>
      <c r="F45" s="208">
        <v>4336.5536543502749</v>
      </c>
      <c r="G45" s="209" t="s">
        <v>190</v>
      </c>
      <c r="H45" s="210" t="s">
        <v>190</v>
      </c>
    </row>
    <row r="46" spans="1:14" ht="16.5" thickTop="1">
      <c r="A46" s="239" t="s">
        <v>534</v>
      </c>
      <c r="B46" s="239"/>
      <c r="C46" s="239"/>
      <c r="D46" s="239"/>
      <c r="E46" s="239"/>
      <c r="F46" s="239"/>
      <c r="G46" s="239"/>
      <c r="H46" s="239"/>
    </row>
    <row r="47" spans="1:14">
      <c r="A47" s="240" t="s">
        <v>535</v>
      </c>
      <c r="B47" s="240"/>
      <c r="C47" s="240"/>
      <c r="D47" s="240"/>
      <c r="E47" s="240"/>
      <c r="F47" s="240"/>
      <c r="G47" s="240"/>
      <c r="H47" s="240"/>
    </row>
    <row r="48" spans="1:14">
      <c r="A48" s="241" t="s">
        <v>536</v>
      </c>
      <c r="B48" s="241"/>
      <c r="C48" s="241"/>
      <c r="D48" s="241"/>
      <c r="E48" s="241"/>
      <c r="F48" s="241"/>
      <c r="G48" s="241"/>
      <c r="H48" s="241"/>
    </row>
    <row r="49" spans="1:8">
      <c r="A49" s="242" t="s">
        <v>537</v>
      </c>
      <c r="B49" s="242"/>
      <c r="C49" s="242"/>
      <c r="D49" s="242"/>
      <c r="E49" s="242"/>
      <c r="F49" s="242"/>
      <c r="G49" s="242"/>
      <c r="H49" s="242"/>
    </row>
    <row r="50" spans="1:8">
      <c r="A50" s="1686" t="s">
        <v>538</v>
      </c>
      <c r="B50" s="1686"/>
      <c r="C50" s="562">
        <v>106.73</v>
      </c>
      <c r="D50" s="563">
        <v>102.77</v>
      </c>
      <c r="E50" s="562">
        <v>102.86</v>
      </c>
      <c r="F50" s="563">
        <v>107.94</v>
      </c>
      <c r="G50" s="198"/>
      <c r="H50" s="140"/>
    </row>
    <row r="52" spans="1:8">
      <c r="C52" s="211"/>
      <c r="D52" s="211"/>
      <c r="E52" s="211"/>
      <c r="F52" s="211"/>
    </row>
    <row r="53" spans="1:8">
      <c r="C53" s="211"/>
      <c r="D53" s="211"/>
      <c r="E53" s="211"/>
      <c r="F53" s="211"/>
    </row>
    <row r="56" spans="1:8">
      <c r="F56" s="211"/>
    </row>
    <row r="57" spans="1:8">
      <c r="F57" s="211"/>
    </row>
    <row r="58" spans="1:8">
      <c r="F58" s="211"/>
    </row>
  </sheetData>
  <mergeCells count="11">
    <mergeCell ref="A21:B21"/>
    <mergeCell ref="A28:B28"/>
    <mergeCell ref="A32:B32"/>
    <mergeCell ref="A36:B36"/>
    <mergeCell ref="A50:B50"/>
    <mergeCell ref="A16:B16"/>
    <mergeCell ref="A1:H1"/>
    <mergeCell ref="A2:H2"/>
    <mergeCell ref="A3:H3"/>
    <mergeCell ref="G4:H4"/>
    <mergeCell ref="A9:B9"/>
  </mergeCells>
  <pageMargins left="0.5" right="0.5" top="0.7" bottom="0.7" header="0.5" footer="0.5"/>
  <pageSetup scale="69" orientation="portrait"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M52"/>
  <sheetViews>
    <sheetView view="pageBreakPreview" zoomScale="60" zoomScaleNormal="86" workbookViewId="0">
      <selection activeCell="F8" sqref="F8"/>
    </sheetView>
  </sheetViews>
  <sheetFormatPr defaultRowHeight="15.75"/>
  <cols>
    <col min="1" max="1" width="35.85546875" style="601" customWidth="1"/>
    <col min="2" max="12" width="12.7109375" style="565" customWidth="1"/>
    <col min="13" max="16384" width="9.140625" style="565"/>
  </cols>
  <sheetData>
    <row r="1" spans="1:13">
      <c r="A1" s="1513" t="s">
        <v>573</v>
      </c>
      <c r="B1" s="1513"/>
      <c r="C1" s="1513"/>
      <c r="D1" s="1513"/>
      <c r="E1" s="1513"/>
      <c r="F1" s="1513"/>
      <c r="G1" s="1513"/>
      <c r="H1" s="1513"/>
      <c r="I1" s="1513"/>
      <c r="J1" s="1513"/>
      <c r="K1" s="1513"/>
      <c r="L1" s="1513"/>
    </row>
    <row r="2" spans="1:13">
      <c r="A2" s="1514" t="s">
        <v>86</v>
      </c>
      <c r="B2" s="1514"/>
      <c r="C2" s="1514"/>
      <c r="D2" s="1514"/>
      <c r="E2" s="1514"/>
      <c r="F2" s="1514"/>
      <c r="G2" s="1514"/>
      <c r="H2" s="1514"/>
      <c r="I2" s="1514"/>
      <c r="J2" s="1514"/>
      <c r="K2" s="1514"/>
      <c r="L2" s="1514"/>
    </row>
    <row r="3" spans="1:13">
      <c r="A3" s="1514" t="s">
        <v>574</v>
      </c>
      <c r="B3" s="1514"/>
      <c r="C3" s="1514"/>
      <c r="D3" s="1514"/>
      <c r="E3" s="1514"/>
      <c r="F3" s="1514"/>
      <c r="G3" s="1514"/>
      <c r="H3" s="1514"/>
      <c r="I3" s="1514"/>
      <c r="J3" s="1514"/>
      <c r="K3" s="1514"/>
      <c r="L3" s="1514"/>
    </row>
    <row r="4" spans="1:13">
      <c r="A4" s="1515" t="s">
        <v>1306</v>
      </c>
      <c r="B4" s="1515"/>
      <c r="C4" s="1515"/>
      <c r="D4" s="1515"/>
      <c r="E4" s="1515"/>
      <c r="F4" s="1515"/>
      <c r="G4" s="1515"/>
      <c r="H4" s="1515"/>
      <c r="I4" s="1515"/>
      <c r="J4" s="1515"/>
      <c r="K4" s="1515"/>
      <c r="L4" s="1515"/>
    </row>
    <row r="5" spans="1:13" ht="16.5" thickBot="1">
      <c r="A5" s="565"/>
    </row>
    <row r="6" spans="1:13" ht="27" customHeight="1" thickTop="1">
      <c r="A6" s="1516" t="s">
        <v>575</v>
      </c>
      <c r="B6" s="1518" t="s">
        <v>576</v>
      </c>
      <c r="C6" s="566" t="s">
        <v>4</v>
      </c>
      <c r="D6" s="1520" t="s">
        <v>5</v>
      </c>
      <c r="E6" s="1520"/>
      <c r="F6" s="1520" t="s">
        <v>683</v>
      </c>
      <c r="G6" s="1520"/>
      <c r="H6" s="1520"/>
      <c r="I6" s="1521" t="s">
        <v>570</v>
      </c>
      <c r="J6" s="1521"/>
      <c r="K6" s="1521"/>
      <c r="L6" s="1522"/>
    </row>
    <row r="7" spans="1:13" ht="27" customHeight="1">
      <c r="A7" s="1517"/>
      <c r="B7" s="1519"/>
      <c r="C7" s="567" t="str">
        <f>H7</f>
        <v>May/Jun</v>
      </c>
      <c r="D7" s="567" t="str">
        <f>G7</f>
        <v>Apr/May</v>
      </c>
      <c r="E7" s="567" t="str">
        <f>H7</f>
        <v>May/Jun</v>
      </c>
      <c r="F7" s="567" t="s">
        <v>577</v>
      </c>
      <c r="G7" s="567" t="s">
        <v>578</v>
      </c>
      <c r="H7" s="567" t="s">
        <v>1307</v>
      </c>
      <c r="I7" s="567" t="s">
        <v>579</v>
      </c>
      <c r="J7" s="567" t="s">
        <v>579</v>
      </c>
      <c r="K7" s="567" t="s">
        <v>580</v>
      </c>
      <c r="L7" s="568" t="s">
        <v>580</v>
      </c>
    </row>
    <row r="8" spans="1:13" ht="27" customHeight="1">
      <c r="A8" s="569">
        <v>1</v>
      </c>
      <c r="B8" s="567">
        <v>2</v>
      </c>
      <c r="C8" s="567">
        <v>3</v>
      </c>
      <c r="D8" s="567">
        <v>4</v>
      </c>
      <c r="E8" s="567">
        <v>5</v>
      </c>
      <c r="F8" s="567">
        <v>6</v>
      </c>
      <c r="G8" s="567">
        <v>7</v>
      </c>
      <c r="H8" s="567">
        <v>8</v>
      </c>
      <c r="I8" s="567" t="s">
        <v>581</v>
      </c>
      <c r="J8" s="567" t="s">
        <v>582</v>
      </c>
      <c r="K8" s="567" t="s">
        <v>583</v>
      </c>
      <c r="L8" s="568" t="s">
        <v>584</v>
      </c>
    </row>
    <row r="9" spans="1:13" ht="27" customHeight="1">
      <c r="A9" s="570" t="s">
        <v>585</v>
      </c>
      <c r="B9" s="571">
        <v>100</v>
      </c>
      <c r="C9" s="572">
        <v>112.44</v>
      </c>
      <c r="D9" s="572">
        <v>115.22</v>
      </c>
      <c r="E9" s="572">
        <v>115.57</v>
      </c>
      <c r="F9" s="572">
        <v>119.51</v>
      </c>
      <c r="G9" s="572">
        <v>119.95</v>
      </c>
      <c r="H9" s="572">
        <v>120.32</v>
      </c>
      <c r="I9" s="572">
        <v>2.78</v>
      </c>
      <c r="J9" s="572">
        <v>0.3</v>
      </c>
      <c r="K9" s="572">
        <v>4.12</v>
      </c>
      <c r="L9" s="573">
        <v>0.31</v>
      </c>
      <c r="M9" s="574"/>
    </row>
    <row r="10" spans="1:13" ht="27" customHeight="1">
      <c r="A10" s="570" t="s">
        <v>586</v>
      </c>
      <c r="B10" s="575">
        <v>43.91</v>
      </c>
      <c r="C10" s="572">
        <v>113.08</v>
      </c>
      <c r="D10" s="572">
        <v>111.1</v>
      </c>
      <c r="E10" s="572">
        <v>111.97</v>
      </c>
      <c r="F10" s="572">
        <v>114.99</v>
      </c>
      <c r="G10" s="572">
        <v>114.67</v>
      </c>
      <c r="H10" s="572">
        <v>115.29</v>
      </c>
      <c r="I10" s="572">
        <v>-0.98</v>
      </c>
      <c r="J10" s="572">
        <v>0.78</v>
      </c>
      <c r="K10" s="572">
        <v>2.97</v>
      </c>
      <c r="L10" s="573">
        <v>0.55000000000000004</v>
      </c>
      <c r="M10" s="574"/>
    </row>
    <row r="11" spans="1:13" ht="27" customHeight="1">
      <c r="A11" s="576" t="s">
        <v>587</v>
      </c>
      <c r="B11" s="577">
        <v>11.33</v>
      </c>
      <c r="C11" s="578">
        <v>110.82</v>
      </c>
      <c r="D11" s="578">
        <v>110.19</v>
      </c>
      <c r="E11" s="578">
        <v>110.88</v>
      </c>
      <c r="F11" s="578">
        <v>113.45</v>
      </c>
      <c r="G11" s="578">
        <v>114.15</v>
      </c>
      <c r="H11" s="578">
        <v>115.16</v>
      </c>
      <c r="I11" s="578">
        <v>0.06</v>
      </c>
      <c r="J11" s="578">
        <v>0.63</v>
      </c>
      <c r="K11" s="578">
        <v>3.85</v>
      </c>
      <c r="L11" s="579">
        <v>0.88</v>
      </c>
      <c r="M11" s="574"/>
    </row>
    <row r="12" spans="1:13" ht="27" customHeight="1">
      <c r="A12" s="580" t="s">
        <v>588</v>
      </c>
      <c r="B12" s="581">
        <v>1.84</v>
      </c>
      <c r="C12" s="582">
        <v>135.30000000000001</v>
      </c>
      <c r="D12" s="582">
        <v>112.59</v>
      </c>
      <c r="E12" s="582">
        <v>111.69</v>
      </c>
      <c r="F12" s="582">
        <v>88.57</v>
      </c>
      <c r="G12" s="582">
        <v>86.37</v>
      </c>
      <c r="H12" s="582">
        <v>86.32</v>
      </c>
      <c r="I12" s="582">
        <v>-17.45</v>
      </c>
      <c r="J12" s="582">
        <v>-0.81</v>
      </c>
      <c r="K12" s="582">
        <v>-22.72</v>
      </c>
      <c r="L12" s="583">
        <v>-0.06</v>
      </c>
      <c r="M12" s="574"/>
    </row>
    <row r="13" spans="1:13" ht="27" customHeight="1">
      <c r="A13" s="580" t="s">
        <v>238</v>
      </c>
      <c r="B13" s="581">
        <v>5.52</v>
      </c>
      <c r="C13" s="582">
        <v>114.91</v>
      </c>
      <c r="D13" s="582">
        <v>92.34</v>
      </c>
      <c r="E13" s="582">
        <v>96.23</v>
      </c>
      <c r="F13" s="582">
        <v>109.25</v>
      </c>
      <c r="G13" s="582">
        <v>104.73</v>
      </c>
      <c r="H13" s="582">
        <v>106.82</v>
      </c>
      <c r="I13" s="582">
        <v>-16.25</v>
      </c>
      <c r="J13" s="582">
        <v>4.21</v>
      </c>
      <c r="K13" s="582">
        <v>11</v>
      </c>
      <c r="L13" s="583">
        <v>1.99</v>
      </c>
      <c r="M13" s="574"/>
    </row>
    <row r="14" spans="1:13" ht="27" customHeight="1">
      <c r="A14" s="580" t="s">
        <v>589</v>
      </c>
      <c r="B14" s="581">
        <v>6.75</v>
      </c>
      <c r="C14" s="582">
        <v>111.7</v>
      </c>
      <c r="D14" s="582">
        <v>117.29</v>
      </c>
      <c r="E14" s="582">
        <v>117.25</v>
      </c>
      <c r="F14" s="582">
        <v>119.28</v>
      </c>
      <c r="G14" s="582">
        <v>117.93</v>
      </c>
      <c r="H14" s="582">
        <v>115.77</v>
      </c>
      <c r="I14" s="582">
        <v>4.9800000000000004</v>
      </c>
      <c r="J14" s="582">
        <v>-0.03</v>
      </c>
      <c r="K14" s="582">
        <v>-1.27</v>
      </c>
      <c r="L14" s="583">
        <v>-1.84</v>
      </c>
      <c r="M14" s="574"/>
    </row>
    <row r="15" spans="1:13" ht="27" customHeight="1">
      <c r="A15" s="580" t="s">
        <v>590</v>
      </c>
      <c r="B15" s="581">
        <v>5.24</v>
      </c>
      <c r="C15" s="582">
        <v>111.87</v>
      </c>
      <c r="D15" s="582">
        <v>114.9</v>
      </c>
      <c r="E15" s="582">
        <v>115</v>
      </c>
      <c r="F15" s="582">
        <v>123.38</v>
      </c>
      <c r="G15" s="582">
        <v>123.66</v>
      </c>
      <c r="H15" s="582">
        <v>123.98</v>
      </c>
      <c r="I15" s="582">
        <v>2.8</v>
      </c>
      <c r="J15" s="582">
        <v>0.08</v>
      </c>
      <c r="K15" s="582">
        <v>7.81</v>
      </c>
      <c r="L15" s="583">
        <v>0.26</v>
      </c>
      <c r="M15" s="574"/>
    </row>
    <row r="16" spans="1:13" ht="27" customHeight="1">
      <c r="A16" s="580" t="s">
        <v>591</v>
      </c>
      <c r="B16" s="581">
        <v>2.95</v>
      </c>
      <c r="C16" s="582">
        <v>113.71</v>
      </c>
      <c r="D16" s="582">
        <v>111.37</v>
      </c>
      <c r="E16" s="582">
        <v>112.53</v>
      </c>
      <c r="F16" s="582">
        <v>113.87</v>
      </c>
      <c r="G16" s="582">
        <v>113.87</v>
      </c>
      <c r="H16" s="582">
        <v>117.03</v>
      </c>
      <c r="I16" s="582">
        <v>-1.04</v>
      </c>
      <c r="J16" s="582">
        <v>1.05</v>
      </c>
      <c r="K16" s="582">
        <v>3.99</v>
      </c>
      <c r="L16" s="583">
        <v>2.78</v>
      </c>
      <c r="M16" s="574"/>
    </row>
    <row r="17" spans="1:13" ht="27" customHeight="1">
      <c r="A17" s="580" t="s">
        <v>592</v>
      </c>
      <c r="B17" s="581">
        <v>2.08</v>
      </c>
      <c r="C17" s="582">
        <v>113.3</v>
      </c>
      <c r="D17" s="582">
        <v>109.99</v>
      </c>
      <c r="E17" s="582">
        <v>110.97</v>
      </c>
      <c r="F17" s="582">
        <v>115.16</v>
      </c>
      <c r="G17" s="582">
        <v>122.56</v>
      </c>
      <c r="H17" s="582">
        <v>123.65</v>
      </c>
      <c r="I17" s="582">
        <v>-2.0499999999999998</v>
      </c>
      <c r="J17" s="582">
        <v>0.9</v>
      </c>
      <c r="K17" s="582">
        <v>11.42</v>
      </c>
      <c r="L17" s="583">
        <v>0.89</v>
      </c>
      <c r="M17" s="574"/>
    </row>
    <row r="18" spans="1:13" ht="27" customHeight="1">
      <c r="A18" s="584" t="s">
        <v>593</v>
      </c>
      <c r="B18" s="581">
        <v>1.74</v>
      </c>
      <c r="C18" s="582">
        <v>112.19</v>
      </c>
      <c r="D18" s="582">
        <v>125.24</v>
      </c>
      <c r="E18" s="582">
        <v>125.07</v>
      </c>
      <c r="F18" s="582">
        <v>118.61</v>
      </c>
      <c r="G18" s="582">
        <v>117.57</v>
      </c>
      <c r="H18" s="582">
        <v>117.6</v>
      </c>
      <c r="I18" s="582">
        <v>11.48</v>
      </c>
      <c r="J18" s="582">
        <v>-0.13</v>
      </c>
      <c r="K18" s="582">
        <v>-5.98</v>
      </c>
      <c r="L18" s="583">
        <v>0.02</v>
      </c>
      <c r="M18" s="574"/>
    </row>
    <row r="19" spans="1:13" ht="27" customHeight="1">
      <c r="A19" s="584" t="s">
        <v>594</v>
      </c>
      <c r="B19" s="581">
        <v>1.21</v>
      </c>
      <c r="C19" s="582">
        <v>116.12</v>
      </c>
      <c r="D19" s="582">
        <v>117.94</v>
      </c>
      <c r="E19" s="582">
        <v>118</v>
      </c>
      <c r="F19" s="582">
        <v>112.9</v>
      </c>
      <c r="G19" s="582">
        <v>112.55</v>
      </c>
      <c r="H19" s="582">
        <v>113.87</v>
      </c>
      <c r="I19" s="582">
        <v>1.61</v>
      </c>
      <c r="J19" s="582">
        <v>0.05</v>
      </c>
      <c r="K19" s="582">
        <v>-3.5</v>
      </c>
      <c r="L19" s="583">
        <v>1.17</v>
      </c>
      <c r="M19" s="574"/>
    </row>
    <row r="20" spans="1:13" ht="27" customHeight="1">
      <c r="A20" s="584" t="s">
        <v>595</v>
      </c>
      <c r="B20" s="581">
        <v>1.24</v>
      </c>
      <c r="C20" s="582">
        <v>106.49</v>
      </c>
      <c r="D20" s="582">
        <v>108.99</v>
      </c>
      <c r="E20" s="582">
        <v>108.98</v>
      </c>
      <c r="F20" s="582">
        <v>111.54</v>
      </c>
      <c r="G20" s="582">
        <v>111.8</v>
      </c>
      <c r="H20" s="582">
        <v>112.96</v>
      </c>
      <c r="I20" s="582">
        <v>2.33</v>
      </c>
      <c r="J20" s="582">
        <v>-0.01</v>
      </c>
      <c r="K20" s="582">
        <v>3.65</v>
      </c>
      <c r="L20" s="583">
        <v>1.04</v>
      </c>
      <c r="M20" s="574"/>
    </row>
    <row r="21" spans="1:13" ht="27" customHeight="1">
      <c r="A21" s="584" t="s">
        <v>596</v>
      </c>
      <c r="B21" s="581">
        <v>0.68</v>
      </c>
      <c r="C21" s="582">
        <v>116.03</v>
      </c>
      <c r="D21" s="582">
        <v>128.47999999999999</v>
      </c>
      <c r="E21" s="582">
        <v>128.59</v>
      </c>
      <c r="F21" s="582">
        <v>136.82</v>
      </c>
      <c r="G21" s="582">
        <v>139.55000000000001</v>
      </c>
      <c r="H21" s="582">
        <v>139.55000000000001</v>
      </c>
      <c r="I21" s="582">
        <v>10.83</v>
      </c>
      <c r="J21" s="582">
        <v>0.09</v>
      </c>
      <c r="K21" s="582">
        <v>8.52</v>
      </c>
      <c r="L21" s="583">
        <v>0</v>
      </c>
      <c r="M21" s="574"/>
    </row>
    <row r="22" spans="1:13" ht="27" customHeight="1">
      <c r="A22" s="584" t="s">
        <v>597</v>
      </c>
      <c r="B22" s="581">
        <v>0.41</v>
      </c>
      <c r="C22" s="582">
        <v>108.52</v>
      </c>
      <c r="D22" s="582">
        <v>112.93</v>
      </c>
      <c r="E22" s="582">
        <v>112.29</v>
      </c>
      <c r="F22" s="582">
        <v>119.24</v>
      </c>
      <c r="G22" s="582">
        <v>120.33</v>
      </c>
      <c r="H22" s="582">
        <v>120.33</v>
      </c>
      <c r="I22" s="582">
        <v>3.47</v>
      </c>
      <c r="J22" s="582">
        <v>-0.56999999999999995</v>
      </c>
      <c r="K22" s="582">
        <v>7.16</v>
      </c>
      <c r="L22" s="583">
        <v>0</v>
      </c>
      <c r="M22" s="574"/>
    </row>
    <row r="23" spans="1:13" ht="27" customHeight="1">
      <c r="A23" s="585" t="s">
        <v>598</v>
      </c>
      <c r="B23" s="586">
        <v>2.92</v>
      </c>
      <c r="C23" s="587">
        <v>112.48</v>
      </c>
      <c r="D23" s="587">
        <v>118.16</v>
      </c>
      <c r="E23" s="587">
        <v>119.37</v>
      </c>
      <c r="F23" s="587">
        <v>123.18</v>
      </c>
      <c r="G23" s="587">
        <v>124.04</v>
      </c>
      <c r="H23" s="587">
        <v>124.75</v>
      </c>
      <c r="I23" s="587">
        <v>6.13</v>
      </c>
      <c r="J23" s="587">
        <v>1.03</v>
      </c>
      <c r="K23" s="587">
        <v>4.5</v>
      </c>
      <c r="L23" s="588">
        <v>0.56999999999999995</v>
      </c>
      <c r="M23" s="574"/>
    </row>
    <row r="24" spans="1:13" ht="27" customHeight="1">
      <c r="A24" s="570" t="s">
        <v>599</v>
      </c>
      <c r="B24" s="575">
        <v>56.09</v>
      </c>
      <c r="C24" s="572">
        <v>111.93</v>
      </c>
      <c r="D24" s="572">
        <v>118.61</v>
      </c>
      <c r="E24" s="572">
        <v>118.46</v>
      </c>
      <c r="F24" s="572">
        <v>123.17</v>
      </c>
      <c r="G24" s="572">
        <v>124.26</v>
      </c>
      <c r="H24" s="572">
        <v>124.41</v>
      </c>
      <c r="I24" s="572">
        <v>5.83</v>
      </c>
      <c r="J24" s="572">
        <v>-0.12</v>
      </c>
      <c r="K24" s="572">
        <v>5.0199999999999996</v>
      </c>
      <c r="L24" s="573">
        <v>0.12</v>
      </c>
      <c r="M24" s="574"/>
    </row>
    <row r="25" spans="1:13" ht="27" customHeight="1">
      <c r="A25" s="589" t="s">
        <v>600</v>
      </c>
      <c r="B25" s="577">
        <v>7.19</v>
      </c>
      <c r="C25" s="578">
        <v>118.04</v>
      </c>
      <c r="D25" s="578">
        <v>128.56</v>
      </c>
      <c r="E25" s="578">
        <v>127.15</v>
      </c>
      <c r="F25" s="578">
        <v>133.16</v>
      </c>
      <c r="G25" s="578">
        <v>134.41999999999999</v>
      </c>
      <c r="H25" s="578">
        <v>134.41999999999999</v>
      </c>
      <c r="I25" s="578">
        <v>7.72</v>
      </c>
      <c r="J25" s="578">
        <v>-1.1000000000000001</v>
      </c>
      <c r="K25" s="578">
        <v>5.72</v>
      </c>
      <c r="L25" s="579">
        <v>0</v>
      </c>
      <c r="M25" s="574"/>
    </row>
    <row r="26" spans="1:13" ht="27" customHeight="1">
      <c r="A26" s="584" t="s">
        <v>601</v>
      </c>
      <c r="B26" s="581">
        <v>20.3</v>
      </c>
      <c r="C26" s="582">
        <v>116.83</v>
      </c>
      <c r="D26" s="582">
        <v>125.76</v>
      </c>
      <c r="E26" s="582">
        <v>125.1</v>
      </c>
      <c r="F26" s="582">
        <v>131.88999999999999</v>
      </c>
      <c r="G26" s="582">
        <v>132.72</v>
      </c>
      <c r="H26" s="582">
        <v>132.77000000000001</v>
      </c>
      <c r="I26" s="582">
        <v>7.08</v>
      </c>
      <c r="J26" s="582">
        <v>-0.53</v>
      </c>
      <c r="K26" s="582">
        <v>6.14</v>
      </c>
      <c r="L26" s="583">
        <v>0.04</v>
      </c>
      <c r="M26" s="574"/>
    </row>
    <row r="27" spans="1:13" ht="27" customHeight="1">
      <c r="A27" s="584" t="s">
        <v>602</v>
      </c>
      <c r="B27" s="581">
        <v>4.3</v>
      </c>
      <c r="C27" s="582">
        <v>108.91</v>
      </c>
      <c r="D27" s="582">
        <v>114.56</v>
      </c>
      <c r="E27" s="582">
        <v>114.42</v>
      </c>
      <c r="F27" s="582">
        <v>117.92</v>
      </c>
      <c r="G27" s="582">
        <v>118.92</v>
      </c>
      <c r="H27" s="582">
        <v>119.02</v>
      </c>
      <c r="I27" s="582">
        <v>5.0599999999999996</v>
      </c>
      <c r="J27" s="582">
        <v>-0.12</v>
      </c>
      <c r="K27" s="582">
        <v>4.0199999999999996</v>
      </c>
      <c r="L27" s="583">
        <v>0.09</v>
      </c>
      <c r="M27" s="574"/>
    </row>
    <row r="28" spans="1:13" ht="27" customHeight="1">
      <c r="A28" s="584" t="s">
        <v>603</v>
      </c>
      <c r="B28" s="581">
        <v>3.47</v>
      </c>
      <c r="C28" s="582">
        <v>105.09</v>
      </c>
      <c r="D28" s="582">
        <v>105.68</v>
      </c>
      <c r="E28" s="582">
        <v>105.61</v>
      </c>
      <c r="F28" s="582">
        <v>107.72</v>
      </c>
      <c r="G28" s="582">
        <v>108.66</v>
      </c>
      <c r="H28" s="582">
        <v>108.66</v>
      </c>
      <c r="I28" s="582">
        <v>0.49</v>
      </c>
      <c r="J28" s="582">
        <v>-7.0000000000000007E-2</v>
      </c>
      <c r="K28" s="582">
        <v>2.9</v>
      </c>
      <c r="L28" s="583">
        <v>0</v>
      </c>
      <c r="M28" s="574"/>
    </row>
    <row r="29" spans="1:13" ht="27" customHeight="1">
      <c r="A29" s="584" t="s">
        <v>470</v>
      </c>
      <c r="B29" s="581">
        <v>5.34</v>
      </c>
      <c r="C29" s="582">
        <v>100.2</v>
      </c>
      <c r="D29" s="582">
        <v>102</v>
      </c>
      <c r="E29" s="582">
        <v>101.95</v>
      </c>
      <c r="F29" s="582">
        <v>103.3</v>
      </c>
      <c r="G29" s="582">
        <v>104.27</v>
      </c>
      <c r="H29" s="582">
        <v>105.31</v>
      </c>
      <c r="I29" s="582">
        <v>1.75</v>
      </c>
      <c r="J29" s="582">
        <v>-0.05</v>
      </c>
      <c r="K29" s="582">
        <v>3.29</v>
      </c>
      <c r="L29" s="583">
        <v>1</v>
      </c>
      <c r="M29" s="574"/>
    </row>
    <row r="30" spans="1:13" ht="27" customHeight="1">
      <c r="A30" s="584" t="s">
        <v>604</v>
      </c>
      <c r="B30" s="581">
        <v>2.82</v>
      </c>
      <c r="C30" s="582">
        <v>105.59</v>
      </c>
      <c r="D30" s="582">
        <v>103.22</v>
      </c>
      <c r="E30" s="582">
        <v>104.38</v>
      </c>
      <c r="F30" s="582">
        <v>105.8</v>
      </c>
      <c r="G30" s="582">
        <v>103.07</v>
      </c>
      <c r="H30" s="582">
        <v>103.07</v>
      </c>
      <c r="I30" s="582">
        <v>-1.1499999999999999</v>
      </c>
      <c r="J30" s="582">
        <v>1.1200000000000001</v>
      </c>
      <c r="K30" s="582">
        <v>-1.26</v>
      </c>
      <c r="L30" s="583">
        <v>0</v>
      </c>
      <c r="M30" s="574"/>
    </row>
    <row r="31" spans="1:13" ht="27" customHeight="1">
      <c r="A31" s="584" t="s">
        <v>605</v>
      </c>
      <c r="B31" s="581">
        <v>2.46</v>
      </c>
      <c r="C31" s="582">
        <v>105.95</v>
      </c>
      <c r="D31" s="582">
        <v>109.73</v>
      </c>
      <c r="E31" s="582">
        <v>109.96</v>
      </c>
      <c r="F31" s="582">
        <v>112.01</v>
      </c>
      <c r="G31" s="582">
        <v>113.69</v>
      </c>
      <c r="H31" s="582">
        <v>113.69</v>
      </c>
      <c r="I31" s="582">
        <v>3.79</v>
      </c>
      <c r="J31" s="582">
        <v>0.21</v>
      </c>
      <c r="K31" s="582">
        <v>3.39</v>
      </c>
      <c r="L31" s="583">
        <v>0</v>
      </c>
      <c r="M31" s="574"/>
    </row>
    <row r="32" spans="1:13" ht="27" customHeight="1">
      <c r="A32" s="584" t="s">
        <v>606</v>
      </c>
      <c r="B32" s="581">
        <v>7.41</v>
      </c>
      <c r="C32" s="582">
        <v>112.73</v>
      </c>
      <c r="D32" s="582">
        <v>123.41</v>
      </c>
      <c r="E32" s="582">
        <v>124.63</v>
      </c>
      <c r="F32" s="582">
        <v>129.93</v>
      </c>
      <c r="G32" s="582">
        <v>133.34</v>
      </c>
      <c r="H32" s="582">
        <v>133.34</v>
      </c>
      <c r="I32" s="582">
        <v>10.55</v>
      </c>
      <c r="J32" s="582">
        <v>0.99</v>
      </c>
      <c r="K32" s="582">
        <v>6.99</v>
      </c>
      <c r="L32" s="583">
        <v>0</v>
      </c>
      <c r="M32" s="574"/>
    </row>
    <row r="33" spans="1:13" ht="27" customHeight="1">
      <c r="A33" s="585" t="s">
        <v>607</v>
      </c>
      <c r="B33" s="586">
        <v>2.81</v>
      </c>
      <c r="C33" s="587">
        <v>108.94</v>
      </c>
      <c r="D33" s="587">
        <v>113.47</v>
      </c>
      <c r="E33" s="587">
        <v>114.18</v>
      </c>
      <c r="F33" s="587">
        <v>119.11</v>
      </c>
      <c r="G33" s="587">
        <v>120.39</v>
      </c>
      <c r="H33" s="587">
        <v>120.51</v>
      </c>
      <c r="I33" s="587">
        <v>4.8099999999999996</v>
      </c>
      <c r="J33" s="587">
        <v>0.62</v>
      </c>
      <c r="K33" s="587">
        <v>5.55</v>
      </c>
      <c r="L33" s="588">
        <v>0.11</v>
      </c>
      <c r="M33" s="574"/>
    </row>
    <row r="34" spans="1:13" ht="27" customHeight="1">
      <c r="A34" s="590" t="s">
        <v>608</v>
      </c>
      <c r="B34" s="591"/>
      <c r="C34" s="592"/>
      <c r="D34" s="592"/>
      <c r="E34" s="592"/>
      <c r="F34" s="592"/>
      <c r="G34" s="592"/>
      <c r="H34" s="592"/>
      <c r="I34" s="592"/>
      <c r="J34" s="592"/>
      <c r="K34" s="592"/>
      <c r="L34" s="593"/>
    </row>
    <row r="35" spans="1:13" ht="27" customHeight="1">
      <c r="A35" s="570" t="s">
        <v>585</v>
      </c>
      <c r="B35" s="571">
        <v>100</v>
      </c>
      <c r="C35" s="572">
        <v>114.18</v>
      </c>
      <c r="D35" s="572">
        <v>115.43</v>
      </c>
      <c r="E35" s="572">
        <v>115.73</v>
      </c>
      <c r="F35" s="572">
        <v>118.87</v>
      </c>
      <c r="G35" s="572">
        <v>119.29</v>
      </c>
      <c r="H35" s="572">
        <v>119.28</v>
      </c>
      <c r="I35" s="572">
        <v>1.36</v>
      </c>
      <c r="J35" s="572">
        <v>0.26</v>
      </c>
      <c r="K35" s="572">
        <v>3.06</v>
      </c>
      <c r="L35" s="573">
        <v>-0.01</v>
      </c>
    </row>
    <row r="36" spans="1:13" ht="27" customHeight="1">
      <c r="A36" s="589" t="s">
        <v>586</v>
      </c>
      <c r="B36" s="577">
        <v>39.770000000000003</v>
      </c>
      <c r="C36" s="578">
        <v>116.22</v>
      </c>
      <c r="D36" s="578">
        <v>114.05</v>
      </c>
      <c r="E36" s="578">
        <v>114.72</v>
      </c>
      <c r="F36" s="578">
        <v>117.9</v>
      </c>
      <c r="G36" s="578">
        <v>118.17</v>
      </c>
      <c r="H36" s="578">
        <v>117.95</v>
      </c>
      <c r="I36" s="578">
        <v>-1.29</v>
      </c>
      <c r="J36" s="578">
        <v>0.57999999999999996</v>
      </c>
      <c r="K36" s="578">
        <v>2.82</v>
      </c>
      <c r="L36" s="579">
        <v>-0.19</v>
      </c>
    </row>
    <row r="37" spans="1:13" ht="27" customHeight="1">
      <c r="A37" s="585" t="s">
        <v>599</v>
      </c>
      <c r="B37" s="586">
        <v>60.23</v>
      </c>
      <c r="C37" s="587">
        <v>112.86</v>
      </c>
      <c r="D37" s="587">
        <v>116.35</v>
      </c>
      <c r="E37" s="587">
        <v>116.41</v>
      </c>
      <c r="F37" s="587">
        <v>119.51</v>
      </c>
      <c r="G37" s="587">
        <v>120.03</v>
      </c>
      <c r="H37" s="587">
        <v>120.16</v>
      </c>
      <c r="I37" s="587">
        <v>3.15</v>
      </c>
      <c r="J37" s="587">
        <v>0.05</v>
      </c>
      <c r="K37" s="587">
        <v>3.22</v>
      </c>
      <c r="L37" s="588">
        <v>0.11</v>
      </c>
    </row>
    <row r="38" spans="1:13" ht="27" customHeight="1">
      <c r="A38" s="590" t="s">
        <v>609</v>
      </c>
      <c r="B38" s="594"/>
      <c r="C38" s="595"/>
      <c r="D38" s="595"/>
      <c r="E38" s="595"/>
      <c r="F38" s="595"/>
      <c r="G38" s="595"/>
      <c r="H38" s="595"/>
      <c r="I38" s="595"/>
      <c r="J38" s="595"/>
      <c r="K38" s="595"/>
      <c r="L38" s="596"/>
    </row>
    <row r="39" spans="1:13" ht="27" customHeight="1">
      <c r="A39" s="570" t="s">
        <v>585</v>
      </c>
      <c r="B39" s="571">
        <v>100</v>
      </c>
      <c r="C39" s="572">
        <v>110.6</v>
      </c>
      <c r="D39" s="572">
        <v>113.66</v>
      </c>
      <c r="E39" s="572">
        <v>114.01</v>
      </c>
      <c r="F39" s="572">
        <v>117.97</v>
      </c>
      <c r="G39" s="572">
        <v>118.15</v>
      </c>
      <c r="H39" s="572">
        <v>118.84</v>
      </c>
      <c r="I39" s="572">
        <v>3.08</v>
      </c>
      <c r="J39" s="572">
        <v>0.3</v>
      </c>
      <c r="K39" s="572">
        <v>4.24</v>
      </c>
      <c r="L39" s="573">
        <v>0.57999999999999996</v>
      </c>
    </row>
    <row r="40" spans="1:13" ht="27" customHeight="1">
      <c r="A40" s="589" t="s">
        <v>586</v>
      </c>
      <c r="B40" s="577">
        <v>44.14</v>
      </c>
      <c r="C40" s="578">
        <v>111.27</v>
      </c>
      <c r="D40" s="578">
        <v>108.56</v>
      </c>
      <c r="E40" s="578">
        <v>109.28</v>
      </c>
      <c r="F40" s="578">
        <v>112.59</v>
      </c>
      <c r="G40" s="578">
        <v>111.85</v>
      </c>
      <c r="H40" s="578">
        <v>113.14</v>
      </c>
      <c r="I40" s="578">
        <v>-1.79</v>
      </c>
      <c r="J40" s="578">
        <v>0.66</v>
      </c>
      <c r="K40" s="578">
        <v>3.54</v>
      </c>
      <c r="L40" s="579">
        <v>1.1599999999999999</v>
      </c>
    </row>
    <row r="41" spans="1:13" ht="27" customHeight="1">
      <c r="A41" s="585" t="s">
        <v>599</v>
      </c>
      <c r="B41" s="586">
        <v>55.86</v>
      </c>
      <c r="C41" s="587">
        <v>110.07</v>
      </c>
      <c r="D41" s="587">
        <v>117.86</v>
      </c>
      <c r="E41" s="587">
        <v>117.89</v>
      </c>
      <c r="F41" s="587">
        <v>122.41</v>
      </c>
      <c r="G41" s="587">
        <v>123.38</v>
      </c>
      <c r="H41" s="587">
        <v>123.54</v>
      </c>
      <c r="I41" s="587">
        <v>7.1</v>
      </c>
      <c r="J41" s="587">
        <v>0.02</v>
      </c>
      <c r="K41" s="587">
        <v>4.79</v>
      </c>
      <c r="L41" s="588">
        <v>0.13</v>
      </c>
    </row>
    <row r="42" spans="1:13" ht="27" customHeight="1">
      <c r="A42" s="590" t="s">
        <v>610</v>
      </c>
      <c r="B42" s="594"/>
      <c r="C42" s="595"/>
      <c r="D42" s="595"/>
      <c r="E42" s="595"/>
      <c r="F42" s="595"/>
      <c r="G42" s="595"/>
      <c r="H42" s="595"/>
      <c r="I42" s="595"/>
      <c r="J42" s="595"/>
      <c r="K42" s="595"/>
      <c r="L42" s="596"/>
    </row>
    <row r="43" spans="1:13" ht="27" customHeight="1">
      <c r="A43" s="570" t="s">
        <v>585</v>
      </c>
      <c r="B43" s="571">
        <v>100</v>
      </c>
      <c r="C43" s="572">
        <v>113.8</v>
      </c>
      <c r="D43" s="572">
        <v>117.34</v>
      </c>
      <c r="E43" s="572">
        <v>118.39</v>
      </c>
      <c r="F43" s="572">
        <v>123.09</v>
      </c>
      <c r="G43" s="572">
        <v>124</v>
      </c>
      <c r="H43" s="572">
        <v>124.23</v>
      </c>
      <c r="I43" s="572">
        <v>4.03</v>
      </c>
      <c r="J43" s="572">
        <v>0.9</v>
      </c>
      <c r="K43" s="572">
        <v>4.93</v>
      </c>
      <c r="L43" s="573">
        <v>0.19</v>
      </c>
    </row>
    <row r="44" spans="1:13" ht="27" customHeight="1">
      <c r="A44" s="589" t="s">
        <v>586</v>
      </c>
      <c r="B44" s="577">
        <v>46.88</v>
      </c>
      <c r="C44" s="578">
        <v>113.31</v>
      </c>
      <c r="D44" s="578">
        <v>112.19</v>
      </c>
      <c r="E44" s="578">
        <v>113.91</v>
      </c>
      <c r="F44" s="578">
        <v>116.1</v>
      </c>
      <c r="G44" s="578">
        <v>115.78</v>
      </c>
      <c r="H44" s="578">
        <v>116.08</v>
      </c>
      <c r="I44" s="578">
        <v>0.53</v>
      </c>
      <c r="J44" s="578">
        <v>1.53</v>
      </c>
      <c r="K44" s="578">
        <v>1.9</v>
      </c>
      <c r="L44" s="579">
        <v>0.26</v>
      </c>
    </row>
    <row r="45" spans="1:13" ht="27" customHeight="1">
      <c r="A45" s="585" t="s">
        <v>599</v>
      </c>
      <c r="B45" s="586">
        <v>53.12</v>
      </c>
      <c r="C45" s="587">
        <v>114.24</v>
      </c>
      <c r="D45" s="587">
        <v>122.24</v>
      </c>
      <c r="E45" s="587">
        <v>122.5</v>
      </c>
      <c r="F45" s="587">
        <v>129.61000000000001</v>
      </c>
      <c r="G45" s="587">
        <v>131.74</v>
      </c>
      <c r="H45" s="587">
        <v>131.91</v>
      </c>
      <c r="I45" s="587">
        <v>7.23</v>
      </c>
      <c r="J45" s="587">
        <v>0.21</v>
      </c>
      <c r="K45" s="587">
        <v>7.68</v>
      </c>
      <c r="L45" s="588">
        <v>0.13</v>
      </c>
    </row>
    <row r="46" spans="1:13" ht="27" customHeight="1">
      <c r="A46" s="590" t="s">
        <v>611</v>
      </c>
      <c r="B46" s="594"/>
      <c r="C46" s="595"/>
      <c r="D46" s="595"/>
      <c r="E46" s="595"/>
      <c r="F46" s="595"/>
      <c r="G46" s="595"/>
      <c r="H46" s="595"/>
      <c r="I46" s="595"/>
      <c r="J46" s="595"/>
      <c r="K46" s="595"/>
      <c r="L46" s="596"/>
    </row>
    <row r="47" spans="1:13" ht="27" customHeight="1">
      <c r="A47" s="570" t="s">
        <v>585</v>
      </c>
      <c r="B47" s="571">
        <v>100</v>
      </c>
      <c r="C47" s="572">
        <v>111.41</v>
      </c>
      <c r="D47" s="572">
        <v>113.15</v>
      </c>
      <c r="E47" s="572">
        <v>113.45</v>
      </c>
      <c r="F47" s="572">
        <v>119.3</v>
      </c>
      <c r="G47" s="572">
        <v>120.29</v>
      </c>
      <c r="H47" s="572">
        <v>120.76</v>
      </c>
      <c r="I47" s="572">
        <v>1.83</v>
      </c>
      <c r="J47" s="572">
        <v>0.26</v>
      </c>
      <c r="K47" s="572">
        <v>6.44</v>
      </c>
      <c r="L47" s="573">
        <v>0.39</v>
      </c>
    </row>
    <row r="48" spans="1:13" ht="27" customHeight="1">
      <c r="A48" s="589" t="s">
        <v>586</v>
      </c>
      <c r="B48" s="577">
        <v>59.53</v>
      </c>
      <c r="C48" s="578">
        <v>110.97</v>
      </c>
      <c r="D48" s="578">
        <v>111.03</v>
      </c>
      <c r="E48" s="578">
        <v>111.5</v>
      </c>
      <c r="F48" s="578">
        <v>115.96</v>
      </c>
      <c r="G48" s="578">
        <v>116.77</v>
      </c>
      <c r="H48" s="578">
        <v>117.4</v>
      </c>
      <c r="I48" s="578">
        <v>0.47</v>
      </c>
      <c r="J48" s="578">
        <v>0.42</v>
      </c>
      <c r="K48" s="578">
        <v>5.3</v>
      </c>
      <c r="L48" s="579">
        <v>0.54</v>
      </c>
    </row>
    <row r="49" spans="1:12" ht="27" customHeight="1" thickBot="1">
      <c r="A49" s="597" t="s">
        <v>599</v>
      </c>
      <c r="B49" s="598">
        <v>40.47</v>
      </c>
      <c r="C49" s="599">
        <v>112.06</v>
      </c>
      <c r="D49" s="599">
        <v>116.34</v>
      </c>
      <c r="E49" s="599">
        <v>116.39</v>
      </c>
      <c r="F49" s="599">
        <v>124.39</v>
      </c>
      <c r="G49" s="599">
        <v>125.66</v>
      </c>
      <c r="H49" s="599">
        <v>125.87</v>
      </c>
      <c r="I49" s="599">
        <v>3.86</v>
      </c>
      <c r="J49" s="599">
        <v>0.04</v>
      </c>
      <c r="K49" s="599">
        <v>8.15</v>
      </c>
      <c r="L49" s="600">
        <v>0.17</v>
      </c>
    </row>
    <row r="50" spans="1:12" ht="16.5" thickTop="1"/>
    <row r="51" spans="1:12">
      <c r="K51" s="565" t="s">
        <v>87</v>
      </c>
    </row>
    <row r="52" spans="1:12">
      <c r="H52" s="565" t="s">
        <v>87</v>
      </c>
    </row>
  </sheetData>
  <mergeCells count="9">
    <mergeCell ref="A1:L1"/>
    <mergeCell ref="A2:L2"/>
    <mergeCell ref="A3:L3"/>
    <mergeCell ref="A4:L4"/>
    <mergeCell ref="A6:A7"/>
    <mergeCell ref="B6:B7"/>
    <mergeCell ref="D6:E6"/>
    <mergeCell ref="F6:H6"/>
    <mergeCell ref="I6:L6"/>
  </mergeCells>
  <printOptions horizontalCentered="1"/>
  <pageMargins left="0.5" right="0.5" top="0.7" bottom="0.7" header="0.3" footer="0.3"/>
  <pageSetup paperSize="9" scale="52" orientation="portrait" errors="blank" r:id="rId1"/>
</worksheet>
</file>

<file path=xl/worksheets/sheet20.xml><?xml version="1.0" encoding="utf-8"?>
<worksheet xmlns="http://schemas.openxmlformats.org/spreadsheetml/2006/main" xmlns:r="http://schemas.openxmlformats.org/officeDocument/2006/relationships">
  <sheetPr>
    <pageSetUpPr fitToPage="1"/>
  </sheetPr>
  <dimension ref="A1:J95"/>
  <sheetViews>
    <sheetView view="pageBreakPreview" zoomScaleSheetLayoutView="100" workbookViewId="0">
      <selection activeCell="K8" sqref="K8"/>
    </sheetView>
  </sheetViews>
  <sheetFormatPr defaultColWidth="14.140625" defaultRowHeight="15.75"/>
  <cols>
    <col min="1" max="1" width="5.85546875" style="213" customWidth="1"/>
    <col min="2" max="2" width="36.140625" style="213" customWidth="1"/>
    <col min="3" max="6" width="14.140625" style="213" customWidth="1"/>
    <col min="7" max="7" width="12.42578125" style="213" customWidth="1"/>
    <col min="8" max="8" width="12" style="213" customWidth="1"/>
    <col min="9" max="242" width="9.140625" style="213" customWidth="1"/>
    <col min="243" max="243" width="5.85546875" style="213" customWidth="1"/>
    <col min="244" max="244" width="28.7109375" style="213" customWidth="1"/>
    <col min="245" max="246" width="14.140625" style="213"/>
    <col min="247" max="247" width="9.140625" style="213" customWidth="1"/>
    <col min="248" max="248" width="5.85546875" style="213" customWidth="1"/>
    <col min="249" max="249" width="36.140625" style="213" customWidth="1"/>
    <col min="250" max="250" width="14.140625" style="213"/>
    <col min="251" max="251" width="9.140625" style="213" customWidth="1"/>
    <col min="252" max="252" width="5.85546875" style="213" customWidth="1"/>
    <col min="253" max="253" width="36.140625" style="213" customWidth="1"/>
    <col min="254" max="257" width="14.140625" style="213" customWidth="1"/>
    <col min="258" max="258" width="12.42578125" style="213" customWidth="1"/>
    <col min="259" max="259" width="12" style="213" customWidth="1"/>
    <col min="260" max="498" width="9.140625" style="213" customWidth="1"/>
    <col min="499" max="499" width="5.85546875" style="213" customWidth="1"/>
    <col min="500" max="500" width="28.7109375" style="213" customWidth="1"/>
    <col min="501" max="502" width="14.140625" style="213"/>
    <col min="503" max="503" width="9.140625" style="213" customWidth="1"/>
    <col min="504" max="504" width="5.85546875" style="213" customWidth="1"/>
    <col min="505" max="505" width="36.140625" style="213" customWidth="1"/>
    <col min="506" max="506" width="14.140625" style="213"/>
    <col min="507" max="507" width="9.140625" style="213" customWidth="1"/>
    <col min="508" max="508" width="5.85546875" style="213" customWidth="1"/>
    <col min="509" max="509" width="36.140625" style="213" customWidth="1"/>
    <col min="510" max="513" width="14.140625" style="213" customWidth="1"/>
    <col min="514" max="514" width="12.42578125" style="213" customWidth="1"/>
    <col min="515" max="515" width="12" style="213" customWidth="1"/>
    <col min="516" max="754" width="9.140625" style="213" customWidth="1"/>
    <col min="755" max="755" width="5.85546875" style="213" customWidth="1"/>
    <col min="756" max="756" width="28.7109375" style="213" customWidth="1"/>
    <col min="757" max="758" width="14.140625" style="213"/>
    <col min="759" max="759" width="9.140625" style="213" customWidth="1"/>
    <col min="760" max="760" width="5.85546875" style="213" customWidth="1"/>
    <col min="761" max="761" width="36.140625" style="213" customWidth="1"/>
    <col min="762" max="762" width="14.140625" style="213"/>
    <col min="763" max="763" width="9.140625" style="213" customWidth="1"/>
    <col min="764" max="764" width="5.85546875" style="213" customWidth="1"/>
    <col min="765" max="765" width="36.140625" style="213" customWidth="1"/>
    <col min="766" max="769" width="14.140625" style="213" customWidth="1"/>
    <col min="770" max="770" width="12.42578125" style="213" customWidth="1"/>
    <col min="771" max="771" width="12" style="213" customWidth="1"/>
    <col min="772" max="1010" width="9.140625" style="213" customWidth="1"/>
    <col min="1011" max="1011" width="5.85546875" style="213" customWidth="1"/>
    <col min="1012" max="1012" width="28.7109375" style="213" customWidth="1"/>
    <col min="1013" max="1014" width="14.140625" style="213"/>
    <col min="1015" max="1015" width="9.140625" style="213" customWidth="1"/>
    <col min="1016" max="1016" width="5.85546875" style="213" customWidth="1"/>
    <col min="1017" max="1017" width="36.140625" style="213" customWidth="1"/>
    <col min="1018" max="1018" width="14.140625" style="213"/>
    <col min="1019" max="1019" width="9.140625" style="213" customWidth="1"/>
    <col min="1020" max="1020" width="5.85546875" style="213" customWidth="1"/>
    <col min="1021" max="1021" width="36.140625" style="213" customWidth="1"/>
    <col min="1022" max="1025" width="14.140625" style="213" customWidth="1"/>
    <col min="1026" max="1026" width="12.42578125" style="213" customWidth="1"/>
    <col min="1027" max="1027" width="12" style="213" customWidth="1"/>
    <col min="1028" max="1266" width="9.140625" style="213" customWidth="1"/>
    <col min="1267" max="1267" width="5.85546875" style="213" customWidth="1"/>
    <col min="1268" max="1268" width="28.7109375" style="213" customWidth="1"/>
    <col min="1269" max="1270" width="14.140625" style="213"/>
    <col min="1271" max="1271" width="9.140625" style="213" customWidth="1"/>
    <col min="1272" max="1272" width="5.85546875" style="213" customWidth="1"/>
    <col min="1273" max="1273" width="36.140625" style="213" customWidth="1"/>
    <col min="1274" max="1274" width="14.140625" style="213"/>
    <col min="1275" max="1275" width="9.140625" style="213" customWidth="1"/>
    <col min="1276" max="1276" width="5.85546875" style="213" customWidth="1"/>
    <col min="1277" max="1277" width="36.140625" style="213" customWidth="1"/>
    <col min="1278" max="1281" width="14.140625" style="213" customWidth="1"/>
    <col min="1282" max="1282" width="12.42578125" style="213" customWidth="1"/>
    <col min="1283" max="1283" width="12" style="213" customWidth="1"/>
    <col min="1284" max="1522" width="9.140625" style="213" customWidth="1"/>
    <col min="1523" max="1523" width="5.85546875" style="213" customWidth="1"/>
    <col min="1524" max="1524" width="28.7109375" style="213" customWidth="1"/>
    <col min="1525" max="1526" width="14.140625" style="213"/>
    <col min="1527" max="1527" width="9.140625" style="213" customWidth="1"/>
    <col min="1528" max="1528" width="5.85546875" style="213" customWidth="1"/>
    <col min="1529" max="1529" width="36.140625" style="213" customWidth="1"/>
    <col min="1530" max="1530" width="14.140625" style="213"/>
    <col min="1531" max="1531" width="9.140625" style="213" customWidth="1"/>
    <col min="1532" max="1532" width="5.85546875" style="213" customWidth="1"/>
    <col min="1533" max="1533" width="36.140625" style="213" customWidth="1"/>
    <col min="1534" max="1537" width="14.140625" style="213" customWidth="1"/>
    <col min="1538" max="1538" width="12.42578125" style="213" customWidth="1"/>
    <col min="1539" max="1539" width="12" style="213" customWidth="1"/>
    <col min="1540" max="1778" width="9.140625" style="213" customWidth="1"/>
    <col min="1779" max="1779" width="5.85546875" style="213" customWidth="1"/>
    <col min="1780" max="1780" width="28.7109375" style="213" customWidth="1"/>
    <col min="1781" max="1782" width="14.140625" style="213"/>
    <col min="1783" max="1783" width="9.140625" style="213" customWidth="1"/>
    <col min="1784" max="1784" width="5.85546875" style="213" customWidth="1"/>
    <col min="1785" max="1785" width="36.140625" style="213" customWidth="1"/>
    <col min="1786" max="1786" width="14.140625" style="213"/>
    <col min="1787" max="1787" width="9.140625" style="213" customWidth="1"/>
    <col min="1788" max="1788" width="5.85546875" style="213" customWidth="1"/>
    <col min="1789" max="1789" width="36.140625" style="213" customWidth="1"/>
    <col min="1790" max="1793" width="14.140625" style="213" customWidth="1"/>
    <col min="1794" max="1794" width="12.42578125" style="213" customWidth="1"/>
    <col min="1795" max="1795" width="12" style="213" customWidth="1"/>
    <col min="1796" max="2034" width="9.140625" style="213" customWidth="1"/>
    <col min="2035" max="2035" width="5.85546875" style="213" customWidth="1"/>
    <col min="2036" max="2036" width="28.7109375" style="213" customWidth="1"/>
    <col min="2037" max="2038" width="14.140625" style="213"/>
    <col min="2039" max="2039" width="9.140625" style="213" customWidth="1"/>
    <col min="2040" max="2040" width="5.85546875" style="213" customWidth="1"/>
    <col min="2041" max="2041" width="36.140625" style="213" customWidth="1"/>
    <col min="2042" max="2042" width="14.140625" style="213"/>
    <col min="2043" max="2043" width="9.140625" style="213" customWidth="1"/>
    <col min="2044" max="2044" width="5.85546875" style="213" customWidth="1"/>
    <col min="2045" max="2045" width="36.140625" style="213" customWidth="1"/>
    <col min="2046" max="2049" width="14.140625" style="213" customWidth="1"/>
    <col min="2050" max="2050" width="12.42578125" style="213" customWidth="1"/>
    <col min="2051" max="2051" width="12" style="213" customWidth="1"/>
    <col min="2052" max="2290" width="9.140625" style="213" customWidth="1"/>
    <col min="2291" max="2291" width="5.85546875" style="213" customWidth="1"/>
    <col min="2292" max="2292" width="28.7109375" style="213" customWidth="1"/>
    <col min="2293" max="2294" width="14.140625" style="213"/>
    <col min="2295" max="2295" width="9.140625" style="213" customWidth="1"/>
    <col min="2296" max="2296" width="5.85546875" style="213" customWidth="1"/>
    <col min="2297" max="2297" width="36.140625" style="213" customWidth="1"/>
    <col min="2298" max="2298" width="14.140625" style="213"/>
    <col min="2299" max="2299" width="9.140625" style="213" customWidth="1"/>
    <col min="2300" max="2300" width="5.85546875" style="213" customWidth="1"/>
    <col min="2301" max="2301" width="36.140625" style="213" customWidth="1"/>
    <col min="2302" max="2305" width="14.140625" style="213" customWidth="1"/>
    <col min="2306" max="2306" width="12.42578125" style="213" customWidth="1"/>
    <col min="2307" max="2307" width="12" style="213" customWidth="1"/>
    <col min="2308" max="2546" width="9.140625" style="213" customWidth="1"/>
    <col min="2547" max="2547" width="5.85546875" style="213" customWidth="1"/>
    <col min="2548" max="2548" width="28.7109375" style="213" customWidth="1"/>
    <col min="2549" max="2550" width="14.140625" style="213"/>
    <col min="2551" max="2551" width="9.140625" style="213" customWidth="1"/>
    <col min="2552" max="2552" width="5.85546875" style="213" customWidth="1"/>
    <col min="2553" max="2553" width="36.140625" style="213" customWidth="1"/>
    <col min="2554" max="2554" width="14.140625" style="213"/>
    <col min="2555" max="2555" width="9.140625" style="213" customWidth="1"/>
    <col min="2556" max="2556" width="5.85546875" style="213" customWidth="1"/>
    <col min="2557" max="2557" width="36.140625" style="213" customWidth="1"/>
    <col min="2558" max="2561" width="14.140625" style="213" customWidth="1"/>
    <col min="2562" max="2562" width="12.42578125" style="213" customWidth="1"/>
    <col min="2563" max="2563" width="12" style="213" customWidth="1"/>
    <col min="2564" max="2802" width="9.140625" style="213" customWidth="1"/>
    <col min="2803" max="2803" width="5.85546875" style="213" customWidth="1"/>
    <col min="2804" max="2804" width="28.7109375" style="213" customWidth="1"/>
    <col min="2805" max="2806" width="14.140625" style="213"/>
    <col min="2807" max="2807" width="9.140625" style="213" customWidth="1"/>
    <col min="2808" max="2808" width="5.85546875" style="213" customWidth="1"/>
    <col min="2809" max="2809" width="36.140625" style="213" customWidth="1"/>
    <col min="2810" max="2810" width="14.140625" style="213"/>
    <col min="2811" max="2811" width="9.140625" style="213" customWidth="1"/>
    <col min="2812" max="2812" width="5.85546875" style="213" customWidth="1"/>
    <col min="2813" max="2813" width="36.140625" style="213" customWidth="1"/>
    <col min="2814" max="2817" width="14.140625" style="213" customWidth="1"/>
    <col min="2818" max="2818" width="12.42578125" style="213" customWidth="1"/>
    <col min="2819" max="2819" width="12" style="213" customWidth="1"/>
    <col min="2820" max="3058" width="9.140625" style="213" customWidth="1"/>
    <col min="3059" max="3059" width="5.85546875" style="213" customWidth="1"/>
    <col min="3060" max="3060" width="28.7109375" style="213" customWidth="1"/>
    <col min="3061" max="3062" width="14.140625" style="213"/>
    <col min="3063" max="3063" width="9.140625" style="213" customWidth="1"/>
    <col min="3064" max="3064" width="5.85546875" style="213" customWidth="1"/>
    <col min="3065" max="3065" width="36.140625" style="213" customWidth="1"/>
    <col min="3066" max="3066" width="14.140625" style="213"/>
    <col min="3067" max="3067" width="9.140625" style="213" customWidth="1"/>
    <col min="3068" max="3068" width="5.85546875" style="213" customWidth="1"/>
    <col min="3069" max="3069" width="36.140625" style="213" customWidth="1"/>
    <col min="3070" max="3073" width="14.140625" style="213" customWidth="1"/>
    <col min="3074" max="3074" width="12.42578125" style="213" customWidth="1"/>
    <col min="3075" max="3075" width="12" style="213" customWidth="1"/>
    <col min="3076" max="3314" width="9.140625" style="213" customWidth="1"/>
    <col min="3315" max="3315" width="5.85546875" style="213" customWidth="1"/>
    <col min="3316" max="3316" width="28.7109375" style="213" customWidth="1"/>
    <col min="3317" max="3318" width="14.140625" style="213"/>
    <col min="3319" max="3319" width="9.140625" style="213" customWidth="1"/>
    <col min="3320" max="3320" width="5.85546875" style="213" customWidth="1"/>
    <col min="3321" max="3321" width="36.140625" style="213" customWidth="1"/>
    <col min="3322" max="3322" width="14.140625" style="213"/>
    <col min="3323" max="3323" width="9.140625" style="213" customWidth="1"/>
    <col min="3324" max="3324" width="5.85546875" style="213" customWidth="1"/>
    <col min="3325" max="3325" width="36.140625" style="213" customWidth="1"/>
    <col min="3326" max="3329" width="14.140625" style="213" customWidth="1"/>
    <col min="3330" max="3330" width="12.42578125" style="213" customWidth="1"/>
    <col min="3331" max="3331" width="12" style="213" customWidth="1"/>
    <col min="3332" max="3570" width="9.140625" style="213" customWidth="1"/>
    <col min="3571" max="3571" width="5.85546875" style="213" customWidth="1"/>
    <col min="3572" max="3572" width="28.7109375" style="213" customWidth="1"/>
    <col min="3573" max="3574" width="14.140625" style="213"/>
    <col min="3575" max="3575" width="9.140625" style="213" customWidth="1"/>
    <col min="3576" max="3576" width="5.85546875" style="213" customWidth="1"/>
    <col min="3577" max="3577" width="36.140625" style="213" customWidth="1"/>
    <col min="3578" max="3578" width="14.140625" style="213"/>
    <col min="3579" max="3579" width="9.140625" style="213" customWidth="1"/>
    <col min="3580" max="3580" width="5.85546875" style="213" customWidth="1"/>
    <col min="3581" max="3581" width="36.140625" style="213" customWidth="1"/>
    <col min="3582" max="3585" width="14.140625" style="213" customWidth="1"/>
    <col min="3586" max="3586" width="12.42578125" style="213" customWidth="1"/>
    <col min="3587" max="3587" width="12" style="213" customWidth="1"/>
    <col min="3588" max="3826" width="9.140625" style="213" customWidth="1"/>
    <col min="3827" max="3827" width="5.85546875" style="213" customWidth="1"/>
    <col min="3828" max="3828" width="28.7109375" style="213" customWidth="1"/>
    <col min="3829" max="3830" width="14.140625" style="213"/>
    <col min="3831" max="3831" width="9.140625" style="213" customWidth="1"/>
    <col min="3832" max="3832" width="5.85546875" style="213" customWidth="1"/>
    <col min="3833" max="3833" width="36.140625" style="213" customWidth="1"/>
    <col min="3834" max="3834" width="14.140625" style="213"/>
    <col min="3835" max="3835" width="9.140625" style="213" customWidth="1"/>
    <col min="3836" max="3836" width="5.85546875" style="213" customWidth="1"/>
    <col min="3837" max="3837" width="36.140625" style="213" customWidth="1"/>
    <col min="3838" max="3841" width="14.140625" style="213" customWidth="1"/>
    <col min="3842" max="3842" width="12.42578125" style="213" customWidth="1"/>
    <col min="3843" max="3843" width="12" style="213" customWidth="1"/>
    <col min="3844" max="4082" width="9.140625" style="213" customWidth="1"/>
    <col min="4083" max="4083" width="5.85546875" style="213" customWidth="1"/>
    <col min="4084" max="4084" width="28.7109375" style="213" customWidth="1"/>
    <col min="4085" max="4086" width="14.140625" style="213"/>
    <col min="4087" max="4087" width="9.140625" style="213" customWidth="1"/>
    <col min="4088" max="4088" width="5.85546875" style="213" customWidth="1"/>
    <col min="4089" max="4089" width="36.140625" style="213" customWidth="1"/>
    <col min="4090" max="4090" width="14.140625" style="213"/>
    <col min="4091" max="4091" width="9.140625" style="213" customWidth="1"/>
    <col min="4092" max="4092" width="5.85546875" style="213" customWidth="1"/>
    <col min="4093" max="4093" width="36.140625" style="213" customWidth="1"/>
    <col min="4094" max="4097" width="14.140625" style="213" customWidth="1"/>
    <col min="4098" max="4098" width="12.42578125" style="213" customWidth="1"/>
    <col min="4099" max="4099" width="12" style="213" customWidth="1"/>
    <col min="4100" max="4338" width="9.140625" style="213" customWidth="1"/>
    <col min="4339" max="4339" width="5.85546875" style="213" customWidth="1"/>
    <col min="4340" max="4340" width="28.7109375" style="213" customWidth="1"/>
    <col min="4341" max="4342" width="14.140625" style="213"/>
    <col min="4343" max="4343" width="9.140625" style="213" customWidth="1"/>
    <col min="4344" max="4344" width="5.85546875" style="213" customWidth="1"/>
    <col min="4345" max="4345" width="36.140625" style="213" customWidth="1"/>
    <col min="4346" max="4346" width="14.140625" style="213"/>
    <col min="4347" max="4347" width="9.140625" style="213" customWidth="1"/>
    <col min="4348" max="4348" width="5.85546875" style="213" customWidth="1"/>
    <col min="4349" max="4349" width="36.140625" style="213" customWidth="1"/>
    <col min="4350" max="4353" width="14.140625" style="213" customWidth="1"/>
    <col min="4354" max="4354" width="12.42578125" style="213" customWidth="1"/>
    <col min="4355" max="4355" width="12" style="213" customWidth="1"/>
    <col min="4356" max="4594" width="9.140625" style="213" customWidth="1"/>
    <col min="4595" max="4595" width="5.85546875" style="213" customWidth="1"/>
    <col min="4596" max="4596" width="28.7109375" style="213" customWidth="1"/>
    <col min="4597" max="4598" width="14.140625" style="213"/>
    <col min="4599" max="4599" width="9.140625" style="213" customWidth="1"/>
    <col min="4600" max="4600" width="5.85546875" style="213" customWidth="1"/>
    <col min="4601" max="4601" width="36.140625" style="213" customWidth="1"/>
    <col min="4602" max="4602" width="14.140625" style="213"/>
    <col min="4603" max="4603" width="9.140625" style="213" customWidth="1"/>
    <col min="4604" max="4604" width="5.85546875" style="213" customWidth="1"/>
    <col min="4605" max="4605" width="36.140625" style="213" customWidth="1"/>
    <col min="4606" max="4609" width="14.140625" style="213" customWidth="1"/>
    <col min="4610" max="4610" width="12.42578125" style="213" customWidth="1"/>
    <col min="4611" max="4611" width="12" style="213" customWidth="1"/>
    <col min="4612" max="4850" width="9.140625" style="213" customWidth="1"/>
    <col min="4851" max="4851" width="5.85546875" style="213" customWidth="1"/>
    <col min="4852" max="4852" width="28.7109375" style="213" customWidth="1"/>
    <col min="4853" max="4854" width="14.140625" style="213"/>
    <col min="4855" max="4855" width="9.140625" style="213" customWidth="1"/>
    <col min="4856" max="4856" width="5.85546875" style="213" customWidth="1"/>
    <col min="4857" max="4857" width="36.140625" style="213" customWidth="1"/>
    <col min="4858" max="4858" width="14.140625" style="213"/>
    <col min="4859" max="4859" width="9.140625" style="213" customWidth="1"/>
    <col min="4860" max="4860" width="5.85546875" style="213" customWidth="1"/>
    <col min="4861" max="4861" width="36.140625" style="213" customWidth="1"/>
    <col min="4862" max="4865" width="14.140625" style="213" customWidth="1"/>
    <col min="4866" max="4866" width="12.42578125" style="213" customWidth="1"/>
    <col min="4867" max="4867" width="12" style="213" customWidth="1"/>
    <col min="4868" max="5106" width="9.140625" style="213" customWidth="1"/>
    <col min="5107" max="5107" width="5.85546875" style="213" customWidth="1"/>
    <col min="5108" max="5108" width="28.7109375" style="213" customWidth="1"/>
    <col min="5109" max="5110" width="14.140625" style="213"/>
    <col min="5111" max="5111" width="9.140625" style="213" customWidth="1"/>
    <col min="5112" max="5112" width="5.85546875" style="213" customWidth="1"/>
    <col min="5113" max="5113" width="36.140625" style="213" customWidth="1"/>
    <col min="5114" max="5114" width="14.140625" style="213"/>
    <col min="5115" max="5115" width="9.140625" style="213" customWidth="1"/>
    <col min="5116" max="5116" width="5.85546875" style="213" customWidth="1"/>
    <col min="5117" max="5117" width="36.140625" style="213" customWidth="1"/>
    <col min="5118" max="5121" width="14.140625" style="213" customWidth="1"/>
    <col min="5122" max="5122" width="12.42578125" style="213" customWidth="1"/>
    <col min="5123" max="5123" width="12" style="213" customWidth="1"/>
    <col min="5124" max="5362" width="9.140625" style="213" customWidth="1"/>
    <col min="5363" max="5363" width="5.85546875" style="213" customWidth="1"/>
    <col min="5364" max="5364" width="28.7109375" style="213" customWidth="1"/>
    <col min="5365" max="5366" width="14.140625" style="213"/>
    <col min="5367" max="5367" width="9.140625" style="213" customWidth="1"/>
    <col min="5368" max="5368" width="5.85546875" style="213" customWidth="1"/>
    <col min="5369" max="5369" width="36.140625" style="213" customWidth="1"/>
    <col min="5370" max="5370" width="14.140625" style="213"/>
    <col min="5371" max="5371" width="9.140625" style="213" customWidth="1"/>
    <col min="5372" max="5372" width="5.85546875" style="213" customWidth="1"/>
    <col min="5373" max="5373" width="36.140625" style="213" customWidth="1"/>
    <col min="5374" max="5377" width="14.140625" style="213" customWidth="1"/>
    <col min="5378" max="5378" width="12.42578125" style="213" customWidth="1"/>
    <col min="5379" max="5379" width="12" style="213" customWidth="1"/>
    <col min="5380" max="5618" width="9.140625" style="213" customWidth="1"/>
    <col min="5619" max="5619" width="5.85546875" style="213" customWidth="1"/>
    <col min="5620" max="5620" width="28.7109375" style="213" customWidth="1"/>
    <col min="5621" max="5622" width="14.140625" style="213"/>
    <col min="5623" max="5623" width="9.140625" style="213" customWidth="1"/>
    <col min="5624" max="5624" width="5.85546875" style="213" customWidth="1"/>
    <col min="5625" max="5625" width="36.140625" style="213" customWidth="1"/>
    <col min="5626" max="5626" width="14.140625" style="213"/>
    <col min="5627" max="5627" width="9.140625" style="213" customWidth="1"/>
    <col min="5628" max="5628" width="5.85546875" style="213" customWidth="1"/>
    <col min="5629" max="5629" width="36.140625" style="213" customWidth="1"/>
    <col min="5630" max="5633" width="14.140625" style="213" customWidth="1"/>
    <col min="5634" max="5634" width="12.42578125" style="213" customWidth="1"/>
    <col min="5635" max="5635" width="12" style="213" customWidth="1"/>
    <col min="5636" max="5874" width="9.140625" style="213" customWidth="1"/>
    <col min="5875" max="5875" width="5.85546875" style="213" customWidth="1"/>
    <col min="5876" max="5876" width="28.7109375" style="213" customWidth="1"/>
    <col min="5877" max="5878" width="14.140625" style="213"/>
    <col min="5879" max="5879" width="9.140625" style="213" customWidth="1"/>
    <col min="5880" max="5880" width="5.85546875" style="213" customWidth="1"/>
    <col min="5881" max="5881" width="36.140625" style="213" customWidth="1"/>
    <col min="5882" max="5882" width="14.140625" style="213"/>
    <col min="5883" max="5883" width="9.140625" style="213" customWidth="1"/>
    <col min="5884" max="5884" width="5.85546875" style="213" customWidth="1"/>
    <col min="5885" max="5885" width="36.140625" style="213" customWidth="1"/>
    <col min="5886" max="5889" width="14.140625" style="213" customWidth="1"/>
    <col min="5890" max="5890" width="12.42578125" style="213" customWidth="1"/>
    <col min="5891" max="5891" width="12" style="213" customWidth="1"/>
    <col min="5892" max="6130" width="9.140625" style="213" customWidth="1"/>
    <col min="6131" max="6131" width="5.85546875" style="213" customWidth="1"/>
    <col min="6132" max="6132" width="28.7109375" style="213" customWidth="1"/>
    <col min="6133" max="6134" width="14.140625" style="213"/>
    <col min="6135" max="6135" width="9.140625" style="213" customWidth="1"/>
    <col min="6136" max="6136" width="5.85546875" style="213" customWidth="1"/>
    <col min="6137" max="6137" width="36.140625" style="213" customWidth="1"/>
    <col min="6138" max="6138" width="14.140625" style="213"/>
    <col min="6139" max="6139" width="9.140625" style="213" customWidth="1"/>
    <col min="6140" max="6140" width="5.85546875" style="213" customWidth="1"/>
    <col min="6141" max="6141" width="36.140625" style="213" customWidth="1"/>
    <col min="6142" max="6145" width="14.140625" style="213" customWidth="1"/>
    <col min="6146" max="6146" width="12.42578125" style="213" customWidth="1"/>
    <col min="6147" max="6147" width="12" style="213" customWidth="1"/>
    <col min="6148" max="6386" width="9.140625" style="213" customWidth="1"/>
    <col min="6387" max="6387" width="5.85546875" style="213" customWidth="1"/>
    <col min="6388" max="6388" width="28.7109375" style="213" customWidth="1"/>
    <col min="6389" max="6390" width="14.140625" style="213"/>
    <col min="6391" max="6391" width="9.140625" style="213" customWidth="1"/>
    <col min="6392" max="6392" width="5.85546875" style="213" customWidth="1"/>
    <col min="6393" max="6393" width="36.140625" style="213" customWidth="1"/>
    <col min="6394" max="6394" width="14.140625" style="213"/>
    <col min="6395" max="6395" width="9.140625" style="213" customWidth="1"/>
    <col min="6396" max="6396" width="5.85546875" style="213" customWidth="1"/>
    <col min="6397" max="6397" width="36.140625" style="213" customWidth="1"/>
    <col min="6398" max="6401" width="14.140625" style="213" customWidth="1"/>
    <col min="6402" max="6402" width="12.42578125" style="213" customWidth="1"/>
    <col min="6403" max="6403" width="12" style="213" customWidth="1"/>
    <col min="6404" max="6642" width="9.140625" style="213" customWidth="1"/>
    <col min="6643" max="6643" width="5.85546875" style="213" customWidth="1"/>
    <col min="6644" max="6644" width="28.7109375" style="213" customWidth="1"/>
    <col min="6645" max="6646" width="14.140625" style="213"/>
    <col min="6647" max="6647" width="9.140625" style="213" customWidth="1"/>
    <col min="6648" max="6648" width="5.85546875" style="213" customWidth="1"/>
    <col min="6649" max="6649" width="36.140625" style="213" customWidth="1"/>
    <col min="6650" max="6650" width="14.140625" style="213"/>
    <col min="6651" max="6651" width="9.140625" style="213" customWidth="1"/>
    <col min="6652" max="6652" width="5.85546875" style="213" customWidth="1"/>
    <col min="6653" max="6653" width="36.140625" style="213" customWidth="1"/>
    <col min="6654" max="6657" width="14.140625" style="213" customWidth="1"/>
    <col min="6658" max="6658" width="12.42578125" style="213" customWidth="1"/>
    <col min="6659" max="6659" width="12" style="213" customWidth="1"/>
    <col min="6660" max="6898" width="9.140625" style="213" customWidth="1"/>
    <col min="6899" max="6899" width="5.85546875" style="213" customWidth="1"/>
    <col min="6900" max="6900" width="28.7109375" style="213" customWidth="1"/>
    <col min="6901" max="6902" width="14.140625" style="213"/>
    <col min="6903" max="6903" width="9.140625" style="213" customWidth="1"/>
    <col min="6904" max="6904" width="5.85546875" style="213" customWidth="1"/>
    <col min="6905" max="6905" width="36.140625" style="213" customWidth="1"/>
    <col min="6906" max="6906" width="14.140625" style="213"/>
    <col min="6907" max="6907" width="9.140625" style="213" customWidth="1"/>
    <col min="6908" max="6908" width="5.85546875" style="213" customWidth="1"/>
    <col min="6909" max="6909" width="36.140625" style="213" customWidth="1"/>
    <col min="6910" max="6913" width="14.140625" style="213" customWidth="1"/>
    <col min="6914" max="6914" width="12.42578125" style="213" customWidth="1"/>
    <col min="6915" max="6915" width="12" style="213" customWidth="1"/>
    <col min="6916" max="7154" width="9.140625" style="213" customWidth="1"/>
    <col min="7155" max="7155" width="5.85546875" style="213" customWidth="1"/>
    <col min="7156" max="7156" width="28.7109375" style="213" customWidth="1"/>
    <col min="7157" max="7158" width="14.140625" style="213"/>
    <col min="7159" max="7159" width="9.140625" style="213" customWidth="1"/>
    <col min="7160" max="7160" width="5.85546875" style="213" customWidth="1"/>
    <col min="7161" max="7161" width="36.140625" style="213" customWidth="1"/>
    <col min="7162" max="7162" width="14.140625" style="213"/>
    <col min="7163" max="7163" width="9.140625" style="213" customWidth="1"/>
    <col min="7164" max="7164" width="5.85546875" style="213" customWidth="1"/>
    <col min="7165" max="7165" width="36.140625" style="213" customWidth="1"/>
    <col min="7166" max="7169" width="14.140625" style="213" customWidth="1"/>
    <col min="7170" max="7170" width="12.42578125" style="213" customWidth="1"/>
    <col min="7171" max="7171" width="12" style="213" customWidth="1"/>
    <col min="7172" max="7410" width="9.140625" style="213" customWidth="1"/>
    <col min="7411" max="7411" width="5.85546875" style="213" customWidth="1"/>
    <col min="7412" max="7412" width="28.7109375" style="213" customWidth="1"/>
    <col min="7413" max="7414" width="14.140625" style="213"/>
    <col min="7415" max="7415" width="9.140625" style="213" customWidth="1"/>
    <col min="7416" max="7416" width="5.85546875" style="213" customWidth="1"/>
    <col min="7417" max="7417" width="36.140625" style="213" customWidth="1"/>
    <col min="7418" max="7418" width="14.140625" style="213"/>
    <col min="7419" max="7419" width="9.140625" style="213" customWidth="1"/>
    <col min="7420" max="7420" width="5.85546875" style="213" customWidth="1"/>
    <col min="7421" max="7421" width="36.140625" style="213" customWidth="1"/>
    <col min="7422" max="7425" width="14.140625" style="213" customWidth="1"/>
    <col min="7426" max="7426" width="12.42578125" style="213" customWidth="1"/>
    <col min="7427" max="7427" width="12" style="213" customWidth="1"/>
    <col min="7428" max="7666" width="9.140625" style="213" customWidth="1"/>
    <col min="7667" max="7667" width="5.85546875" style="213" customWidth="1"/>
    <col min="7668" max="7668" width="28.7109375" style="213" customWidth="1"/>
    <col min="7669" max="7670" width="14.140625" style="213"/>
    <col min="7671" max="7671" width="9.140625" style="213" customWidth="1"/>
    <col min="7672" max="7672" width="5.85546875" style="213" customWidth="1"/>
    <col min="7673" max="7673" width="36.140625" style="213" customWidth="1"/>
    <col min="7674" max="7674" width="14.140625" style="213"/>
    <col min="7675" max="7675" width="9.140625" style="213" customWidth="1"/>
    <col min="7676" max="7676" width="5.85546875" style="213" customWidth="1"/>
    <col min="7677" max="7677" width="36.140625" style="213" customWidth="1"/>
    <col min="7678" max="7681" width="14.140625" style="213" customWidth="1"/>
    <col min="7682" max="7682" width="12.42578125" style="213" customWidth="1"/>
    <col min="7683" max="7683" width="12" style="213" customWidth="1"/>
    <col min="7684" max="7922" width="9.140625" style="213" customWidth="1"/>
    <col min="7923" max="7923" width="5.85546875" style="213" customWidth="1"/>
    <col min="7924" max="7924" width="28.7109375" style="213" customWidth="1"/>
    <col min="7925" max="7926" width="14.140625" style="213"/>
    <col min="7927" max="7927" width="9.140625" style="213" customWidth="1"/>
    <col min="7928" max="7928" width="5.85546875" style="213" customWidth="1"/>
    <col min="7929" max="7929" width="36.140625" style="213" customWidth="1"/>
    <col min="7930" max="7930" width="14.140625" style="213"/>
    <col min="7931" max="7931" width="9.140625" style="213" customWidth="1"/>
    <col min="7932" max="7932" width="5.85546875" style="213" customWidth="1"/>
    <col min="7933" max="7933" width="36.140625" style="213" customWidth="1"/>
    <col min="7934" max="7937" width="14.140625" style="213" customWidth="1"/>
    <col min="7938" max="7938" width="12.42578125" style="213" customWidth="1"/>
    <col min="7939" max="7939" width="12" style="213" customWidth="1"/>
    <col min="7940" max="8178" width="9.140625" style="213" customWidth="1"/>
    <col min="8179" max="8179" width="5.85546875" style="213" customWidth="1"/>
    <col min="8180" max="8180" width="28.7109375" style="213" customWidth="1"/>
    <col min="8181" max="8182" width="14.140625" style="213"/>
    <col min="8183" max="8183" width="9.140625" style="213" customWidth="1"/>
    <col min="8184" max="8184" width="5.85546875" style="213" customWidth="1"/>
    <col min="8185" max="8185" width="36.140625" style="213" customWidth="1"/>
    <col min="8186" max="8186" width="14.140625" style="213"/>
    <col min="8187" max="8187" width="9.140625" style="213" customWidth="1"/>
    <col min="8188" max="8188" width="5.85546875" style="213" customWidth="1"/>
    <col min="8189" max="8189" width="36.140625" style="213" customWidth="1"/>
    <col min="8190" max="8193" width="14.140625" style="213" customWidth="1"/>
    <col min="8194" max="8194" width="12.42578125" style="213" customWidth="1"/>
    <col min="8195" max="8195" width="12" style="213" customWidth="1"/>
    <col min="8196" max="8434" width="9.140625" style="213" customWidth="1"/>
    <col min="8435" max="8435" width="5.85546875" style="213" customWidth="1"/>
    <col min="8436" max="8436" width="28.7109375" style="213" customWidth="1"/>
    <col min="8437" max="8438" width="14.140625" style="213"/>
    <col min="8439" max="8439" width="9.140625" style="213" customWidth="1"/>
    <col min="8440" max="8440" width="5.85546875" style="213" customWidth="1"/>
    <col min="8441" max="8441" width="36.140625" style="213" customWidth="1"/>
    <col min="8442" max="8442" width="14.140625" style="213"/>
    <col min="8443" max="8443" width="9.140625" style="213" customWidth="1"/>
    <col min="8444" max="8444" width="5.85546875" style="213" customWidth="1"/>
    <col min="8445" max="8445" width="36.140625" style="213" customWidth="1"/>
    <col min="8446" max="8449" width="14.140625" style="213" customWidth="1"/>
    <col min="8450" max="8450" width="12.42578125" style="213" customWidth="1"/>
    <col min="8451" max="8451" width="12" style="213" customWidth="1"/>
    <col min="8452" max="8690" width="9.140625" style="213" customWidth="1"/>
    <col min="8691" max="8691" width="5.85546875" style="213" customWidth="1"/>
    <col min="8692" max="8692" width="28.7109375" style="213" customWidth="1"/>
    <col min="8693" max="8694" width="14.140625" style="213"/>
    <col min="8695" max="8695" width="9.140625" style="213" customWidth="1"/>
    <col min="8696" max="8696" width="5.85546875" style="213" customWidth="1"/>
    <col min="8697" max="8697" width="36.140625" style="213" customWidth="1"/>
    <col min="8698" max="8698" width="14.140625" style="213"/>
    <col min="8699" max="8699" width="9.140625" style="213" customWidth="1"/>
    <col min="8700" max="8700" width="5.85546875" style="213" customWidth="1"/>
    <col min="8701" max="8701" width="36.140625" style="213" customWidth="1"/>
    <col min="8702" max="8705" width="14.140625" style="213" customWidth="1"/>
    <col min="8706" max="8706" width="12.42578125" style="213" customWidth="1"/>
    <col min="8707" max="8707" width="12" style="213" customWidth="1"/>
    <col min="8708" max="8946" width="9.140625" style="213" customWidth="1"/>
    <col min="8947" max="8947" width="5.85546875" style="213" customWidth="1"/>
    <col min="8948" max="8948" width="28.7109375" style="213" customWidth="1"/>
    <col min="8949" max="8950" width="14.140625" style="213"/>
    <col min="8951" max="8951" width="9.140625" style="213" customWidth="1"/>
    <col min="8952" max="8952" width="5.85546875" style="213" customWidth="1"/>
    <col min="8953" max="8953" width="36.140625" style="213" customWidth="1"/>
    <col min="8954" max="8954" width="14.140625" style="213"/>
    <col min="8955" max="8955" width="9.140625" style="213" customWidth="1"/>
    <col min="8956" max="8956" width="5.85546875" style="213" customWidth="1"/>
    <col min="8957" max="8957" width="36.140625" style="213" customWidth="1"/>
    <col min="8958" max="8961" width="14.140625" style="213" customWidth="1"/>
    <col min="8962" max="8962" width="12.42578125" style="213" customWidth="1"/>
    <col min="8963" max="8963" width="12" style="213" customWidth="1"/>
    <col min="8964" max="9202" width="9.140625" style="213" customWidth="1"/>
    <col min="9203" max="9203" width="5.85546875" style="213" customWidth="1"/>
    <col min="9204" max="9204" width="28.7109375" style="213" customWidth="1"/>
    <col min="9205" max="9206" width="14.140625" style="213"/>
    <col min="9207" max="9207" width="9.140625" style="213" customWidth="1"/>
    <col min="9208" max="9208" width="5.85546875" style="213" customWidth="1"/>
    <col min="9209" max="9209" width="36.140625" style="213" customWidth="1"/>
    <col min="9210" max="9210" width="14.140625" style="213"/>
    <col min="9211" max="9211" width="9.140625" style="213" customWidth="1"/>
    <col min="9212" max="9212" width="5.85546875" style="213" customWidth="1"/>
    <col min="9213" max="9213" width="36.140625" style="213" customWidth="1"/>
    <col min="9214" max="9217" width="14.140625" style="213" customWidth="1"/>
    <col min="9218" max="9218" width="12.42578125" style="213" customWidth="1"/>
    <col min="9219" max="9219" width="12" style="213" customWidth="1"/>
    <col min="9220" max="9458" width="9.140625" style="213" customWidth="1"/>
    <col min="9459" max="9459" width="5.85546875" style="213" customWidth="1"/>
    <col min="9460" max="9460" width="28.7109375" style="213" customWidth="1"/>
    <col min="9461" max="9462" width="14.140625" style="213"/>
    <col min="9463" max="9463" width="9.140625" style="213" customWidth="1"/>
    <col min="9464" max="9464" width="5.85546875" style="213" customWidth="1"/>
    <col min="9465" max="9465" width="36.140625" style="213" customWidth="1"/>
    <col min="9466" max="9466" width="14.140625" style="213"/>
    <col min="9467" max="9467" width="9.140625" style="213" customWidth="1"/>
    <col min="9468" max="9468" width="5.85546875" style="213" customWidth="1"/>
    <col min="9469" max="9469" width="36.140625" style="213" customWidth="1"/>
    <col min="9470" max="9473" width="14.140625" style="213" customWidth="1"/>
    <col min="9474" max="9474" width="12.42578125" style="213" customWidth="1"/>
    <col min="9475" max="9475" width="12" style="213" customWidth="1"/>
    <col min="9476" max="9714" width="9.140625" style="213" customWidth="1"/>
    <col min="9715" max="9715" width="5.85546875" style="213" customWidth="1"/>
    <col min="9716" max="9716" width="28.7109375" style="213" customWidth="1"/>
    <col min="9717" max="9718" width="14.140625" style="213"/>
    <col min="9719" max="9719" width="9.140625" style="213" customWidth="1"/>
    <col min="9720" max="9720" width="5.85546875" style="213" customWidth="1"/>
    <col min="9721" max="9721" width="36.140625" style="213" customWidth="1"/>
    <col min="9722" max="9722" width="14.140625" style="213"/>
    <col min="9723" max="9723" width="9.140625" style="213" customWidth="1"/>
    <col min="9724" max="9724" width="5.85546875" style="213" customWidth="1"/>
    <col min="9725" max="9725" width="36.140625" style="213" customWidth="1"/>
    <col min="9726" max="9729" width="14.140625" style="213" customWidth="1"/>
    <col min="9730" max="9730" width="12.42578125" style="213" customWidth="1"/>
    <col min="9731" max="9731" width="12" style="213" customWidth="1"/>
    <col min="9732" max="9970" width="9.140625" style="213" customWidth="1"/>
    <col min="9971" max="9971" width="5.85546875" style="213" customWidth="1"/>
    <col min="9972" max="9972" width="28.7109375" style="213" customWidth="1"/>
    <col min="9973" max="9974" width="14.140625" style="213"/>
    <col min="9975" max="9975" width="9.140625" style="213" customWidth="1"/>
    <col min="9976" max="9976" width="5.85546875" style="213" customWidth="1"/>
    <col min="9977" max="9977" width="36.140625" style="213" customWidth="1"/>
    <col min="9978" max="9978" width="14.140625" style="213"/>
    <col min="9979" max="9979" width="9.140625" style="213" customWidth="1"/>
    <col min="9980" max="9980" width="5.85546875" style="213" customWidth="1"/>
    <col min="9981" max="9981" width="36.140625" style="213" customWidth="1"/>
    <col min="9982" max="9985" width="14.140625" style="213" customWidth="1"/>
    <col min="9986" max="9986" width="12.42578125" style="213" customWidth="1"/>
    <col min="9987" max="9987" width="12" style="213" customWidth="1"/>
    <col min="9988" max="10226" width="9.140625" style="213" customWidth="1"/>
    <col min="10227" max="10227" width="5.85546875" style="213" customWidth="1"/>
    <col min="10228" max="10228" width="28.7109375" style="213" customWidth="1"/>
    <col min="10229" max="10230" width="14.140625" style="213"/>
    <col min="10231" max="10231" width="9.140625" style="213" customWidth="1"/>
    <col min="10232" max="10232" width="5.85546875" style="213" customWidth="1"/>
    <col min="10233" max="10233" width="36.140625" style="213" customWidth="1"/>
    <col min="10234" max="10234" width="14.140625" style="213"/>
    <col min="10235" max="10235" width="9.140625" style="213" customWidth="1"/>
    <col min="10236" max="10236" width="5.85546875" style="213" customWidth="1"/>
    <col min="10237" max="10237" width="36.140625" style="213" customWidth="1"/>
    <col min="10238" max="10241" width="14.140625" style="213" customWidth="1"/>
    <col min="10242" max="10242" width="12.42578125" style="213" customWidth="1"/>
    <col min="10243" max="10243" width="12" style="213" customWidth="1"/>
    <col min="10244" max="10482" width="9.140625" style="213" customWidth="1"/>
    <col min="10483" max="10483" width="5.85546875" style="213" customWidth="1"/>
    <col min="10484" max="10484" width="28.7109375" style="213" customWidth="1"/>
    <col min="10485" max="10486" width="14.140625" style="213"/>
    <col min="10487" max="10487" width="9.140625" style="213" customWidth="1"/>
    <col min="10488" max="10488" width="5.85546875" style="213" customWidth="1"/>
    <col min="10489" max="10489" width="36.140625" style="213" customWidth="1"/>
    <col min="10490" max="10490" width="14.140625" style="213"/>
    <col min="10491" max="10491" width="9.140625" style="213" customWidth="1"/>
    <col min="10492" max="10492" width="5.85546875" style="213" customWidth="1"/>
    <col min="10493" max="10493" width="36.140625" style="213" customWidth="1"/>
    <col min="10494" max="10497" width="14.140625" style="213" customWidth="1"/>
    <col min="10498" max="10498" width="12.42578125" style="213" customWidth="1"/>
    <col min="10499" max="10499" width="12" style="213" customWidth="1"/>
    <col min="10500" max="10738" width="9.140625" style="213" customWidth="1"/>
    <col min="10739" max="10739" width="5.85546875" style="213" customWidth="1"/>
    <col min="10740" max="10740" width="28.7109375" style="213" customWidth="1"/>
    <col min="10741" max="10742" width="14.140625" style="213"/>
    <col min="10743" max="10743" width="9.140625" style="213" customWidth="1"/>
    <col min="10744" max="10744" width="5.85546875" style="213" customWidth="1"/>
    <col min="10745" max="10745" width="36.140625" style="213" customWidth="1"/>
    <col min="10746" max="10746" width="14.140625" style="213"/>
    <col min="10747" max="10747" width="9.140625" style="213" customWidth="1"/>
    <col min="10748" max="10748" width="5.85546875" style="213" customWidth="1"/>
    <col min="10749" max="10749" width="36.140625" style="213" customWidth="1"/>
    <col min="10750" max="10753" width="14.140625" style="213" customWidth="1"/>
    <col min="10754" max="10754" width="12.42578125" style="213" customWidth="1"/>
    <col min="10755" max="10755" width="12" style="213" customWidth="1"/>
    <col min="10756" max="10994" width="9.140625" style="213" customWidth="1"/>
    <col min="10995" max="10995" width="5.85546875" style="213" customWidth="1"/>
    <col min="10996" max="10996" width="28.7109375" style="213" customWidth="1"/>
    <col min="10997" max="10998" width="14.140625" style="213"/>
    <col min="10999" max="10999" width="9.140625" style="213" customWidth="1"/>
    <col min="11000" max="11000" width="5.85546875" style="213" customWidth="1"/>
    <col min="11001" max="11001" width="36.140625" style="213" customWidth="1"/>
    <col min="11002" max="11002" width="14.140625" style="213"/>
    <col min="11003" max="11003" width="9.140625" style="213" customWidth="1"/>
    <col min="11004" max="11004" width="5.85546875" style="213" customWidth="1"/>
    <col min="11005" max="11005" width="36.140625" style="213" customWidth="1"/>
    <col min="11006" max="11009" width="14.140625" style="213" customWidth="1"/>
    <col min="11010" max="11010" width="12.42578125" style="213" customWidth="1"/>
    <col min="11011" max="11011" width="12" style="213" customWidth="1"/>
    <col min="11012" max="11250" width="9.140625" style="213" customWidth="1"/>
    <col min="11251" max="11251" width="5.85546875" style="213" customWidth="1"/>
    <col min="11252" max="11252" width="28.7109375" style="213" customWidth="1"/>
    <col min="11253" max="11254" width="14.140625" style="213"/>
    <col min="11255" max="11255" width="9.140625" style="213" customWidth="1"/>
    <col min="11256" max="11256" width="5.85546875" style="213" customWidth="1"/>
    <col min="11257" max="11257" width="36.140625" style="213" customWidth="1"/>
    <col min="11258" max="11258" width="14.140625" style="213"/>
    <col min="11259" max="11259" width="9.140625" style="213" customWidth="1"/>
    <col min="11260" max="11260" width="5.85546875" style="213" customWidth="1"/>
    <col min="11261" max="11261" width="36.140625" style="213" customWidth="1"/>
    <col min="11262" max="11265" width="14.140625" style="213" customWidth="1"/>
    <col min="11266" max="11266" width="12.42578125" style="213" customWidth="1"/>
    <col min="11267" max="11267" width="12" style="213" customWidth="1"/>
    <col min="11268" max="11506" width="9.140625" style="213" customWidth="1"/>
    <col min="11507" max="11507" width="5.85546875" style="213" customWidth="1"/>
    <col min="11508" max="11508" width="28.7109375" style="213" customWidth="1"/>
    <col min="11509" max="11510" width="14.140625" style="213"/>
    <col min="11511" max="11511" width="9.140625" style="213" customWidth="1"/>
    <col min="11512" max="11512" width="5.85546875" style="213" customWidth="1"/>
    <col min="11513" max="11513" width="36.140625" style="213" customWidth="1"/>
    <col min="11514" max="11514" width="14.140625" style="213"/>
    <col min="11515" max="11515" width="9.140625" style="213" customWidth="1"/>
    <col min="11516" max="11516" width="5.85546875" style="213" customWidth="1"/>
    <col min="11517" max="11517" width="36.140625" style="213" customWidth="1"/>
    <col min="11518" max="11521" width="14.140625" style="213" customWidth="1"/>
    <col min="11522" max="11522" width="12.42578125" style="213" customWidth="1"/>
    <col min="11523" max="11523" width="12" style="213" customWidth="1"/>
    <col min="11524" max="11762" width="9.140625" style="213" customWidth="1"/>
    <col min="11763" max="11763" width="5.85546875" style="213" customWidth="1"/>
    <col min="11764" max="11764" width="28.7109375" style="213" customWidth="1"/>
    <col min="11765" max="11766" width="14.140625" style="213"/>
    <col min="11767" max="11767" width="9.140625" style="213" customWidth="1"/>
    <col min="11768" max="11768" width="5.85546875" style="213" customWidth="1"/>
    <col min="11769" max="11769" width="36.140625" style="213" customWidth="1"/>
    <col min="11770" max="11770" width="14.140625" style="213"/>
    <col min="11771" max="11771" width="9.140625" style="213" customWidth="1"/>
    <col min="11772" max="11772" width="5.85546875" style="213" customWidth="1"/>
    <col min="11773" max="11773" width="36.140625" style="213" customWidth="1"/>
    <col min="11774" max="11777" width="14.140625" style="213" customWidth="1"/>
    <col min="11778" max="11778" width="12.42578125" style="213" customWidth="1"/>
    <col min="11779" max="11779" width="12" style="213" customWidth="1"/>
    <col min="11780" max="12018" width="9.140625" style="213" customWidth="1"/>
    <col min="12019" max="12019" width="5.85546875" style="213" customWidth="1"/>
    <col min="12020" max="12020" width="28.7109375" style="213" customWidth="1"/>
    <col min="12021" max="12022" width="14.140625" style="213"/>
    <col min="12023" max="12023" width="9.140625" style="213" customWidth="1"/>
    <col min="12024" max="12024" width="5.85546875" style="213" customWidth="1"/>
    <col min="12025" max="12025" width="36.140625" style="213" customWidth="1"/>
    <col min="12026" max="12026" width="14.140625" style="213"/>
    <col min="12027" max="12027" width="9.140625" style="213" customWidth="1"/>
    <col min="12028" max="12028" width="5.85546875" style="213" customWidth="1"/>
    <col min="12029" max="12029" width="36.140625" style="213" customWidth="1"/>
    <col min="12030" max="12033" width="14.140625" style="213" customWidth="1"/>
    <col min="12034" max="12034" width="12.42578125" style="213" customWidth="1"/>
    <col min="12035" max="12035" width="12" style="213" customWidth="1"/>
    <col min="12036" max="12274" width="9.140625" style="213" customWidth="1"/>
    <col min="12275" max="12275" width="5.85546875" style="213" customWidth="1"/>
    <col min="12276" max="12276" width="28.7109375" style="213" customWidth="1"/>
    <col min="12277" max="12278" width="14.140625" style="213"/>
    <col min="12279" max="12279" width="9.140625" style="213" customWidth="1"/>
    <col min="12280" max="12280" width="5.85546875" style="213" customWidth="1"/>
    <col min="12281" max="12281" width="36.140625" style="213" customWidth="1"/>
    <col min="12282" max="12282" width="14.140625" style="213"/>
    <col min="12283" max="12283" width="9.140625" style="213" customWidth="1"/>
    <col min="12284" max="12284" width="5.85546875" style="213" customWidth="1"/>
    <col min="12285" max="12285" width="36.140625" style="213" customWidth="1"/>
    <col min="12286" max="12289" width="14.140625" style="213" customWidth="1"/>
    <col min="12290" max="12290" width="12.42578125" style="213" customWidth="1"/>
    <col min="12291" max="12291" width="12" style="213" customWidth="1"/>
    <col min="12292" max="12530" width="9.140625" style="213" customWidth="1"/>
    <col min="12531" max="12531" width="5.85546875" style="213" customWidth="1"/>
    <col min="12532" max="12532" width="28.7109375" style="213" customWidth="1"/>
    <col min="12533" max="12534" width="14.140625" style="213"/>
    <col min="12535" max="12535" width="9.140625" style="213" customWidth="1"/>
    <col min="12536" max="12536" width="5.85546875" style="213" customWidth="1"/>
    <col min="12537" max="12537" width="36.140625" style="213" customWidth="1"/>
    <col min="12538" max="12538" width="14.140625" style="213"/>
    <col min="12539" max="12539" width="9.140625" style="213" customWidth="1"/>
    <col min="12540" max="12540" width="5.85546875" style="213" customWidth="1"/>
    <col min="12541" max="12541" width="36.140625" style="213" customWidth="1"/>
    <col min="12542" max="12545" width="14.140625" style="213" customWidth="1"/>
    <col min="12546" max="12546" width="12.42578125" style="213" customWidth="1"/>
    <col min="12547" max="12547" width="12" style="213" customWidth="1"/>
    <col min="12548" max="12786" width="9.140625" style="213" customWidth="1"/>
    <col min="12787" max="12787" width="5.85546875" style="213" customWidth="1"/>
    <col min="12788" max="12788" width="28.7109375" style="213" customWidth="1"/>
    <col min="12789" max="12790" width="14.140625" style="213"/>
    <col min="12791" max="12791" width="9.140625" style="213" customWidth="1"/>
    <col min="12792" max="12792" width="5.85546875" style="213" customWidth="1"/>
    <col min="12793" max="12793" width="36.140625" style="213" customWidth="1"/>
    <col min="12794" max="12794" width="14.140625" style="213"/>
    <col min="12795" max="12795" width="9.140625" style="213" customWidth="1"/>
    <col min="12796" max="12796" width="5.85546875" style="213" customWidth="1"/>
    <col min="12797" max="12797" width="36.140625" style="213" customWidth="1"/>
    <col min="12798" max="12801" width="14.140625" style="213" customWidth="1"/>
    <col min="12802" max="12802" width="12.42578125" style="213" customWidth="1"/>
    <col min="12803" max="12803" width="12" style="213" customWidth="1"/>
    <col min="12804" max="13042" width="9.140625" style="213" customWidth="1"/>
    <col min="13043" max="13043" width="5.85546875" style="213" customWidth="1"/>
    <col min="13044" max="13044" width="28.7109375" style="213" customWidth="1"/>
    <col min="13045" max="13046" width="14.140625" style="213"/>
    <col min="13047" max="13047" width="9.140625" style="213" customWidth="1"/>
    <col min="13048" max="13048" width="5.85546875" style="213" customWidth="1"/>
    <col min="13049" max="13049" width="36.140625" style="213" customWidth="1"/>
    <col min="13050" max="13050" width="14.140625" style="213"/>
    <col min="13051" max="13051" width="9.140625" style="213" customWidth="1"/>
    <col min="13052" max="13052" width="5.85546875" style="213" customWidth="1"/>
    <col min="13053" max="13053" width="36.140625" style="213" customWidth="1"/>
    <col min="13054" max="13057" width="14.140625" style="213" customWidth="1"/>
    <col min="13058" max="13058" width="12.42578125" style="213" customWidth="1"/>
    <col min="13059" max="13059" width="12" style="213" customWidth="1"/>
    <col min="13060" max="13298" width="9.140625" style="213" customWidth="1"/>
    <col min="13299" max="13299" width="5.85546875" style="213" customWidth="1"/>
    <col min="13300" max="13300" width="28.7109375" style="213" customWidth="1"/>
    <col min="13301" max="13302" width="14.140625" style="213"/>
    <col min="13303" max="13303" width="9.140625" style="213" customWidth="1"/>
    <col min="13304" max="13304" width="5.85546875" style="213" customWidth="1"/>
    <col min="13305" max="13305" width="36.140625" style="213" customWidth="1"/>
    <col min="13306" max="13306" width="14.140625" style="213"/>
    <col min="13307" max="13307" width="9.140625" style="213" customWidth="1"/>
    <col min="13308" max="13308" width="5.85546875" style="213" customWidth="1"/>
    <col min="13309" max="13309" width="36.140625" style="213" customWidth="1"/>
    <col min="13310" max="13313" width="14.140625" style="213" customWidth="1"/>
    <col min="13314" max="13314" width="12.42578125" style="213" customWidth="1"/>
    <col min="13315" max="13315" width="12" style="213" customWidth="1"/>
    <col min="13316" max="13554" width="9.140625" style="213" customWidth="1"/>
    <col min="13555" max="13555" width="5.85546875" style="213" customWidth="1"/>
    <col min="13556" max="13556" width="28.7109375" style="213" customWidth="1"/>
    <col min="13557" max="13558" width="14.140625" style="213"/>
    <col min="13559" max="13559" width="9.140625" style="213" customWidth="1"/>
    <col min="13560" max="13560" width="5.85546875" style="213" customWidth="1"/>
    <col min="13561" max="13561" width="36.140625" style="213" customWidth="1"/>
    <col min="13562" max="13562" width="14.140625" style="213"/>
    <col min="13563" max="13563" width="9.140625" style="213" customWidth="1"/>
    <col min="13564" max="13564" width="5.85546875" style="213" customWidth="1"/>
    <col min="13565" max="13565" width="36.140625" style="213" customWidth="1"/>
    <col min="13566" max="13569" width="14.140625" style="213" customWidth="1"/>
    <col min="13570" max="13570" width="12.42578125" style="213" customWidth="1"/>
    <col min="13571" max="13571" width="12" style="213" customWidth="1"/>
    <col min="13572" max="13810" width="9.140625" style="213" customWidth="1"/>
    <col min="13811" max="13811" width="5.85546875" style="213" customWidth="1"/>
    <col min="13812" max="13812" width="28.7109375" style="213" customWidth="1"/>
    <col min="13813" max="13814" width="14.140625" style="213"/>
    <col min="13815" max="13815" width="9.140625" style="213" customWidth="1"/>
    <col min="13816" max="13816" width="5.85546875" style="213" customWidth="1"/>
    <col min="13817" max="13817" width="36.140625" style="213" customWidth="1"/>
    <col min="13818" max="13818" width="14.140625" style="213"/>
    <col min="13819" max="13819" width="9.140625" style="213" customWidth="1"/>
    <col min="13820" max="13820" width="5.85546875" style="213" customWidth="1"/>
    <col min="13821" max="13821" width="36.140625" style="213" customWidth="1"/>
    <col min="13822" max="13825" width="14.140625" style="213" customWidth="1"/>
    <col min="13826" max="13826" width="12.42578125" style="213" customWidth="1"/>
    <col min="13827" max="13827" width="12" style="213" customWidth="1"/>
    <col min="13828" max="14066" width="9.140625" style="213" customWidth="1"/>
    <col min="14067" max="14067" width="5.85546875" style="213" customWidth="1"/>
    <col min="14068" max="14068" width="28.7109375" style="213" customWidth="1"/>
    <col min="14069" max="14070" width="14.140625" style="213"/>
    <col min="14071" max="14071" width="9.140625" style="213" customWidth="1"/>
    <col min="14072" max="14072" width="5.85546875" style="213" customWidth="1"/>
    <col min="14073" max="14073" width="36.140625" style="213" customWidth="1"/>
    <col min="14074" max="14074" width="14.140625" style="213"/>
    <col min="14075" max="14075" width="9.140625" style="213" customWidth="1"/>
    <col min="14076" max="14076" width="5.85546875" style="213" customWidth="1"/>
    <col min="14077" max="14077" width="36.140625" style="213" customWidth="1"/>
    <col min="14078" max="14081" width="14.140625" style="213" customWidth="1"/>
    <col min="14082" max="14082" width="12.42578125" style="213" customWidth="1"/>
    <col min="14083" max="14083" width="12" style="213" customWidth="1"/>
    <col min="14084" max="14322" width="9.140625" style="213" customWidth="1"/>
    <col min="14323" max="14323" width="5.85546875" style="213" customWidth="1"/>
    <col min="14324" max="14324" width="28.7109375" style="213" customWidth="1"/>
    <col min="14325" max="14326" width="14.140625" style="213"/>
    <col min="14327" max="14327" width="9.140625" style="213" customWidth="1"/>
    <col min="14328" max="14328" width="5.85546875" style="213" customWidth="1"/>
    <col min="14329" max="14329" width="36.140625" style="213" customWidth="1"/>
    <col min="14330" max="14330" width="14.140625" style="213"/>
    <col min="14331" max="14331" width="9.140625" style="213" customWidth="1"/>
    <col min="14332" max="14332" width="5.85546875" style="213" customWidth="1"/>
    <col min="14333" max="14333" width="36.140625" style="213" customWidth="1"/>
    <col min="14334" max="14337" width="14.140625" style="213" customWidth="1"/>
    <col min="14338" max="14338" width="12.42578125" style="213" customWidth="1"/>
    <col min="14339" max="14339" width="12" style="213" customWidth="1"/>
    <col min="14340" max="14578" width="9.140625" style="213" customWidth="1"/>
    <col min="14579" max="14579" width="5.85546875" style="213" customWidth="1"/>
    <col min="14580" max="14580" width="28.7109375" style="213" customWidth="1"/>
    <col min="14581" max="14582" width="14.140625" style="213"/>
    <col min="14583" max="14583" width="9.140625" style="213" customWidth="1"/>
    <col min="14584" max="14584" width="5.85546875" style="213" customWidth="1"/>
    <col min="14585" max="14585" width="36.140625" style="213" customWidth="1"/>
    <col min="14586" max="14586" width="14.140625" style="213"/>
    <col min="14587" max="14587" width="9.140625" style="213" customWidth="1"/>
    <col min="14588" max="14588" width="5.85546875" style="213" customWidth="1"/>
    <col min="14589" max="14589" width="36.140625" style="213" customWidth="1"/>
    <col min="14590" max="14593" width="14.140625" style="213" customWidth="1"/>
    <col min="14594" max="14594" width="12.42578125" style="213" customWidth="1"/>
    <col min="14595" max="14595" width="12" style="213" customWidth="1"/>
    <col min="14596" max="14834" width="9.140625" style="213" customWidth="1"/>
    <col min="14835" max="14835" width="5.85546875" style="213" customWidth="1"/>
    <col min="14836" max="14836" width="28.7109375" style="213" customWidth="1"/>
    <col min="14837" max="14838" width="14.140625" style="213"/>
    <col min="14839" max="14839" width="9.140625" style="213" customWidth="1"/>
    <col min="14840" max="14840" width="5.85546875" style="213" customWidth="1"/>
    <col min="14841" max="14841" width="36.140625" style="213" customWidth="1"/>
    <col min="14842" max="14842" width="14.140625" style="213"/>
    <col min="14843" max="14843" width="9.140625" style="213" customWidth="1"/>
    <col min="14844" max="14844" width="5.85546875" style="213" customWidth="1"/>
    <col min="14845" max="14845" width="36.140625" style="213" customWidth="1"/>
    <col min="14846" max="14849" width="14.140625" style="213" customWidth="1"/>
    <col min="14850" max="14850" width="12.42578125" style="213" customWidth="1"/>
    <col min="14851" max="14851" width="12" style="213" customWidth="1"/>
    <col min="14852" max="15090" width="9.140625" style="213" customWidth="1"/>
    <col min="15091" max="15091" width="5.85546875" style="213" customWidth="1"/>
    <col min="15092" max="15092" width="28.7109375" style="213" customWidth="1"/>
    <col min="15093" max="15094" width="14.140625" style="213"/>
    <col min="15095" max="15095" width="9.140625" style="213" customWidth="1"/>
    <col min="15096" max="15096" width="5.85546875" style="213" customWidth="1"/>
    <col min="15097" max="15097" width="36.140625" style="213" customWidth="1"/>
    <col min="15098" max="15098" width="14.140625" style="213"/>
    <col min="15099" max="15099" width="9.140625" style="213" customWidth="1"/>
    <col min="15100" max="15100" width="5.85546875" style="213" customWidth="1"/>
    <col min="15101" max="15101" width="36.140625" style="213" customWidth="1"/>
    <col min="15102" max="15105" width="14.140625" style="213" customWidth="1"/>
    <col min="15106" max="15106" width="12.42578125" style="213" customWidth="1"/>
    <col min="15107" max="15107" width="12" style="213" customWidth="1"/>
    <col min="15108" max="15346" width="9.140625" style="213" customWidth="1"/>
    <col min="15347" max="15347" width="5.85546875" style="213" customWidth="1"/>
    <col min="15348" max="15348" width="28.7109375" style="213" customWidth="1"/>
    <col min="15349" max="15350" width="14.140625" style="213"/>
    <col min="15351" max="15351" width="9.140625" style="213" customWidth="1"/>
    <col min="15352" max="15352" width="5.85546875" style="213" customWidth="1"/>
    <col min="15353" max="15353" width="36.140625" style="213" customWidth="1"/>
    <col min="15354" max="15354" width="14.140625" style="213"/>
    <col min="15355" max="15355" width="9.140625" style="213" customWidth="1"/>
    <col min="15356" max="15356" width="5.85546875" style="213" customWidth="1"/>
    <col min="15357" max="15357" width="36.140625" style="213" customWidth="1"/>
    <col min="15358" max="15361" width="14.140625" style="213" customWidth="1"/>
    <col min="15362" max="15362" width="12.42578125" style="213" customWidth="1"/>
    <col min="15363" max="15363" width="12" style="213" customWidth="1"/>
    <col min="15364" max="15602" width="9.140625" style="213" customWidth="1"/>
    <col min="15603" max="15603" width="5.85546875" style="213" customWidth="1"/>
    <col min="15604" max="15604" width="28.7109375" style="213" customWidth="1"/>
    <col min="15605" max="15606" width="14.140625" style="213"/>
    <col min="15607" max="15607" width="9.140625" style="213" customWidth="1"/>
    <col min="15608" max="15608" width="5.85546875" style="213" customWidth="1"/>
    <col min="15609" max="15609" width="36.140625" style="213" customWidth="1"/>
    <col min="15610" max="15610" width="14.140625" style="213"/>
    <col min="15611" max="15611" width="9.140625" style="213" customWidth="1"/>
    <col min="15612" max="15612" width="5.85546875" style="213" customWidth="1"/>
    <col min="15613" max="15613" width="36.140625" style="213" customWidth="1"/>
    <col min="15614" max="15617" width="14.140625" style="213" customWidth="1"/>
    <col min="15618" max="15618" width="12.42578125" style="213" customWidth="1"/>
    <col min="15619" max="15619" width="12" style="213" customWidth="1"/>
    <col min="15620" max="15858" width="9.140625" style="213" customWidth="1"/>
    <col min="15859" max="15859" width="5.85546875" style="213" customWidth="1"/>
    <col min="15860" max="15860" width="28.7109375" style="213" customWidth="1"/>
    <col min="15861" max="15862" width="14.140625" style="213"/>
    <col min="15863" max="15863" width="9.140625" style="213" customWidth="1"/>
    <col min="15864" max="15864" width="5.85546875" style="213" customWidth="1"/>
    <col min="15865" max="15865" width="36.140625" style="213" customWidth="1"/>
    <col min="15866" max="15866" width="14.140625" style="213"/>
    <col min="15867" max="15867" width="9.140625" style="213" customWidth="1"/>
    <col min="15868" max="15868" width="5.85546875" style="213" customWidth="1"/>
    <col min="15869" max="15869" width="36.140625" style="213" customWidth="1"/>
    <col min="15870" max="15873" width="14.140625" style="213" customWidth="1"/>
    <col min="15874" max="15874" width="12.42578125" style="213" customWidth="1"/>
    <col min="15875" max="15875" width="12" style="213" customWidth="1"/>
    <col min="15876" max="16114" width="9.140625" style="213" customWidth="1"/>
    <col min="16115" max="16115" width="5.85546875" style="213" customWidth="1"/>
    <col min="16116" max="16116" width="28.7109375" style="213" customWidth="1"/>
    <col min="16117" max="16118" width="14.140625" style="213"/>
    <col min="16119" max="16119" width="9.140625" style="213" customWidth="1"/>
    <col min="16120" max="16120" width="5.85546875" style="213" customWidth="1"/>
    <col min="16121" max="16121" width="36.140625" style="213" customWidth="1"/>
    <col min="16122" max="16122" width="14.140625" style="213"/>
    <col min="16123" max="16123" width="9.140625" style="213" customWidth="1"/>
    <col min="16124" max="16124" width="5.85546875" style="213" customWidth="1"/>
    <col min="16125" max="16125" width="36.140625" style="213" customWidth="1"/>
    <col min="16126" max="16129" width="14.140625" style="213" customWidth="1"/>
    <col min="16130" max="16130" width="12.42578125" style="213" customWidth="1"/>
    <col min="16131" max="16131" width="12" style="213" customWidth="1"/>
    <col min="16132" max="16370" width="9.140625" style="213" customWidth="1"/>
    <col min="16371" max="16371" width="5.85546875" style="213" customWidth="1"/>
    <col min="16372" max="16372" width="28.7109375" style="213" customWidth="1"/>
    <col min="16373" max="16374" width="14.140625" style="213"/>
    <col min="16375" max="16375" width="9.140625" style="213" customWidth="1"/>
    <col min="16376" max="16376" width="5.85546875" style="213" customWidth="1"/>
    <col min="16377" max="16377" width="36.140625" style="213" customWidth="1"/>
    <col min="16378" max="16384" width="14.140625" style="213"/>
  </cols>
  <sheetData>
    <row r="1" spans="1:10">
      <c r="A1" s="1612" t="s">
        <v>539</v>
      </c>
      <c r="B1" s="1612"/>
      <c r="C1" s="1612"/>
      <c r="D1" s="1612"/>
      <c r="E1" s="1612"/>
      <c r="F1" s="1612"/>
      <c r="G1" s="1612"/>
      <c r="H1" s="1612"/>
      <c r="I1" s="212"/>
    </row>
    <row r="2" spans="1:10">
      <c r="A2" s="1680" t="s">
        <v>108</v>
      </c>
      <c r="B2" s="1680"/>
      <c r="C2" s="1680"/>
      <c r="D2" s="1680"/>
      <c r="E2" s="1680"/>
      <c r="F2" s="1680"/>
      <c r="G2" s="1680"/>
      <c r="H2" s="1680"/>
      <c r="I2" s="214"/>
    </row>
    <row r="3" spans="1:10">
      <c r="A3" s="215"/>
      <c r="B3" s="215"/>
      <c r="C3" s="215"/>
      <c r="D3" s="215"/>
      <c r="E3" s="215"/>
      <c r="F3" s="215"/>
      <c r="G3" s="215"/>
      <c r="H3" s="215"/>
      <c r="I3" s="214"/>
    </row>
    <row r="4" spans="1:10" ht="16.5" thickBot="1">
      <c r="B4" s="216"/>
      <c r="C4" s="216"/>
      <c r="D4" s="216"/>
      <c r="E4" s="216"/>
      <c r="F4" s="1682" t="s">
        <v>540</v>
      </c>
      <c r="G4" s="1682"/>
      <c r="H4" s="1682"/>
      <c r="I4" s="214"/>
    </row>
    <row r="5" spans="1:10" ht="16.5" thickTop="1">
      <c r="A5" s="217"/>
      <c r="B5" s="141"/>
      <c r="C5" s="142"/>
      <c r="D5" s="143"/>
      <c r="E5" s="142"/>
      <c r="F5" s="142"/>
      <c r="G5" s="1687" t="s">
        <v>570</v>
      </c>
      <c r="H5" s="1688"/>
      <c r="I5" s="214"/>
    </row>
    <row r="6" spans="1:10">
      <c r="A6" s="218"/>
      <c r="B6" s="145"/>
      <c r="C6" s="146" t="s">
        <v>71</v>
      </c>
      <c r="D6" s="147" t="str">
        <f>ReserveRs!D6</f>
        <v>Mid-Jun</v>
      </c>
      <c r="E6" s="146" t="s">
        <v>71</v>
      </c>
      <c r="F6" s="147" t="str">
        <f>D6</f>
        <v>Mid-Jun</v>
      </c>
      <c r="G6" s="148" t="s">
        <v>514</v>
      </c>
      <c r="H6" s="149" t="str">
        <f>F6</f>
        <v>Mid-Jun</v>
      </c>
      <c r="I6" s="214"/>
    </row>
    <row r="7" spans="1:10">
      <c r="A7" s="218"/>
      <c r="B7" s="145"/>
      <c r="C7" s="150">
        <v>2016</v>
      </c>
      <c r="D7" s="151">
        <v>2017</v>
      </c>
      <c r="E7" s="150">
        <v>2017</v>
      </c>
      <c r="F7" s="150">
        <v>2018</v>
      </c>
      <c r="G7" s="152" t="s">
        <v>5</v>
      </c>
      <c r="H7" s="153" t="s">
        <v>46</v>
      </c>
      <c r="I7" s="214"/>
    </row>
    <row r="8" spans="1:10">
      <c r="A8" s="154"/>
      <c r="B8" s="155"/>
      <c r="C8" s="156"/>
      <c r="D8" s="156"/>
      <c r="E8" s="156"/>
      <c r="F8" s="156"/>
      <c r="G8" s="219"/>
      <c r="H8" s="220"/>
      <c r="I8" s="214"/>
    </row>
    <row r="9" spans="1:10">
      <c r="A9" s="197" t="s">
        <v>515</v>
      </c>
      <c r="B9" s="221"/>
      <c r="C9" s="159">
        <v>8597.6847228577699</v>
      </c>
      <c r="D9" s="159">
        <v>9188.8250192623345</v>
      </c>
      <c r="E9" s="159">
        <v>9290.8587372222428</v>
      </c>
      <c r="F9" s="159">
        <v>9359.2518338484351</v>
      </c>
      <c r="G9" s="167">
        <f>D9/C9*100-100</f>
        <v>6.8755754073298618</v>
      </c>
      <c r="H9" s="168">
        <f>F9/E9*100-100</f>
        <v>0.7361332096481874</v>
      </c>
      <c r="I9" s="214"/>
      <c r="J9" s="222"/>
    </row>
    <row r="10" spans="1:10">
      <c r="A10" s="163" t="s">
        <v>516</v>
      </c>
      <c r="B10" s="164"/>
      <c r="C10" s="159">
        <v>286.89317283556642</v>
      </c>
      <c r="D10" s="159">
        <v>284.2435628868347</v>
      </c>
      <c r="E10" s="159">
        <v>276.01959796801481</v>
      </c>
      <c r="F10" s="159">
        <v>296.95986684018897</v>
      </c>
      <c r="G10" s="166">
        <f t="shared" ref="G10:G13" si="0">D10/C10*100-100</f>
        <v>-0.92355280627411673</v>
      </c>
      <c r="H10" s="161">
        <f t="shared" ref="H10:H13" si="1">F10/E10*100-100</f>
        <v>7.5865152425157731</v>
      </c>
      <c r="I10" s="214"/>
      <c r="J10" s="222"/>
    </row>
    <row r="11" spans="1:10">
      <c r="A11" s="163" t="s">
        <v>517</v>
      </c>
      <c r="B11" s="164"/>
      <c r="C11" s="159">
        <v>8310.7915500222043</v>
      </c>
      <c r="D11" s="159">
        <v>8904.5814563754993</v>
      </c>
      <c r="E11" s="159">
        <v>9014.8391392542271</v>
      </c>
      <c r="F11" s="159">
        <v>9062.2919670082465</v>
      </c>
      <c r="G11" s="167">
        <f t="shared" si="0"/>
        <v>7.1448056756002813</v>
      </c>
      <c r="H11" s="168">
        <f t="shared" si="1"/>
        <v>0.52638574045531072</v>
      </c>
      <c r="I11" s="214"/>
      <c r="J11" s="222"/>
    </row>
    <row r="12" spans="1:10">
      <c r="A12" s="169"/>
      <c r="B12" s="170" t="s">
        <v>518</v>
      </c>
      <c r="C12" s="165">
        <v>6300.5542976106053</v>
      </c>
      <c r="D12" s="165">
        <v>6635.2595394375803</v>
      </c>
      <c r="E12" s="165">
        <v>6648.5549122358534</v>
      </c>
      <c r="F12" s="165">
        <v>6771.9663445589222</v>
      </c>
      <c r="G12" s="166">
        <f t="shared" si="0"/>
        <v>5.3123142189871686</v>
      </c>
      <c r="H12" s="161">
        <f t="shared" si="1"/>
        <v>1.8562143796984287</v>
      </c>
      <c r="I12" s="214"/>
      <c r="J12" s="222"/>
    </row>
    <row r="13" spans="1:10">
      <c r="A13" s="169"/>
      <c r="B13" s="171" t="s">
        <v>519</v>
      </c>
      <c r="C13" s="165">
        <v>2010.2372524115992</v>
      </c>
      <c r="D13" s="165">
        <v>2269.3219169379195</v>
      </c>
      <c r="E13" s="165">
        <v>2366.2842270183746</v>
      </c>
      <c r="F13" s="165">
        <v>2290.3256224493239</v>
      </c>
      <c r="G13" s="166">
        <f t="shared" si="0"/>
        <v>12.888263025446719</v>
      </c>
      <c r="H13" s="161">
        <f t="shared" si="1"/>
        <v>-3.2100372263716679</v>
      </c>
      <c r="I13" s="214"/>
      <c r="J13" s="222"/>
    </row>
    <row r="14" spans="1:10">
      <c r="A14" s="179"/>
      <c r="B14" s="223"/>
      <c r="C14" s="172"/>
      <c r="D14" s="172"/>
      <c r="E14" s="172"/>
      <c r="F14" s="172"/>
      <c r="G14" s="166"/>
      <c r="H14" s="161"/>
      <c r="I14" s="214"/>
      <c r="J14" s="222"/>
    </row>
    <row r="15" spans="1:10">
      <c r="A15" s="174"/>
      <c r="B15" s="155"/>
      <c r="C15" s="175"/>
      <c r="D15" s="175"/>
      <c r="E15" s="175"/>
      <c r="F15" s="175"/>
      <c r="G15" s="157"/>
      <c r="H15" s="224"/>
      <c r="I15" s="214"/>
      <c r="J15" s="222"/>
    </row>
    <row r="16" spans="1:10">
      <c r="A16" s="197" t="s">
        <v>520</v>
      </c>
      <c r="B16" s="221"/>
      <c r="C16" s="159">
        <v>1425.6407507132367</v>
      </c>
      <c r="D16" s="159">
        <v>1508.7948967838602</v>
      </c>
      <c r="E16" s="159">
        <v>1479.3482726597911</v>
      </c>
      <c r="F16" s="159">
        <v>1073.0030864507712</v>
      </c>
      <c r="G16" s="167">
        <f t="shared" ref="G16:G18" si="2">D16/C16*100-100</f>
        <v>5.8327559750955658</v>
      </c>
      <c r="H16" s="168">
        <f>F16/E16*100-100</f>
        <v>-27.467851466675413</v>
      </c>
      <c r="I16" s="214"/>
      <c r="J16" s="222"/>
    </row>
    <row r="17" spans="1:10">
      <c r="A17" s="169"/>
      <c r="B17" s="177" t="s">
        <v>518</v>
      </c>
      <c r="C17" s="165">
        <v>1335.6141458961129</v>
      </c>
      <c r="D17" s="165">
        <v>1416.7141632469329</v>
      </c>
      <c r="E17" s="165">
        <v>1375.6850507489692</v>
      </c>
      <c r="F17" s="165">
        <v>975.29839359736786</v>
      </c>
      <c r="G17" s="166">
        <f t="shared" si="2"/>
        <v>6.0721142854029324</v>
      </c>
      <c r="H17" s="161">
        <f t="shared" ref="H17" si="3">F17/E17*100-100</f>
        <v>-29.104529189556672</v>
      </c>
      <c r="I17" s="214"/>
      <c r="J17" s="222"/>
    </row>
    <row r="18" spans="1:10">
      <c r="A18" s="169"/>
      <c r="B18" s="177" t="s">
        <v>519</v>
      </c>
      <c r="C18" s="165">
        <v>90.026604817123996</v>
      </c>
      <c r="D18" s="165">
        <v>92.080733536927298</v>
      </c>
      <c r="E18" s="165">
        <v>103.66322191082182</v>
      </c>
      <c r="F18" s="165">
        <v>97.704692853403287</v>
      </c>
      <c r="G18" s="166">
        <f t="shared" si="2"/>
        <v>2.2816907557226642</v>
      </c>
      <c r="H18" s="161">
        <f>F18/E18*100-100</f>
        <v>-5.7479682259388625</v>
      </c>
      <c r="I18" s="214"/>
      <c r="J18" s="222"/>
    </row>
    <row r="19" spans="1:10">
      <c r="A19" s="179"/>
      <c r="B19" s="180"/>
      <c r="C19" s="225"/>
      <c r="D19" s="225"/>
      <c r="E19" s="225"/>
      <c r="F19" s="225"/>
      <c r="G19" s="181"/>
      <c r="H19" s="173"/>
      <c r="I19" s="214"/>
      <c r="J19" s="222"/>
    </row>
    <row r="20" spans="1:10">
      <c r="A20" s="226"/>
      <c r="B20" s="227"/>
      <c r="C20" s="184"/>
      <c r="D20" s="184"/>
      <c r="E20" s="184"/>
      <c r="F20" s="184"/>
      <c r="G20" s="185"/>
      <c r="H20" s="228"/>
      <c r="I20" s="214"/>
      <c r="J20" s="222"/>
    </row>
    <row r="21" spans="1:10">
      <c r="A21" s="197" t="s">
        <v>521</v>
      </c>
      <c r="B21" s="221"/>
      <c r="C21" s="159">
        <v>9736.4323944298103</v>
      </c>
      <c r="D21" s="159">
        <v>10413.376353159359</v>
      </c>
      <c r="E21" s="159">
        <v>10494.187411914019</v>
      </c>
      <c r="F21" s="159">
        <v>10135.295053459016</v>
      </c>
      <c r="G21" s="167">
        <f t="shared" ref="G21:G22" si="4">D21/C21*100-100</f>
        <v>6.9526899721177955</v>
      </c>
      <c r="H21" s="168">
        <f t="shared" ref="H21:H22" si="5">F21/E21*100-100</f>
        <v>-3.4199156577626439</v>
      </c>
      <c r="I21" s="214"/>
      <c r="J21" s="222"/>
    </row>
    <row r="22" spans="1:10">
      <c r="A22" s="169"/>
      <c r="B22" s="177" t="s">
        <v>518</v>
      </c>
      <c r="C22" s="165">
        <v>7636.1684435067182</v>
      </c>
      <c r="D22" s="165">
        <v>8051.9737026845123</v>
      </c>
      <c r="E22" s="165">
        <v>8024.2399629848233</v>
      </c>
      <c r="F22" s="165">
        <v>7747.2647381562902</v>
      </c>
      <c r="G22" s="166">
        <f t="shared" si="4"/>
        <v>5.4452080549816344</v>
      </c>
      <c r="H22" s="161">
        <f t="shared" si="5"/>
        <v>-3.4517315796411623</v>
      </c>
      <c r="I22" s="214"/>
      <c r="J22" s="222"/>
    </row>
    <row r="23" spans="1:10">
      <c r="A23" s="169"/>
      <c r="B23" s="177" t="s">
        <v>522</v>
      </c>
      <c r="C23" s="165">
        <v>78.428813903903375</v>
      </c>
      <c r="D23" s="165">
        <v>77.323371686663279</v>
      </c>
      <c r="E23" s="165">
        <v>76.463661720724815</v>
      </c>
      <c r="F23" s="165">
        <v>76.438472657115895</v>
      </c>
      <c r="G23" s="166" t="s">
        <v>190</v>
      </c>
      <c r="H23" s="161" t="s">
        <v>190</v>
      </c>
      <c r="I23" s="214"/>
      <c r="J23" s="222"/>
    </row>
    <row r="24" spans="1:10">
      <c r="A24" s="169"/>
      <c r="B24" s="177" t="s">
        <v>519</v>
      </c>
      <c r="C24" s="165">
        <v>2100.2639509230921</v>
      </c>
      <c r="D24" s="165">
        <v>2361.4026504748467</v>
      </c>
      <c r="E24" s="165">
        <v>2469.9474489291961</v>
      </c>
      <c r="F24" s="165">
        <v>2388.0303153027271</v>
      </c>
      <c r="G24" s="166">
        <f t="shared" ref="G24" si="6">D24/C24*100-100</f>
        <v>12.433613376879649</v>
      </c>
      <c r="H24" s="161">
        <f t="shared" ref="H24" si="7">F24/E24*100-100</f>
        <v>-3.3165537048969469</v>
      </c>
      <c r="I24" s="214"/>
      <c r="J24" s="222"/>
    </row>
    <row r="25" spans="1:10">
      <c r="A25" s="169"/>
      <c r="B25" s="177" t="s">
        <v>522</v>
      </c>
      <c r="C25" s="165">
        <v>21.571186096096639</v>
      </c>
      <c r="D25" s="165">
        <v>22.676628313336728</v>
      </c>
      <c r="E25" s="165">
        <v>23.536338279275178</v>
      </c>
      <c r="F25" s="165">
        <v>23.561527342884112</v>
      </c>
      <c r="G25" s="166" t="s">
        <v>190</v>
      </c>
      <c r="H25" s="161" t="s">
        <v>190</v>
      </c>
      <c r="I25" s="214"/>
      <c r="J25" s="222"/>
    </row>
    <row r="26" spans="1:10">
      <c r="A26" s="179"/>
      <c r="B26" s="180"/>
      <c r="C26" s="187"/>
      <c r="D26" s="187"/>
      <c r="E26" s="187"/>
      <c r="F26" s="187"/>
      <c r="G26" s="181"/>
      <c r="H26" s="173"/>
      <c r="I26" s="214"/>
      <c r="J26" s="222"/>
    </row>
    <row r="27" spans="1:10">
      <c r="A27" s="174"/>
      <c r="B27" s="155"/>
      <c r="C27" s="170"/>
      <c r="D27" s="170"/>
      <c r="E27" s="170"/>
      <c r="F27" s="170"/>
      <c r="G27" s="166"/>
      <c r="H27" s="161"/>
      <c r="I27" s="214"/>
      <c r="J27" s="222"/>
    </row>
    <row r="28" spans="1:10">
      <c r="A28" s="197" t="s">
        <v>523</v>
      </c>
      <c r="B28" s="221"/>
      <c r="C28" s="159">
        <v>10023.325567265378</v>
      </c>
      <c r="D28" s="159">
        <v>10697.619916046195</v>
      </c>
      <c r="E28" s="159">
        <v>10770.207009882033</v>
      </c>
      <c r="F28" s="159">
        <v>10432.254920299207</v>
      </c>
      <c r="G28" s="167">
        <f t="shared" ref="G28" si="8">D28/C28*100-100</f>
        <v>6.7272517913910406</v>
      </c>
      <c r="H28" s="168">
        <f t="shared" ref="H28" si="9">F28/E28*100-100</f>
        <v>-3.1378420978607267</v>
      </c>
      <c r="I28" s="214"/>
      <c r="J28" s="222"/>
    </row>
    <row r="29" spans="1:10">
      <c r="A29" s="188"/>
      <c r="B29" s="229"/>
      <c r="C29" s="190"/>
      <c r="D29" s="190"/>
      <c r="E29" s="190"/>
      <c r="F29" s="190"/>
      <c r="G29" s="191"/>
      <c r="H29" s="230"/>
      <c r="I29" s="214"/>
      <c r="J29" s="222"/>
    </row>
    <row r="30" spans="1:10">
      <c r="A30" s="231" t="s">
        <v>524</v>
      </c>
      <c r="B30" s="232"/>
      <c r="C30" s="170"/>
      <c r="D30" s="170"/>
      <c r="E30" s="170"/>
      <c r="F30" s="170"/>
      <c r="G30" s="157"/>
      <c r="H30" s="224"/>
      <c r="I30" s="214"/>
      <c r="J30" s="222"/>
    </row>
    <row r="31" spans="1:10">
      <c r="A31" s="233"/>
      <c r="B31" s="234"/>
      <c r="C31" s="159"/>
      <c r="D31" s="159"/>
      <c r="E31" s="159"/>
      <c r="F31" s="159"/>
      <c r="G31" s="167"/>
      <c r="H31" s="168"/>
      <c r="I31" s="214"/>
      <c r="J31" s="222"/>
    </row>
    <row r="32" spans="1:10">
      <c r="A32" s="1684" t="s">
        <v>525</v>
      </c>
      <c r="B32" s="1689"/>
      <c r="C32" s="170"/>
      <c r="D32" s="170"/>
      <c r="E32" s="170"/>
      <c r="F32" s="170"/>
      <c r="G32" s="166"/>
      <c r="H32" s="161"/>
      <c r="I32" s="214"/>
      <c r="J32" s="222"/>
    </row>
    <row r="33" spans="1:10">
      <c r="A33" s="169"/>
      <c r="B33" s="170" t="s">
        <v>526</v>
      </c>
      <c r="C33" s="165">
        <v>16.484116257658659</v>
      </c>
      <c r="D33" s="165">
        <v>13.27830739612633</v>
      </c>
      <c r="E33" s="165">
        <v>13.245300022019331</v>
      </c>
      <c r="F33" s="165">
        <v>11.0133049939905</v>
      </c>
      <c r="G33" s="166" t="s">
        <v>190</v>
      </c>
      <c r="H33" s="161" t="s">
        <v>190</v>
      </c>
      <c r="I33" s="214"/>
      <c r="J33" s="222"/>
    </row>
    <row r="34" spans="1:10">
      <c r="A34" s="169"/>
      <c r="B34" s="170" t="s">
        <v>527</v>
      </c>
      <c r="C34" s="165">
        <v>14.088676464498409</v>
      </c>
      <c r="D34" s="165">
        <v>11.467156360819313</v>
      </c>
      <c r="E34" s="165">
        <v>11.4294218613691</v>
      </c>
      <c r="F34" s="165">
        <v>9.6154429115388087</v>
      </c>
      <c r="G34" s="166" t="s">
        <v>190</v>
      </c>
      <c r="H34" s="161" t="s">
        <v>190</v>
      </c>
      <c r="I34" s="214"/>
      <c r="J34" s="222"/>
    </row>
    <row r="35" spans="1:10">
      <c r="A35" s="169"/>
      <c r="B35" s="170"/>
      <c r="C35" s="165"/>
      <c r="D35" s="165"/>
      <c r="E35" s="165"/>
      <c r="F35" s="165"/>
      <c r="G35" s="166"/>
      <c r="H35" s="161"/>
      <c r="I35" s="214"/>
      <c r="J35" s="222"/>
    </row>
    <row r="36" spans="1:10">
      <c r="A36" s="1684" t="s">
        <v>528</v>
      </c>
      <c r="B36" s="1689"/>
      <c r="C36" s="159"/>
      <c r="D36" s="159"/>
      <c r="E36" s="159"/>
      <c r="F36" s="159"/>
      <c r="G36" s="167"/>
      <c r="H36" s="168"/>
      <c r="I36" s="214"/>
      <c r="J36" s="222"/>
    </row>
    <row r="37" spans="1:10">
      <c r="A37" s="197"/>
      <c r="B37" s="198" t="s">
        <v>526</v>
      </c>
      <c r="C37" s="165">
        <v>16.969836306128936</v>
      </c>
      <c r="D37" s="165">
        <v>13.640752128303559</v>
      </c>
      <c r="E37" s="165">
        <v>13.593679768794539</v>
      </c>
      <c r="F37" s="165">
        <v>11.335990181470033</v>
      </c>
      <c r="G37" s="166" t="s">
        <v>190</v>
      </c>
      <c r="H37" s="161" t="s">
        <v>190</v>
      </c>
      <c r="I37" s="214"/>
      <c r="J37" s="222"/>
    </row>
    <row r="38" spans="1:10">
      <c r="A38" s="197"/>
      <c r="B38" s="198" t="s">
        <v>527</v>
      </c>
      <c r="C38" s="165">
        <v>14.503812617887212</v>
      </c>
      <c r="D38" s="165">
        <v>11.780163907040457</v>
      </c>
      <c r="E38" s="165">
        <v>11.730040124997057</v>
      </c>
      <c r="F38" s="165">
        <v>9.8971713300563824</v>
      </c>
      <c r="G38" s="166" t="s">
        <v>190</v>
      </c>
      <c r="H38" s="161" t="s">
        <v>190</v>
      </c>
      <c r="I38" s="214"/>
      <c r="J38" s="222"/>
    </row>
    <row r="39" spans="1:10">
      <c r="A39" s="199"/>
      <c r="B39" s="180"/>
      <c r="C39" s="187"/>
      <c r="D39" s="187"/>
      <c r="E39" s="187"/>
      <c r="F39" s="187"/>
      <c r="G39" s="181"/>
      <c r="H39" s="173"/>
      <c r="I39" s="214"/>
      <c r="J39" s="222"/>
    </row>
    <row r="40" spans="1:10">
      <c r="A40" s="200"/>
      <c r="B40" s="201"/>
      <c r="C40" s="202"/>
      <c r="D40" s="202"/>
      <c r="E40" s="202"/>
      <c r="F40" s="202"/>
      <c r="G40" s="203"/>
      <c r="H40" s="235"/>
      <c r="I40" s="214"/>
      <c r="J40" s="222"/>
    </row>
    <row r="41" spans="1:10">
      <c r="A41" s="205" t="s">
        <v>529</v>
      </c>
      <c r="B41" s="170"/>
      <c r="C41" s="172">
        <v>1066.3230098851454</v>
      </c>
      <c r="D41" s="172">
        <v>922.62611087329412</v>
      </c>
      <c r="E41" s="172">
        <v>905.97518257076251</v>
      </c>
      <c r="F41" s="172">
        <v>737.75384760759425</v>
      </c>
      <c r="G41" s="166">
        <f t="shared" ref="G41:G42" si="10">D41/C41*100-100</f>
        <v>-13.475925932361619</v>
      </c>
      <c r="H41" s="161">
        <f t="shared" ref="H41:H42" si="11">F41/E41*100-100</f>
        <v>-18.56798488517417</v>
      </c>
      <c r="I41" s="214"/>
      <c r="J41" s="222"/>
    </row>
    <row r="42" spans="1:10">
      <c r="A42" s="205" t="s">
        <v>530</v>
      </c>
      <c r="B42" s="170"/>
      <c r="C42" s="172">
        <v>8957.0025573802322</v>
      </c>
      <c r="D42" s="172">
        <v>9774.9938051728986</v>
      </c>
      <c r="E42" s="172">
        <v>9864.2319245307935</v>
      </c>
      <c r="F42" s="172">
        <v>9694.5010726916116</v>
      </c>
      <c r="G42" s="166">
        <f t="shared" si="10"/>
        <v>9.1324217287252196</v>
      </c>
      <c r="H42" s="161">
        <f t="shared" si="11"/>
        <v>-1.7206697200325181</v>
      </c>
      <c r="I42" s="214"/>
      <c r="J42" s="222"/>
    </row>
    <row r="43" spans="1:10">
      <c r="A43" s="205" t="s">
        <v>531</v>
      </c>
      <c r="B43" s="170"/>
      <c r="C43" s="172">
        <v>-1955.3405129691012</v>
      </c>
      <c r="D43" s="172">
        <v>-472.85424159216205</v>
      </c>
      <c r="E43" s="172">
        <v>-570.23150698080053</v>
      </c>
      <c r="F43" s="172">
        <v>-294.51130284505524</v>
      </c>
      <c r="G43" s="236" t="s">
        <v>190</v>
      </c>
      <c r="H43" s="161" t="s">
        <v>190</v>
      </c>
      <c r="I43" s="214"/>
      <c r="J43" s="222"/>
    </row>
    <row r="44" spans="1:10">
      <c r="A44" s="205" t="s">
        <v>532</v>
      </c>
      <c r="B44" s="170"/>
      <c r="C44" s="172">
        <v>185.34057903120024</v>
      </c>
      <c r="D44" s="172">
        <v>-249.43431475119203</v>
      </c>
      <c r="E44" s="172">
        <v>-228.00034862006621</v>
      </c>
      <c r="F44" s="172">
        <v>334.68689719701257</v>
      </c>
      <c r="G44" s="236" t="s">
        <v>190</v>
      </c>
      <c r="H44" s="161" t="s">
        <v>190</v>
      </c>
      <c r="I44" s="214"/>
      <c r="J44" s="222"/>
    </row>
    <row r="45" spans="1:10" ht="16.5" thickBot="1">
      <c r="A45" s="206" t="s">
        <v>533</v>
      </c>
      <c r="B45" s="207"/>
      <c r="C45" s="208">
        <v>-1769.999933937901</v>
      </c>
      <c r="D45" s="208">
        <v>-722.28855634335412</v>
      </c>
      <c r="E45" s="208">
        <v>-798.23185560086677</v>
      </c>
      <c r="F45" s="208">
        <v>40.175594351957336</v>
      </c>
      <c r="G45" s="237" t="s">
        <v>190</v>
      </c>
      <c r="H45" s="238" t="s">
        <v>190</v>
      </c>
      <c r="I45" s="214"/>
      <c r="J45" s="222"/>
    </row>
    <row r="46" spans="1:10" ht="16.5" thickTop="1">
      <c r="A46" s="239" t="s">
        <v>534</v>
      </c>
      <c r="B46" s="239"/>
      <c r="C46" s="239"/>
      <c r="D46" s="239"/>
      <c r="E46" s="239"/>
      <c r="F46" s="239"/>
      <c r="G46" s="239"/>
      <c r="H46" s="239"/>
      <c r="I46" s="214"/>
    </row>
    <row r="47" spans="1:10">
      <c r="A47" s="240" t="s">
        <v>535</v>
      </c>
      <c r="B47" s="240"/>
      <c r="C47" s="240"/>
      <c r="D47" s="240"/>
      <c r="E47" s="240"/>
      <c r="F47" s="240"/>
      <c r="G47" s="240"/>
      <c r="H47" s="240"/>
      <c r="I47" s="214"/>
    </row>
    <row r="48" spans="1:10">
      <c r="A48" s="241" t="s">
        <v>536</v>
      </c>
      <c r="B48" s="241"/>
      <c r="C48" s="241"/>
      <c r="D48" s="241"/>
      <c r="E48" s="241"/>
      <c r="F48" s="241"/>
      <c r="G48" s="241"/>
      <c r="H48" s="241"/>
      <c r="I48" s="214"/>
    </row>
    <row r="49" spans="1:9">
      <c r="A49" s="242" t="s">
        <v>537</v>
      </c>
      <c r="B49" s="242"/>
      <c r="C49" s="242"/>
      <c r="D49" s="242"/>
      <c r="E49" s="242"/>
      <c r="F49" s="242"/>
      <c r="G49" s="242"/>
      <c r="H49" s="242"/>
      <c r="I49" s="214"/>
    </row>
    <row r="50" spans="1:9">
      <c r="A50" s="1686" t="s">
        <v>538</v>
      </c>
      <c r="B50" s="1686"/>
      <c r="C50" s="562">
        <v>106.73</v>
      </c>
      <c r="D50" s="563">
        <v>102.77</v>
      </c>
      <c r="E50" s="562">
        <v>102.86</v>
      </c>
      <c r="F50" s="563">
        <v>107.94</v>
      </c>
      <c r="G50" s="140"/>
      <c r="H50" s="140"/>
      <c r="I50" s="214"/>
    </row>
    <row r="51" spans="1:9">
      <c r="A51" s="214"/>
      <c r="B51" s="214"/>
      <c r="C51" s="214"/>
      <c r="D51" s="214"/>
      <c r="E51" s="214"/>
      <c r="F51" s="214"/>
      <c r="G51" s="214"/>
      <c r="H51" s="214"/>
      <c r="I51" s="214"/>
    </row>
    <row r="52" spans="1:9">
      <c r="G52" s="243"/>
      <c r="H52" s="243"/>
      <c r="I52" s="243"/>
    </row>
    <row r="53" spans="1:9">
      <c r="G53" s="243"/>
      <c r="H53" s="243"/>
      <c r="I53" s="243"/>
    </row>
    <row r="54" spans="1:9">
      <c r="B54" s="243"/>
      <c r="G54" s="243"/>
      <c r="H54" s="243"/>
    </row>
    <row r="55" spans="1:9">
      <c r="B55" s="243"/>
      <c r="G55" s="243"/>
      <c r="H55" s="243"/>
    </row>
    <row r="56" spans="1:9">
      <c r="B56" s="243"/>
      <c r="C56" s="244"/>
      <c r="D56" s="244"/>
      <c r="E56" s="244"/>
      <c r="F56" s="244"/>
      <c r="G56" s="243"/>
      <c r="H56" s="243"/>
      <c r="I56" s="243"/>
    </row>
    <row r="57" spans="1:9">
      <c r="B57" s="243"/>
      <c r="C57" s="244"/>
      <c r="D57" s="244"/>
      <c r="E57" s="244"/>
      <c r="F57" s="244"/>
      <c r="G57" s="243"/>
      <c r="H57" s="243"/>
      <c r="I57" s="243"/>
    </row>
    <row r="58" spans="1:9">
      <c r="B58" s="243"/>
      <c r="C58" s="244"/>
      <c r="D58" s="244"/>
      <c r="E58" s="244"/>
      <c r="F58" s="244"/>
      <c r="G58" s="243"/>
      <c r="H58" s="243"/>
      <c r="I58" s="243"/>
    </row>
    <row r="59" spans="1:9">
      <c r="B59" s="243"/>
      <c r="C59" s="244"/>
      <c r="D59" s="244"/>
      <c r="E59" s="244"/>
      <c r="F59" s="244"/>
      <c r="G59" s="243"/>
      <c r="H59" s="243"/>
      <c r="I59" s="243"/>
    </row>
    <row r="60" spans="1:9">
      <c r="B60" s="243"/>
      <c r="C60" s="244"/>
      <c r="D60" s="244"/>
      <c r="E60" s="244"/>
      <c r="F60" s="244"/>
      <c r="G60" s="243"/>
      <c r="H60" s="243"/>
      <c r="I60" s="243"/>
    </row>
    <row r="61" spans="1:9">
      <c r="B61" s="243"/>
      <c r="C61" s="244"/>
      <c r="D61" s="244"/>
      <c r="E61" s="244"/>
      <c r="F61" s="244"/>
      <c r="G61" s="243"/>
      <c r="H61" s="243"/>
      <c r="I61" s="243"/>
    </row>
    <row r="62" spans="1:9">
      <c r="B62" s="243"/>
      <c r="C62" s="244"/>
      <c r="D62" s="244"/>
      <c r="E62" s="244"/>
      <c r="F62" s="244"/>
      <c r="G62" s="243"/>
      <c r="H62" s="243"/>
      <c r="I62" s="243"/>
    </row>
    <row r="63" spans="1:9">
      <c r="B63" s="243"/>
      <c r="C63" s="244"/>
      <c r="D63" s="244"/>
      <c r="E63" s="244"/>
      <c r="F63" s="244"/>
      <c r="G63" s="243"/>
      <c r="H63" s="243"/>
      <c r="I63" s="243"/>
    </row>
    <row r="64" spans="1:9">
      <c r="B64" s="243"/>
      <c r="C64" s="244"/>
      <c r="D64" s="244"/>
      <c r="E64" s="244"/>
      <c r="F64" s="244"/>
      <c r="G64" s="243"/>
      <c r="H64" s="243"/>
      <c r="I64" s="243"/>
    </row>
    <row r="65" spans="2:9">
      <c r="B65" s="243"/>
      <c r="C65" s="244"/>
      <c r="D65" s="244"/>
      <c r="E65" s="244"/>
      <c r="F65" s="244"/>
      <c r="G65" s="243"/>
      <c r="H65" s="243"/>
      <c r="I65" s="243"/>
    </row>
    <row r="66" spans="2:9">
      <c r="B66" s="243"/>
      <c r="C66" s="244"/>
      <c r="D66" s="244"/>
      <c r="E66" s="244"/>
      <c r="F66" s="244"/>
      <c r="G66" s="243"/>
      <c r="H66" s="243"/>
      <c r="I66" s="243"/>
    </row>
    <row r="67" spans="2:9">
      <c r="B67" s="243"/>
      <c r="C67" s="244"/>
      <c r="D67" s="244"/>
      <c r="E67" s="244"/>
      <c r="F67" s="244"/>
      <c r="G67" s="243"/>
      <c r="H67" s="243"/>
      <c r="I67" s="243"/>
    </row>
    <row r="68" spans="2:9">
      <c r="B68" s="243"/>
      <c r="C68" s="244"/>
      <c r="D68" s="244"/>
      <c r="E68" s="244"/>
      <c r="F68" s="244"/>
      <c r="G68" s="243"/>
      <c r="H68" s="243"/>
      <c r="I68" s="243"/>
    </row>
    <row r="69" spans="2:9">
      <c r="B69" s="243"/>
      <c r="C69" s="244"/>
      <c r="D69" s="244"/>
      <c r="E69" s="244"/>
      <c r="F69" s="244"/>
      <c r="G69" s="243"/>
      <c r="H69" s="243"/>
      <c r="I69" s="243"/>
    </row>
    <row r="70" spans="2:9">
      <c r="B70" s="243"/>
      <c r="C70" s="244"/>
      <c r="D70" s="244"/>
      <c r="E70" s="244"/>
      <c r="F70" s="244"/>
      <c r="G70" s="243"/>
      <c r="H70" s="243"/>
      <c r="I70" s="243"/>
    </row>
    <row r="71" spans="2:9">
      <c r="B71" s="243"/>
      <c r="C71" s="244"/>
      <c r="D71" s="244"/>
      <c r="E71" s="244"/>
      <c r="F71" s="244"/>
      <c r="G71" s="243"/>
      <c r="H71" s="243"/>
      <c r="I71" s="243"/>
    </row>
    <row r="72" spans="2:9">
      <c r="B72" s="243"/>
      <c r="C72" s="244"/>
      <c r="D72" s="244"/>
      <c r="E72" s="244"/>
      <c r="F72" s="244"/>
      <c r="G72" s="243"/>
      <c r="H72" s="243"/>
      <c r="I72" s="243"/>
    </row>
    <row r="73" spans="2:9">
      <c r="B73" s="243"/>
      <c r="C73" s="244"/>
      <c r="D73" s="244"/>
      <c r="E73" s="244"/>
      <c r="F73" s="244"/>
      <c r="G73" s="243"/>
      <c r="H73" s="243"/>
      <c r="I73" s="243"/>
    </row>
    <row r="74" spans="2:9">
      <c r="B74" s="243"/>
      <c r="C74" s="244"/>
      <c r="D74" s="244"/>
      <c r="E74" s="244"/>
      <c r="F74" s="244"/>
      <c r="G74" s="243"/>
      <c r="H74" s="243"/>
      <c r="I74" s="243"/>
    </row>
    <row r="75" spans="2:9">
      <c r="B75" s="243"/>
      <c r="C75" s="244"/>
      <c r="D75" s="244"/>
      <c r="E75" s="244"/>
      <c r="F75" s="244"/>
      <c r="G75" s="243"/>
      <c r="H75" s="243"/>
      <c r="I75" s="243"/>
    </row>
    <row r="76" spans="2:9">
      <c r="B76" s="243"/>
      <c r="C76" s="244"/>
      <c r="D76" s="244"/>
      <c r="E76" s="244"/>
      <c r="F76" s="244"/>
      <c r="G76" s="243"/>
      <c r="H76" s="243"/>
      <c r="I76" s="243"/>
    </row>
    <row r="77" spans="2:9">
      <c r="B77" s="243"/>
      <c r="C77" s="244"/>
      <c r="D77" s="244"/>
      <c r="E77" s="244"/>
      <c r="F77" s="244"/>
      <c r="G77" s="243"/>
      <c r="H77" s="243"/>
      <c r="I77" s="243"/>
    </row>
    <row r="78" spans="2:9">
      <c r="B78" s="243"/>
      <c r="C78" s="244"/>
      <c r="D78" s="244"/>
      <c r="E78" s="244"/>
      <c r="F78" s="244"/>
      <c r="G78" s="243"/>
      <c r="H78" s="243"/>
      <c r="I78" s="243"/>
    </row>
    <row r="79" spans="2:9">
      <c r="B79" s="243"/>
      <c r="C79" s="244"/>
      <c r="D79" s="244"/>
      <c r="E79" s="244"/>
      <c r="F79" s="244"/>
      <c r="G79" s="243"/>
      <c r="H79" s="243"/>
      <c r="I79" s="243"/>
    </row>
    <row r="80" spans="2:9">
      <c r="B80" s="243"/>
      <c r="C80" s="244"/>
      <c r="D80" s="244"/>
      <c r="E80" s="244"/>
      <c r="F80" s="244"/>
      <c r="G80" s="243"/>
      <c r="H80" s="243"/>
      <c r="I80" s="243"/>
    </row>
    <row r="81" spans="2:9">
      <c r="B81" s="243"/>
      <c r="C81" s="244"/>
      <c r="D81" s="244"/>
      <c r="E81" s="244"/>
      <c r="F81" s="244"/>
      <c r="G81" s="243"/>
      <c r="H81" s="243"/>
      <c r="I81" s="243"/>
    </row>
    <row r="82" spans="2:9">
      <c r="B82" s="243"/>
      <c r="C82" s="244"/>
      <c r="D82" s="244"/>
      <c r="E82" s="244"/>
      <c r="F82" s="244"/>
      <c r="G82" s="243"/>
      <c r="H82" s="243"/>
      <c r="I82" s="243"/>
    </row>
    <row r="83" spans="2:9">
      <c r="B83" s="243"/>
      <c r="C83" s="244"/>
      <c r="D83" s="244"/>
      <c r="E83" s="244"/>
      <c r="F83" s="244"/>
      <c r="G83" s="243"/>
      <c r="H83" s="243"/>
      <c r="I83" s="243"/>
    </row>
    <row r="84" spans="2:9">
      <c r="B84" s="243"/>
      <c r="C84" s="244"/>
      <c r="D84" s="244"/>
      <c r="E84" s="244"/>
      <c r="F84" s="244"/>
      <c r="G84" s="243"/>
      <c r="H84" s="243"/>
      <c r="I84" s="243"/>
    </row>
    <row r="85" spans="2:9">
      <c r="B85" s="243"/>
      <c r="C85" s="244"/>
      <c r="D85" s="244"/>
      <c r="E85" s="244"/>
      <c r="F85" s="244"/>
      <c r="G85" s="243"/>
      <c r="H85" s="243"/>
      <c r="I85" s="243"/>
    </row>
    <row r="86" spans="2:9">
      <c r="B86" s="243"/>
      <c r="C86" s="244"/>
      <c r="D86" s="244"/>
      <c r="E86" s="244"/>
      <c r="F86" s="244"/>
      <c r="G86" s="243"/>
      <c r="H86" s="243"/>
      <c r="I86" s="243"/>
    </row>
    <row r="87" spans="2:9">
      <c r="B87" s="243"/>
      <c r="C87" s="244"/>
      <c r="D87" s="244"/>
      <c r="E87" s="244"/>
      <c r="F87" s="244"/>
      <c r="G87" s="243"/>
      <c r="H87" s="243"/>
      <c r="I87" s="243"/>
    </row>
    <row r="88" spans="2:9">
      <c r="B88" s="243"/>
      <c r="C88" s="244"/>
      <c r="D88" s="244"/>
      <c r="E88" s="244"/>
      <c r="F88" s="244"/>
      <c r="G88" s="243"/>
      <c r="H88" s="243"/>
      <c r="I88" s="243"/>
    </row>
    <row r="89" spans="2:9">
      <c r="B89" s="243"/>
      <c r="C89" s="244"/>
      <c r="D89" s="244"/>
      <c r="E89" s="244"/>
      <c r="F89" s="244"/>
      <c r="G89" s="243"/>
      <c r="H89" s="243"/>
      <c r="I89" s="243"/>
    </row>
    <row r="90" spans="2:9">
      <c r="B90" s="243"/>
      <c r="C90" s="244"/>
      <c r="D90" s="244"/>
      <c r="E90" s="244"/>
      <c r="F90" s="244"/>
      <c r="G90" s="243"/>
      <c r="H90" s="243"/>
      <c r="I90" s="243"/>
    </row>
    <row r="91" spans="2:9">
      <c r="B91" s="243"/>
      <c r="C91" s="244"/>
      <c r="D91" s="244"/>
      <c r="E91" s="244"/>
      <c r="F91" s="244"/>
      <c r="G91" s="243"/>
      <c r="H91" s="243"/>
      <c r="I91" s="243"/>
    </row>
    <row r="92" spans="2:9">
      <c r="B92" s="243"/>
      <c r="C92" s="244"/>
      <c r="D92" s="244"/>
      <c r="E92" s="244"/>
      <c r="F92" s="244"/>
      <c r="G92" s="243"/>
      <c r="H92" s="243"/>
      <c r="I92" s="243"/>
    </row>
    <row r="93" spans="2:9">
      <c r="B93" s="243"/>
      <c r="C93" s="244"/>
      <c r="D93" s="244"/>
      <c r="E93" s="244"/>
      <c r="F93" s="244"/>
    </row>
    <row r="94" spans="2:9">
      <c r="B94" s="243"/>
    </row>
    <row r="95" spans="2:9">
      <c r="B95" s="243"/>
    </row>
  </sheetData>
  <mergeCells count="7">
    <mergeCell ref="A50:B50"/>
    <mergeCell ref="A1:H1"/>
    <mergeCell ref="A2:H2"/>
    <mergeCell ref="F4:H4"/>
    <mergeCell ref="G5:H5"/>
    <mergeCell ref="A32:B32"/>
    <mergeCell ref="A36:B36"/>
  </mergeCells>
  <pageMargins left="0.5" right="0.5" top="0.75" bottom="0.75" header="0.5" footer="0.5"/>
  <pageSetup scale="77" orientation="portrait" r:id="rId1"/>
  <headerFooter alignWithMargins="0"/>
</worksheet>
</file>

<file path=xl/worksheets/sheet21.xml><?xml version="1.0" encoding="utf-8"?>
<worksheet xmlns="http://schemas.openxmlformats.org/spreadsheetml/2006/main" xmlns:r="http://schemas.openxmlformats.org/officeDocument/2006/relationships">
  <sheetPr>
    <pageSetUpPr fitToPage="1"/>
  </sheetPr>
  <dimension ref="A1:R106"/>
  <sheetViews>
    <sheetView view="pageBreakPreview" zoomScaleSheetLayoutView="100" workbookViewId="0">
      <selection activeCell="N46" sqref="N46"/>
    </sheetView>
  </sheetViews>
  <sheetFormatPr defaultRowHeight="36" customHeight="1"/>
  <cols>
    <col min="1" max="1" width="9.140625" style="41"/>
    <col min="2" max="2" width="17.42578125" style="41" bestFit="1" customWidth="1"/>
    <col min="3" max="3" width="17.5703125" style="41" customWidth="1"/>
    <col min="4" max="9" width="11.28515625" style="41" customWidth="1"/>
    <col min="10" max="12" width="8.28515625" style="41" customWidth="1"/>
    <col min="13" max="257" width="9.140625" style="41"/>
    <col min="258" max="258" width="16" style="41" customWidth="1"/>
    <col min="259" max="259" width="16.5703125" style="41" bestFit="1" customWidth="1"/>
    <col min="260" max="266" width="9.140625" style="41"/>
    <col min="267" max="268" width="10.28515625" style="41" customWidth="1"/>
    <col min="269" max="513" width="9.140625" style="41"/>
    <col min="514" max="514" width="16" style="41" customWidth="1"/>
    <col min="515" max="515" width="16.5703125" style="41" bestFit="1" customWidth="1"/>
    <col min="516" max="522" width="9.140625" style="41"/>
    <col min="523" max="524" width="10.28515625" style="41" customWidth="1"/>
    <col min="525" max="769" width="9.140625" style="41"/>
    <col min="770" max="770" width="16" style="41" customWidth="1"/>
    <col min="771" max="771" width="16.5703125" style="41" bestFit="1" customWidth="1"/>
    <col min="772" max="778" width="9.140625" style="41"/>
    <col min="779" max="780" width="10.28515625" style="41" customWidth="1"/>
    <col min="781" max="1025" width="9.140625" style="41"/>
    <col min="1026" max="1026" width="16" style="41" customWidth="1"/>
    <col min="1027" max="1027" width="16.5703125" style="41" bestFit="1" customWidth="1"/>
    <col min="1028" max="1034" width="9.140625" style="41"/>
    <col min="1035" max="1036" width="10.28515625" style="41" customWidth="1"/>
    <col min="1037" max="1281" width="9.140625" style="41"/>
    <col min="1282" max="1282" width="16" style="41" customWidth="1"/>
    <col min="1283" max="1283" width="16.5703125" style="41" bestFit="1" customWidth="1"/>
    <col min="1284" max="1290" width="9.140625" style="41"/>
    <col min="1291" max="1292" width="10.28515625" style="41" customWidth="1"/>
    <col min="1293" max="1537" width="9.140625" style="41"/>
    <col min="1538" max="1538" width="16" style="41" customWidth="1"/>
    <col min="1539" max="1539" width="16.5703125" style="41" bestFit="1" customWidth="1"/>
    <col min="1540" max="1546" width="9.140625" style="41"/>
    <col min="1547" max="1548" width="10.28515625" style="41" customWidth="1"/>
    <col min="1549" max="1793" width="9.140625" style="41"/>
    <col min="1794" max="1794" width="16" style="41" customWidth="1"/>
    <col min="1795" max="1795" width="16.5703125" style="41" bestFit="1" customWidth="1"/>
    <col min="1796" max="1802" width="9.140625" style="41"/>
    <col min="1803" max="1804" width="10.28515625" style="41" customWidth="1"/>
    <col min="1805" max="2049" width="9.140625" style="41"/>
    <col min="2050" max="2050" width="16" style="41" customWidth="1"/>
    <col min="2051" max="2051" width="16.5703125" style="41" bestFit="1" customWidth="1"/>
    <col min="2052" max="2058" width="9.140625" style="41"/>
    <col min="2059" max="2060" width="10.28515625" style="41" customWidth="1"/>
    <col min="2061" max="2305" width="9.140625" style="41"/>
    <col min="2306" max="2306" width="16" style="41" customWidth="1"/>
    <col min="2307" max="2307" width="16.5703125" style="41" bestFit="1" customWidth="1"/>
    <col min="2308" max="2314" width="9.140625" style="41"/>
    <col min="2315" max="2316" width="10.28515625" style="41" customWidth="1"/>
    <col min="2317" max="2561" width="9.140625" style="41"/>
    <col min="2562" max="2562" width="16" style="41" customWidth="1"/>
    <col min="2563" max="2563" width="16.5703125" style="41" bestFit="1" customWidth="1"/>
    <col min="2564" max="2570" width="9.140625" style="41"/>
    <col min="2571" max="2572" width="10.28515625" style="41" customWidth="1"/>
    <col min="2573" max="2817" width="9.140625" style="41"/>
    <col min="2818" max="2818" width="16" style="41" customWidth="1"/>
    <col min="2819" max="2819" width="16.5703125" style="41" bestFit="1" customWidth="1"/>
    <col min="2820" max="2826" width="9.140625" style="41"/>
    <col min="2827" max="2828" width="10.28515625" style="41" customWidth="1"/>
    <col min="2829" max="3073" width="9.140625" style="41"/>
    <col min="3074" max="3074" width="16" style="41" customWidth="1"/>
    <col min="3075" max="3075" width="16.5703125" style="41" bestFit="1" customWidth="1"/>
    <col min="3076" max="3082" width="9.140625" style="41"/>
    <col min="3083" max="3084" width="10.28515625" style="41" customWidth="1"/>
    <col min="3085" max="3329" width="9.140625" style="41"/>
    <col min="3330" max="3330" width="16" style="41" customWidth="1"/>
    <col min="3331" max="3331" width="16.5703125" style="41" bestFit="1" customWidth="1"/>
    <col min="3332" max="3338" width="9.140625" style="41"/>
    <col min="3339" max="3340" width="10.28515625" style="41" customWidth="1"/>
    <col min="3341" max="3585" width="9.140625" style="41"/>
    <col min="3586" max="3586" width="16" style="41" customWidth="1"/>
    <col min="3587" max="3587" width="16.5703125" style="41" bestFit="1" customWidth="1"/>
    <col min="3588" max="3594" width="9.140625" style="41"/>
    <col min="3595" max="3596" width="10.28515625" style="41" customWidth="1"/>
    <col min="3597" max="3841" width="9.140625" style="41"/>
    <col min="3842" max="3842" width="16" style="41" customWidth="1"/>
    <col min="3843" max="3843" width="16.5703125" style="41" bestFit="1" customWidth="1"/>
    <col min="3844" max="3850" width="9.140625" style="41"/>
    <col min="3851" max="3852" width="10.28515625" style="41" customWidth="1"/>
    <col min="3853" max="4097" width="9.140625" style="41"/>
    <col min="4098" max="4098" width="16" style="41" customWidth="1"/>
    <col min="4099" max="4099" width="16.5703125" style="41" bestFit="1" customWidth="1"/>
    <col min="4100" max="4106" width="9.140625" style="41"/>
    <col min="4107" max="4108" width="10.28515625" style="41" customWidth="1"/>
    <col min="4109" max="4353" width="9.140625" style="41"/>
    <col min="4354" max="4354" width="16" style="41" customWidth="1"/>
    <col min="4355" max="4355" width="16.5703125" style="41" bestFit="1" customWidth="1"/>
    <col min="4356" max="4362" width="9.140625" style="41"/>
    <col min="4363" max="4364" width="10.28515625" style="41" customWidth="1"/>
    <col min="4365" max="4609" width="9.140625" style="41"/>
    <col min="4610" max="4610" width="16" style="41" customWidth="1"/>
    <col min="4611" max="4611" width="16.5703125" style="41" bestFit="1" customWidth="1"/>
    <col min="4612" max="4618" width="9.140625" style="41"/>
    <col min="4619" max="4620" width="10.28515625" style="41" customWidth="1"/>
    <col min="4621" max="4865" width="9.140625" style="41"/>
    <col min="4866" max="4866" width="16" style="41" customWidth="1"/>
    <col min="4867" max="4867" width="16.5703125" style="41" bestFit="1" customWidth="1"/>
    <col min="4868" max="4874" width="9.140625" style="41"/>
    <col min="4875" max="4876" width="10.28515625" style="41" customWidth="1"/>
    <col min="4877" max="5121" width="9.140625" style="41"/>
    <col min="5122" max="5122" width="16" style="41" customWidth="1"/>
    <col min="5123" max="5123" width="16.5703125" style="41" bestFit="1" customWidth="1"/>
    <col min="5124" max="5130" width="9.140625" style="41"/>
    <col min="5131" max="5132" width="10.28515625" style="41" customWidth="1"/>
    <col min="5133" max="5377" width="9.140625" style="41"/>
    <col min="5378" max="5378" width="16" style="41" customWidth="1"/>
    <col min="5379" max="5379" width="16.5703125" style="41" bestFit="1" customWidth="1"/>
    <col min="5380" max="5386" width="9.140625" style="41"/>
    <col min="5387" max="5388" width="10.28515625" style="41" customWidth="1"/>
    <col min="5389" max="5633" width="9.140625" style="41"/>
    <col min="5634" max="5634" width="16" style="41" customWidth="1"/>
    <col min="5635" max="5635" width="16.5703125" style="41" bestFit="1" customWidth="1"/>
    <col min="5636" max="5642" width="9.140625" style="41"/>
    <col min="5643" max="5644" width="10.28515625" style="41" customWidth="1"/>
    <col min="5645" max="5889" width="9.140625" style="41"/>
    <col min="5890" max="5890" width="16" style="41" customWidth="1"/>
    <col min="5891" max="5891" width="16.5703125" style="41" bestFit="1" customWidth="1"/>
    <col min="5892" max="5898" width="9.140625" style="41"/>
    <col min="5899" max="5900" width="10.28515625" style="41" customWidth="1"/>
    <col min="5901" max="6145" width="9.140625" style="41"/>
    <col min="6146" max="6146" width="16" style="41" customWidth="1"/>
    <col min="6147" max="6147" width="16.5703125" style="41" bestFit="1" customWidth="1"/>
    <col min="6148" max="6154" width="9.140625" style="41"/>
    <col min="6155" max="6156" width="10.28515625" style="41" customWidth="1"/>
    <col min="6157" max="6401" width="9.140625" style="41"/>
    <col min="6402" max="6402" width="16" style="41" customWidth="1"/>
    <col min="6403" max="6403" width="16.5703125" style="41" bestFit="1" customWidth="1"/>
    <col min="6404" max="6410" width="9.140625" style="41"/>
    <col min="6411" max="6412" width="10.28515625" style="41" customWidth="1"/>
    <col min="6413" max="6657" width="9.140625" style="41"/>
    <col min="6658" max="6658" width="16" style="41" customWidth="1"/>
    <col min="6659" max="6659" width="16.5703125" style="41" bestFit="1" customWidth="1"/>
    <col min="6660" max="6666" width="9.140625" style="41"/>
    <col min="6667" max="6668" width="10.28515625" style="41" customWidth="1"/>
    <col min="6669" max="6913" width="9.140625" style="41"/>
    <col min="6914" max="6914" width="16" style="41" customWidth="1"/>
    <col min="6915" max="6915" width="16.5703125" style="41" bestFit="1" customWidth="1"/>
    <col min="6916" max="6922" width="9.140625" style="41"/>
    <col min="6923" max="6924" width="10.28515625" style="41" customWidth="1"/>
    <col min="6925" max="7169" width="9.140625" style="41"/>
    <col min="7170" max="7170" width="16" style="41" customWidth="1"/>
    <col min="7171" max="7171" width="16.5703125" style="41" bestFit="1" customWidth="1"/>
    <col min="7172" max="7178" width="9.140625" style="41"/>
    <col min="7179" max="7180" width="10.28515625" style="41" customWidth="1"/>
    <col min="7181" max="7425" width="9.140625" style="41"/>
    <col min="7426" max="7426" width="16" style="41" customWidth="1"/>
    <col min="7427" max="7427" width="16.5703125" style="41" bestFit="1" customWidth="1"/>
    <col min="7428" max="7434" width="9.140625" style="41"/>
    <col min="7435" max="7436" width="10.28515625" style="41" customWidth="1"/>
    <col min="7437" max="7681" width="9.140625" style="41"/>
    <col min="7682" max="7682" width="16" style="41" customWidth="1"/>
    <col min="7683" max="7683" width="16.5703125" style="41" bestFit="1" customWidth="1"/>
    <col min="7684" max="7690" width="9.140625" style="41"/>
    <col min="7691" max="7692" width="10.28515625" style="41" customWidth="1"/>
    <col min="7693" max="7937" width="9.140625" style="41"/>
    <col min="7938" max="7938" width="16" style="41" customWidth="1"/>
    <col min="7939" max="7939" width="16.5703125" style="41" bestFit="1" customWidth="1"/>
    <col min="7940" max="7946" width="9.140625" style="41"/>
    <col min="7947" max="7948" width="10.28515625" style="41" customWidth="1"/>
    <col min="7949" max="8193" width="9.140625" style="41"/>
    <col min="8194" max="8194" width="16" style="41" customWidth="1"/>
    <col min="8195" max="8195" width="16.5703125" style="41" bestFit="1" customWidth="1"/>
    <col min="8196" max="8202" width="9.140625" style="41"/>
    <col min="8203" max="8204" width="10.28515625" style="41" customWidth="1"/>
    <col min="8205" max="8449" width="9.140625" style="41"/>
    <col min="8450" max="8450" width="16" style="41" customWidth="1"/>
    <col min="8451" max="8451" width="16.5703125" style="41" bestFit="1" customWidth="1"/>
    <col min="8452" max="8458" width="9.140625" style="41"/>
    <col min="8459" max="8460" width="10.28515625" style="41" customWidth="1"/>
    <col min="8461" max="8705" width="9.140625" style="41"/>
    <col min="8706" max="8706" width="16" style="41" customWidth="1"/>
    <col min="8707" max="8707" width="16.5703125" style="41" bestFit="1" customWidth="1"/>
    <col min="8708" max="8714" width="9.140625" style="41"/>
    <col min="8715" max="8716" width="10.28515625" style="41" customWidth="1"/>
    <col min="8717" max="8961" width="9.140625" style="41"/>
    <col min="8962" max="8962" width="16" style="41" customWidth="1"/>
    <col min="8963" max="8963" width="16.5703125" style="41" bestFit="1" customWidth="1"/>
    <col min="8964" max="8970" width="9.140625" style="41"/>
    <col min="8971" max="8972" width="10.28515625" style="41" customWidth="1"/>
    <col min="8973" max="9217" width="9.140625" style="41"/>
    <col min="9218" max="9218" width="16" style="41" customWidth="1"/>
    <col min="9219" max="9219" width="16.5703125" style="41" bestFit="1" customWidth="1"/>
    <col min="9220" max="9226" width="9.140625" style="41"/>
    <col min="9227" max="9228" width="10.28515625" style="41" customWidth="1"/>
    <col min="9229" max="9473" width="9.140625" style="41"/>
    <col min="9474" max="9474" width="16" style="41" customWidth="1"/>
    <col min="9475" max="9475" width="16.5703125" style="41" bestFit="1" customWidth="1"/>
    <col min="9476" max="9482" width="9.140625" style="41"/>
    <col min="9483" max="9484" width="10.28515625" style="41" customWidth="1"/>
    <col min="9485" max="9729" width="9.140625" style="41"/>
    <col min="9730" max="9730" width="16" style="41" customWidth="1"/>
    <col min="9731" max="9731" width="16.5703125" style="41" bestFit="1" customWidth="1"/>
    <col min="9732" max="9738" width="9.140625" style="41"/>
    <col min="9739" max="9740" width="10.28515625" style="41" customWidth="1"/>
    <col min="9741" max="9985" width="9.140625" style="41"/>
    <col min="9986" max="9986" width="16" style="41" customWidth="1"/>
    <col min="9987" max="9987" width="16.5703125" style="41" bestFit="1" customWidth="1"/>
    <col min="9988" max="9994" width="9.140625" style="41"/>
    <col min="9995" max="9996" width="10.28515625" style="41" customWidth="1"/>
    <col min="9997" max="10241" width="9.140625" style="41"/>
    <col min="10242" max="10242" width="16" style="41" customWidth="1"/>
    <col min="10243" max="10243" width="16.5703125" style="41" bestFit="1" customWidth="1"/>
    <col min="10244" max="10250" width="9.140625" style="41"/>
    <col min="10251" max="10252" width="10.28515625" style="41" customWidth="1"/>
    <col min="10253" max="10497" width="9.140625" style="41"/>
    <col min="10498" max="10498" width="16" style="41" customWidth="1"/>
    <col min="10499" max="10499" width="16.5703125" style="41" bestFit="1" customWidth="1"/>
    <col min="10500" max="10506" width="9.140625" style="41"/>
    <col min="10507" max="10508" width="10.28515625" style="41" customWidth="1"/>
    <col min="10509" max="10753" width="9.140625" style="41"/>
    <col min="10754" max="10754" width="16" style="41" customWidth="1"/>
    <col min="10755" max="10755" width="16.5703125" style="41" bestFit="1" customWidth="1"/>
    <col min="10756" max="10762" width="9.140625" style="41"/>
    <col min="10763" max="10764" width="10.28515625" style="41" customWidth="1"/>
    <col min="10765" max="11009" width="9.140625" style="41"/>
    <col min="11010" max="11010" width="16" style="41" customWidth="1"/>
    <col min="11011" max="11011" width="16.5703125" style="41" bestFit="1" customWidth="1"/>
    <col min="11012" max="11018" width="9.140625" style="41"/>
    <col min="11019" max="11020" width="10.28515625" style="41" customWidth="1"/>
    <col min="11021" max="11265" width="9.140625" style="41"/>
    <col min="11266" max="11266" width="16" style="41" customWidth="1"/>
    <col min="11267" max="11267" width="16.5703125" style="41" bestFit="1" customWidth="1"/>
    <col min="11268" max="11274" width="9.140625" style="41"/>
    <col min="11275" max="11276" width="10.28515625" style="41" customWidth="1"/>
    <col min="11277" max="11521" width="9.140625" style="41"/>
    <col min="11522" max="11522" width="16" style="41" customWidth="1"/>
    <col min="11523" max="11523" width="16.5703125" style="41" bestFit="1" customWidth="1"/>
    <col min="11524" max="11530" width="9.140625" style="41"/>
    <col min="11531" max="11532" width="10.28515625" style="41" customWidth="1"/>
    <col min="11533" max="11777" width="9.140625" style="41"/>
    <col min="11778" max="11778" width="16" style="41" customWidth="1"/>
    <col min="11779" max="11779" width="16.5703125" style="41" bestFit="1" customWidth="1"/>
    <col min="11780" max="11786" width="9.140625" style="41"/>
    <col min="11787" max="11788" width="10.28515625" style="41" customWidth="1"/>
    <col min="11789" max="12033" width="9.140625" style="41"/>
    <col min="12034" max="12034" width="16" style="41" customWidth="1"/>
    <col min="12035" max="12035" width="16.5703125" style="41" bestFit="1" customWidth="1"/>
    <col min="12036" max="12042" width="9.140625" style="41"/>
    <col min="12043" max="12044" width="10.28515625" style="41" customWidth="1"/>
    <col min="12045" max="12289" width="9.140625" style="41"/>
    <col min="12290" max="12290" width="16" style="41" customWidth="1"/>
    <col min="12291" max="12291" width="16.5703125" style="41" bestFit="1" customWidth="1"/>
    <col min="12292" max="12298" width="9.140625" style="41"/>
    <col min="12299" max="12300" width="10.28515625" style="41" customWidth="1"/>
    <col min="12301" max="12545" width="9.140625" style="41"/>
    <col min="12546" max="12546" width="16" style="41" customWidth="1"/>
    <col min="12547" max="12547" width="16.5703125" style="41" bestFit="1" customWidth="1"/>
    <col min="12548" max="12554" width="9.140625" style="41"/>
    <col min="12555" max="12556" width="10.28515625" style="41" customWidth="1"/>
    <col min="12557" max="12801" width="9.140625" style="41"/>
    <col min="12802" max="12802" width="16" style="41" customWidth="1"/>
    <col min="12803" max="12803" width="16.5703125" style="41" bestFit="1" customWidth="1"/>
    <col min="12804" max="12810" width="9.140625" style="41"/>
    <col min="12811" max="12812" width="10.28515625" style="41" customWidth="1"/>
    <col min="12813" max="13057" width="9.140625" style="41"/>
    <col min="13058" max="13058" width="16" style="41" customWidth="1"/>
    <col min="13059" max="13059" width="16.5703125" style="41" bestFit="1" customWidth="1"/>
    <col min="13060" max="13066" width="9.140625" style="41"/>
    <col min="13067" max="13068" width="10.28515625" style="41" customWidth="1"/>
    <col min="13069" max="13313" width="9.140625" style="41"/>
    <col min="13314" max="13314" width="16" style="41" customWidth="1"/>
    <col min="13315" max="13315" width="16.5703125" style="41" bestFit="1" customWidth="1"/>
    <col min="13316" max="13322" width="9.140625" style="41"/>
    <col min="13323" max="13324" width="10.28515625" style="41" customWidth="1"/>
    <col min="13325" max="13569" width="9.140625" style="41"/>
    <col min="13570" max="13570" width="16" style="41" customWidth="1"/>
    <col min="13571" max="13571" width="16.5703125" style="41" bestFit="1" customWidth="1"/>
    <col min="13572" max="13578" width="9.140625" style="41"/>
    <col min="13579" max="13580" width="10.28515625" style="41" customWidth="1"/>
    <col min="13581" max="13825" width="9.140625" style="41"/>
    <col min="13826" max="13826" width="16" style="41" customWidth="1"/>
    <col min="13827" max="13827" width="16.5703125" style="41" bestFit="1" customWidth="1"/>
    <col min="13828" max="13834" width="9.140625" style="41"/>
    <col min="13835" max="13836" width="10.28515625" style="41" customWidth="1"/>
    <col min="13837" max="14081" width="9.140625" style="41"/>
    <col min="14082" max="14082" width="16" style="41" customWidth="1"/>
    <col min="14083" max="14083" width="16.5703125" style="41" bestFit="1" customWidth="1"/>
    <col min="14084" max="14090" width="9.140625" style="41"/>
    <col min="14091" max="14092" width="10.28515625" style="41" customWidth="1"/>
    <col min="14093" max="14337" width="9.140625" style="41"/>
    <col min="14338" max="14338" width="16" style="41" customWidth="1"/>
    <col min="14339" max="14339" width="16.5703125" style="41" bestFit="1" customWidth="1"/>
    <col min="14340" max="14346" width="9.140625" style="41"/>
    <col min="14347" max="14348" width="10.28515625" style="41" customWidth="1"/>
    <col min="14349" max="14593" width="9.140625" style="41"/>
    <col min="14594" max="14594" width="16" style="41" customWidth="1"/>
    <col min="14595" max="14595" width="16.5703125" style="41" bestFit="1" customWidth="1"/>
    <col min="14596" max="14602" width="9.140625" style="41"/>
    <col min="14603" max="14604" width="10.28515625" style="41" customWidth="1"/>
    <col min="14605" max="14849" width="9.140625" style="41"/>
    <col min="14850" max="14850" width="16" style="41" customWidth="1"/>
    <col min="14851" max="14851" width="16.5703125" style="41" bestFit="1" customWidth="1"/>
    <col min="14852" max="14858" width="9.140625" style="41"/>
    <col min="14859" max="14860" width="10.28515625" style="41" customWidth="1"/>
    <col min="14861" max="15105" width="9.140625" style="41"/>
    <col min="15106" max="15106" width="16" style="41" customWidth="1"/>
    <col min="15107" max="15107" width="16.5703125" style="41" bestFit="1" customWidth="1"/>
    <col min="15108" max="15114" width="9.140625" style="41"/>
    <col min="15115" max="15116" width="10.28515625" style="41" customWidth="1"/>
    <col min="15117" max="15361" width="9.140625" style="41"/>
    <col min="15362" max="15362" width="16" style="41" customWidth="1"/>
    <col min="15363" max="15363" width="16.5703125" style="41" bestFit="1" customWidth="1"/>
    <col min="15364" max="15370" width="9.140625" style="41"/>
    <col min="15371" max="15372" width="10.28515625" style="41" customWidth="1"/>
    <col min="15373" max="15617" width="9.140625" style="41"/>
    <col min="15618" max="15618" width="16" style="41" customWidth="1"/>
    <col min="15619" max="15619" width="16.5703125" style="41" bestFit="1" customWidth="1"/>
    <col min="15620" max="15626" width="9.140625" style="41"/>
    <col min="15627" max="15628" width="10.28515625" style="41" customWidth="1"/>
    <col min="15629" max="15873" width="9.140625" style="41"/>
    <col min="15874" max="15874" width="16" style="41" customWidth="1"/>
    <col min="15875" max="15875" width="16.5703125" style="41" bestFit="1" customWidth="1"/>
    <col min="15876" max="15882" width="9.140625" style="41"/>
    <col min="15883" max="15884" width="10.28515625" style="41" customWidth="1"/>
    <col min="15885" max="16129" width="9.140625" style="41"/>
    <col min="16130" max="16130" width="16" style="41" customWidth="1"/>
    <col min="16131" max="16131" width="16.5703125" style="41" bestFit="1" customWidth="1"/>
    <col min="16132" max="16138" width="9.140625" style="41"/>
    <col min="16139" max="16140" width="10.28515625" style="41" customWidth="1"/>
    <col min="16141" max="16384" width="9.140625" style="41"/>
  </cols>
  <sheetData>
    <row r="1" spans="1:12" ht="15.75">
      <c r="B1" s="1612" t="s">
        <v>541</v>
      </c>
      <c r="C1" s="1612"/>
      <c r="D1" s="1612"/>
      <c r="E1" s="1612"/>
      <c r="F1" s="1612"/>
      <c r="G1" s="1612"/>
      <c r="H1" s="1612"/>
      <c r="I1" s="1612"/>
    </row>
    <row r="2" spans="1:12" ht="16.5" thickBot="1">
      <c r="B2" s="1693" t="s">
        <v>542</v>
      </c>
      <c r="C2" s="1694"/>
      <c r="D2" s="1694"/>
      <c r="E2" s="1694"/>
      <c r="F2" s="1694"/>
      <c r="G2" s="1694"/>
      <c r="H2" s="1694"/>
      <c r="I2" s="1694"/>
      <c r="K2" s="245"/>
      <c r="L2" s="245"/>
    </row>
    <row r="3" spans="1:12" ht="16.5" thickTop="1">
      <c r="B3" s="1695" t="s">
        <v>543</v>
      </c>
      <c r="C3" s="1697" t="s">
        <v>438</v>
      </c>
      <c r="D3" s="1699" t="s">
        <v>544</v>
      </c>
      <c r="E3" s="1699"/>
      <c r="F3" s="1699"/>
      <c r="G3" s="1700" t="s">
        <v>545</v>
      </c>
      <c r="H3" s="1699"/>
      <c r="I3" s="1701"/>
      <c r="K3" s="245"/>
      <c r="L3" s="245"/>
    </row>
    <row r="4" spans="1:12" ht="16.5" thickBot="1">
      <c r="B4" s="1696"/>
      <c r="C4" s="1698"/>
      <c r="D4" s="246" t="s">
        <v>546</v>
      </c>
      <c r="E4" s="246" t="s">
        <v>547</v>
      </c>
      <c r="F4" s="246" t="s">
        <v>548</v>
      </c>
      <c r="G4" s="247" t="s">
        <v>546</v>
      </c>
      <c r="H4" s="246" t="s">
        <v>547</v>
      </c>
      <c r="I4" s="248" t="s">
        <v>548</v>
      </c>
      <c r="K4" s="245"/>
      <c r="L4" s="245"/>
    </row>
    <row r="5" spans="1:12" ht="23.25" hidden="1" customHeight="1">
      <c r="A5" s="41" t="s">
        <v>87</v>
      </c>
      <c r="B5" s="1702" t="s">
        <v>418</v>
      </c>
      <c r="C5" s="249" t="s">
        <v>441</v>
      </c>
      <c r="D5" s="250">
        <v>72.099999999999994</v>
      </c>
      <c r="E5" s="250">
        <v>72.7</v>
      </c>
      <c r="F5" s="250">
        <v>72.400000000000006</v>
      </c>
      <c r="G5" s="250">
        <v>71.107187499999995</v>
      </c>
      <c r="H5" s="250">
        <v>71.707187500000003</v>
      </c>
      <c r="I5" s="251">
        <v>71.407187500000006</v>
      </c>
      <c r="K5" s="245"/>
      <c r="L5" s="245"/>
    </row>
    <row r="6" spans="1:12" ht="23.25" hidden="1" customHeight="1">
      <c r="B6" s="1691"/>
      <c r="C6" s="249" t="s">
        <v>442</v>
      </c>
      <c r="D6" s="250">
        <v>75.599999999999994</v>
      </c>
      <c r="E6" s="250">
        <v>76.2</v>
      </c>
      <c r="F6" s="250">
        <v>75.900000000000006</v>
      </c>
      <c r="G6" s="250">
        <v>73.617096774193527</v>
      </c>
      <c r="H6" s="250">
        <v>74.21709677419355</v>
      </c>
      <c r="I6" s="251">
        <v>73.917096774193539</v>
      </c>
      <c r="K6" s="245"/>
      <c r="L6" s="245"/>
    </row>
    <row r="7" spans="1:12" ht="23.25" hidden="1" customHeight="1">
      <c r="B7" s="1691"/>
      <c r="C7" s="249" t="s">
        <v>443</v>
      </c>
      <c r="D7" s="250">
        <v>78.099999999999994</v>
      </c>
      <c r="E7" s="250">
        <v>78.7</v>
      </c>
      <c r="F7" s="250">
        <v>78.400000000000006</v>
      </c>
      <c r="G7" s="250">
        <v>77.85466666666666</v>
      </c>
      <c r="H7" s="250">
        <v>78.454666666666668</v>
      </c>
      <c r="I7" s="251">
        <v>78.154666666666657</v>
      </c>
      <c r="K7" s="245"/>
      <c r="L7" s="245"/>
    </row>
    <row r="8" spans="1:12" ht="23.25" hidden="1" customHeight="1">
      <c r="B8" s="1691"/>
      <c r="C8" s="249" t="s">
        <v>444</v>
      </c>
      <c r="D8" s="250">
        <v>80.739999999999995</v>
      </c>
      <c r="E8" s="250">
        <v>81.34</v>
      </c>
      <c r="F8" s="250">
        <v>81.040000000000006</v>
      </c>
      <c r="G8" s="250">
        <v>78.983333333333334</v>
      </c>
      <c r="H8" s="250">
        <v>79.583333333333329</v>
      </c>
      <c r="I8" s="251">
        <v>79.283333333333331</v>
      </c>
      <c r="K8" s="245"/>
      <c r="L8" s="245"/>
    </row>
    <row r="9" spans="1:12" ht="23.25" hidden="1" customHeight="1">
      <c r="B9" s="1691"/>
      <c r="C9" s="249" t="s">
        <v>445</v>
      </c>
      <c r="D9" s="250">
        <v>85.51</v>
      </c>
      <c r="E9" s="250">
        <v>86.11</v>
      </c>
      <c r="F9" s="250">
        <v>85.81</v>
      </c>
      <c r="G9" s="250">
        <v>82.697241379310341</v>
      </c>
      <c r="H9" s="250">
        <v>83.297241379310336</v>
      </c>
      <c r="I9" s="251">
        <v>82.997241379310339</v>
      </c>
      <c r="K9" s="245"/>
      <c r="L9" s="245"/>
    </row>
    <row r="10" spans="1:12" ht="23.25" hidden="1" customHeight="1">
      <c r="B10" s="1691"/>
      <c r="C10" s="249" t="s">
        <v>446</v>
      </c>
      <c r="D10" s="250">
        <v>81.900000000000006</v>
      </c>
      <c r="E10" s="250">
        <v>82.5</v>
      </c>
      <c r="F10" s="250">
        <v>82.2</v>
      </c>
      <c r="G10" s="250">
        <v>84.163666666666657</v>
      </c>
      <c r="H10" s="250">
        <v>84.763666666666666</v>
      </c>
      <c r="I10" s="251">
        <v>84.463666666666654</v>
      </c>
      <c r="K10" s="245"/>
      <c r="L10" s="245"/>
    </row>
    <row r="11" spans="1:12" ht="23.25" hidden="1" customHeight="1">
      <c r="B11" s="1691"/>
      <c r="C11" s="249" t="s">
        <v>447</v>
      </c>
      <c r="D11" s="250">
        <v>79.05</v>
      </c>
      <c r="E11" s="250">
        <v>79.650000000000006</v>
      </c>
      <c r="F11" s="250">
        <v>79.349999999999994</v>
      </c>
      <c r="G11" s="250">
        <v>79.455517241379312</v>
      </c>
      <c r="H11" s="250">
        <v>80.055517241379306</v>
      </c>
      <c r="I11" s="251">
        <v>79.755517241379309</v>
      </c>
      <c r="K11" s="245"/>
      <c r="L11" s="245"/>
    </row>
    <row r="12" spans="1:12" ht="23.25" hidden="1" customHeight="1">
      <c r="B12" s="1691"/>
      <c r="C12" s="249" t="s">
        <v>448</v>
      </c>
      <c r="D12" s="250">
        <v>79.55</v>
      </c>
      <c r="E12" s="250">
        <v>80.150000000000006</v>
      </c>
      <c r="F12" s="250">
        <v>79.849999999999994</v>
      </c>
      <c r="G12" s="250">
        <v>78.760000000000005</v>
      </c>
      <c r="H12" s="250">
        <v>79.36</v>
      </c>
      <c r="I12" s="251">
        <v>79.06</v>
      </c>
      <c r="K12" s="245"/>
      <c r="L12" s="245"/>
    </row>
    <row r="13" spans="1:12" ht="23.25" hidden="1" customHeight="1">
      <c r="B13" s="1691"/>
      <c r="C13" s="249" t="s">
        <v>449</v>
      </c>
      <c r="D13" s="250">
        <v>82.13</v>
      </c>
      <c r="E13" s="250">
        <v>82.73</v>
      </c>
      <c r="F13" s="250">
        <v>82.43</v>
      </c>
      <c r="G13" s="250">
        <v>80.99233333333332</v>
      </c>
      <c r="H13" s="250">
        <v>81.592333333333343</v>
      </c>
      <c r="I13" s="251">
        <v>81.292333333333332</v>
      </c>
      <c r="K13" s="245"/>
      <c r="L13" s="245"/>
    </row>
    <row r="14" spans="1:12" ht="23.25" hidden="1" customHeight="1">
      <c r="B14" s="1691"/>
      <c r="C14" s="249" t="s">
        <v>450</v>
      </c>
      <c r="D14" s="250">
        <v>85.32</v>
      </c>
      <c r="E14" s="250">
        <v>85.92</v>
      </c>
      <c r="F14" s="250">
        <v>85.62</v>
      </c>
      <c r="G14" s="250">
        <v>83.74677419354839</v>
      </c>
      <c r="H14" s="250">
        <v>84.346774193548384</v>
      </c>
      <c r="I14" s="251">
        <v>84.046774193548387</v>
      </c>
      <c r="K14" s="245"/>
      <c r="L14" s="245"/>
    </row>
    <row r="15" spans="1:12" ht="23.25" hidden="1" customHeight="1">
      <c r="B15" s="1691"/>
      <c r="C15" s="249" t="s">
        <v>451</v>
      </c>
      <c r="D15" s="252">
        <v>88.6</v>
      </c>
      <c r="E15" s="250">
        <v>89.2</v>
      </c>
      <c r="F15" s="252">
        <v>88.9</v>
      </c>
      <c r="G15" s="250">
        <v>88.055937499999999</v>
      </c>
      <c r="H15" s="252">
        <v>88.655937499999993</v>
      </c>
      <c r="I15" s="251">
        <v>88.355937499999996</v>
      </c>
      <c r="K15" s="245"/>
      <c r="L15" s="245"/>
    </row>
    <row r="16" spans="1:12" ht="23.25" hidden="1" customHeight="1">
      <c r="B16" s="1691"/>
      <c r="C16" s="253" t="s">
        <v>452</v>
      </c>
      <c r="D16" s="254">
        <v>88.6</v>
      </c>
      <c r="E16" s="254">
        <v>89.2</v>
      </c>
      <c r="F16" s="254">
        <v>88.9</v>
      </c>
      <c r="G16" s="254">
        <v>89.202903225806452</v>
      </c>
      <c r="H16" s="254">
        <v>89.80290322580646</v>
      </c>
      <c r="I16" s="255">
        <v>89.502903225806449</v>
      </c>
      <c r="K16" s="245"/>
      <c r="L16" s="245"/>
    </row>
    <row r="17" spans="2:12" ht="23.25" hidden="1" customHeight="1" thickBot="1">
      <c r="B17" s="1692"/>
      <c r="C17" s="256" t="s">
        <v>549</v>
      </c>
      <c r="D17" s="257">
        <v>81.433333333333323</v>
      </c>
      <c r="E17" s="257">
        <v>82.033333333333346</v>
      </c>
      <c r="F17" s="257">
        <v>81.733333333333334</v>
      </c>
      <c r="G17" s="257">
        <v>80.719721484519837</v>
      </c>
      <c r="H17" s="257">
        <v>81.319721484519846</v>
      </c>
      <c r="I17" s="258">
        <v>81.019721484519806</v>
      </c>
      <c r="K17" s="245"/>
      <c r="L17" s="245"/>
    </row>
    <row r="18" spans="2:12" ht="23.25" hidden="1" customHeight="1">
      <c r="B18" s="1702" t="s">
        <v>150</v>
      </c>
      <c r="C18" s="249" t="s">
        <v>441</v>
      </c>
      <c r="D18" s="259">
        <v>88.75</v>
      </c>
      <c r="E18" s="259">
        <v>89.35</v>
      </c>
      <c r="F18" s="259">
        <v>89.05</v>
      </c>
      <c r="G18" s="260">
        <v>88.448437499999997</v>
      </c>
      <c r="H18" s="259">
        <v>89.048437500000006</v>
      </c>
      <c r="I18" s="261">
        <v>88.748437499999994</v>
      </c>
      <c r="K18" s="245"/>
      <c r="L18" s="245"/>
    </row>
    <row r="19" spans="2:12" ht="23.25" hidden="1" customHeight="1">
      <c r="B19" s="1691"/>
      <c r="C19" s="249" t="s">
        <v>442</v>
      </c>
      <c r="D19" s="259">
        <v>87.23</v>
      </c>
      <c r="E19" s="259">
        <v>87.83</v>
      </c>
      <c r="F19" s="259">
        <v>87.53</v>
      </c>
      <c r="G19" s="260">
        <v>88.500967741935511</v>
      </c>
      <c r="H19" s="259">
        <v>89.100967741935477</v>
      </c>
      <c r="I19" s="261">
        <v>88.800967741935494</v>
      </c>
      <c r="K19" s="245"/>
      <c r="L19" s="245"/>
    </row>
    <row r="20" spans="2:12" ht="23.25" hidden="1" customHeight="1">
      <c r="B20" s="1691"/>
      <c r="C20" s="249" t="s">
        <v>443</v>
      </c>
      <c r="D20" s="259">
        <v>84.6</v>
      </c>
      <c r="E20" s="259">
        <v>85.2</v>
      </c>
      <c r="F20" s="259">
        <v>84.9</v>
      </c>
      <c r="G20" s="260">
        <v>84.469333333333324</v>
      </c>
      <c r="H20" s="259">
        <v>85.069333333333333</v>
      </c>
      <c r="I20" s="261">
        <v>84.769333333333321</v>
      </c>
      <c r="K20" s="245"/>
      <c r="L20" s="245"/>
    </row>
    <row r="21" spans="2:12" ht="23.25" hidden="1" customHeight="1">
      <c r="B21" s="1691"/>
      <c r="C21" s="249" t="s">
        <v>444</v>
      </c>
      <c r="D21" s="259">
        <v>87.64</v>
      </c>
      <c r="E21" s="259">
        <v>88.24</v>
      </c>
      <c r="F21" s="259">
        <v>87.94</v>
      </c>
      <c r="G21" s="260">
        <v>85.926666666666677</v>
      </c>
      <c r="H21" s="259">
        <v>86.526666666666657</v>
      </c>
      <c r="I21" s="261">
        <v>86.226666666666659</v>
      </c>
      <c r="K21" s="245"/>
      <c r="L21" s="245"/>
    </row>
    <row r="22" spans="2:12" ht="23.25" hidden="1" customHeight="1">
      <c r="B22" s="1691"/>
      <c r="C22" s="249" t="s">
        <v>445</v>
      </c>
      <c r="D22" s="259">
        <v>86.61</v>
      </c>
      <c r="E22" s="259">
        <v>87.21</v>
      </c>
      <c r="F22" s="259">
        <v>86.91</v>
      </c>
      <c r="G22" s="260">
        <v>87.38366666666667</v>
      </c>
      <c r="H22" s="259">
        <v>87.983666666666679</v>
      </c>
      <c r="I22" s="261">
        <v>87.683666666666682</v>
      </c>
      <c r="K22" s="245"/>
      <c r="L22" s="245"/>
    </row>
    <row r="23" spans="2:12" ht="23.25" hidden="1" customHeight="1">
      <c r="B23" s="1691"/>
      <c r="C23" s="249" t="s">
        <v>446</v>
      </c>
      <c r="D23" s="259">
        <v>87.1</v>
      </c>
      <c r="E23" s="259">
        <v>87.7</v>
      </c>
      <c r="F23" s="259">
        <v>87.4</v>
      </c>
      <c r="G23" s="260">
        <v>87.402758620689667</v>
      </c>
      <c r="H23" s="259">
        <v>88.002758620689633</v>
      </c>
      <c r="I23" s="261">
        <v>87.70275862068965</v>
      </c>
      <c r="K23" s="245"/>
      <c r="L23" s="245"/>
    </row>
    <row r="24" spans="2:12" ht="23.25" hidden="1" customHeight="1">
      <c r="B24" s="1691"/>
      <c r="C24" s="249" t="s">
        <v>447</v>
      </c>
      <c r="D24" s="259">
        <v>85.3</v>
      </c>
      <c r="E24" s="259">
        <v>85.9</v>
      </c>
      <c r="F24" s="259">
        <v>85.6</v>
      </c>
      <c r="G24" s="260">
        <v>85.646896551724126</v>
      </c>
      <c r="H24" s="259">
        <v>86.246896551724149</v>
      </c>
      <c r="I24" s="261">
        <v>85.946896551724137</v>
      </c>
      <c r="K24" s="245"/>
      <c r="L24" s="245"/>
    </row>
    <row r="25" spans="2:12" ht="23.25" hidden="1" customHeight="1">
      <c r="B25" s="1691"/>
      <c r="C25" s="249" t="s">
        <v>448</v>
      </c>
      <c r="D25" s="259">
        <v>86.77</v>
      </c>
      <c r="E25" s="259">
        <v>87.37</v>
      </c>
      <c r="F25" s="259">
        <v>87.07</v>
      </c>
      <c r="G25" s="260">
        <v>86.572333333333333</v>
      </c>
      <c r="H25" s="259">
        <v>87.172333333333341</v>
      </c>
      <c r="I25" s="261">
        <v>86.87233333333333</v>
      </c>
      <c r="K25" s="245"/>
      <c r="L25" s="245"/>
    </row>
    <row r="26" spans="2:12" ht="23.25" hidden="1" customHeight="1">
      <c r="B26" s="1691"/>
      <c r="C26" s="249" t="s">
        <v>449</v>
      </c>
      <c r="D26" s="259">
        <v>86.86</v>
      </c>
      <c r="E26" s="259">
        <v>87.46</v>
      </c>
      <c r="F26" s="259">
        <v>87.16</v>
      </c>
      <c r="G26" s="260">
        <v>86.686451612903213</v>
      </c>
      <c r="H26" s="259">
        <v>87.291000000000011</v>
      </c>
      <c r="I26" s="261">
        <v>86.988725806451612</v>
      </c>
      <c r="K26" s="245"/>
      <c r="L26" s="245"/>
    </row>
    <row r="27" spans="2:12" ht="23.25" hidden="1" customHeight="1">
      <c r="B27" s="1691"/>
      <c r="C27" s="249" t="s">
        <v>450</v>
      </c>
      <c r="D27" s="259">
        <v>87.61</v>
      </c>
      <c r="E27" s="259">
        <v>88.21</v>
      </c>
      <c r="F27" s="259">
        <v>87.91</v>
      </c>
      <c r="G27" s="260">
        <v>86.455806451612901</v>
      </c>
      <c r="H27" s="259">
        <v>87.055806451612895</v>
      </c>
      <c r="I27" s="261">
        <v>86.755806451612898</v>
      </c>
      <c r="K27" s="245"/>
      <c r="L27" s="245"/>
    </row>
    <row r="28" spans="2:12" ht="23.25" hidden="1" customHeight="1">
      <c r="B28" s="1691"/>
      <c r="C28" s="249" t="s">
        <v>451</v>
      </c>
      <c r="D28" s="259">
        <v>92.72</v>
      </c>
      <c r="E28" s="259">
        <v>93.32</v>
      </c>
      <c r="F28" s="259">
        <v>93.02</v>
      </c>
      <c r="G28" s="260">
        <v>89.458709677419364</v>
      </c>
      <c r="H28" s="259">
        <v>90.058709677419344</v>
      </c>
      <c r="I28" s="261">
        <v>89.758709677419347</v>
      </c>
      <c r="K28" s="245"/>
      <c r="L28" s="245"/>
    </row>
    <row r="29" spans="2:12" ht="23.25" hidden="1" customHeight="1">
      <c r="B29" s="1691"/>
      <c r="C29" s="253" t="s">
        <v>452</v>
      </c>
      <c r="D29" s="259">
        <v>95</v>
      </c>
      <c r="E29" s="259">
        <v>95.6</v>
      </c>
      <c r="F29" s="259">
        <v>95.3</v>
      </c>
      <c r="G29" s="260">
        <v>94.915483870967748</v>
      </c>
      <c r="H29" s="259">
        <v>95.515483870967742</v>
      </c>
      <c r="I29" s="261">
        <v>95.215483870967745</v>
      </c>
      <c r="K29" s="245"/>
      <c r="L29" s="245"/>
    </row>
    <row r="30" spans="2:12" ht="23.25" hidden="1" customHeight="1" thickBot="1">
      <c r="B30" s="1692"/>
      <c r="C30" s="262" t="s">
        <v>549</v>
      </c>
      <c r="D30" s="263">
        <v>88.015833333333333</v>
      </c>
      <c r="E30" s="263">
        <v>88.615833333333327</v>
      </c>
      <c r="F30" s="263">
        <v>88.31583333333333</v>
      </c>
      <c r="G30" s="264">
        <v>87.655626002271049</v>
      </c>
      <c r="H30" s="263">
        <v>88.256005034529096</v>
      </c>
      <c r="I30" s="265">
        <v>87.955815518400073</v>
      </c>
      <c r="K30" s="245"/>
      <c r="L30" s="245"/>
    </row>
    <row r="31" spans="2:12" ht="15.75">
      <c r="B31" s="1702" t="s">
        <v>151</v>
      </c>
      <c r="C31" s="266" t="s">
        <v>441</v>
      </c>
      <c r="D31" s="267">
        <v>97.96</v>
      </c>
      <c r="E31" s="267">
        <v>98.56</v>
      </c>
      <c r="F31" s="267">
        <v>98.259999999999991</v>
      </c>
      <c r="G31" s="267">
        <v>96.012187499999996</v>
      </c>
      <c r="H31" s="267">
        <v>96.612187500000005</v>
      </c>
      <c r="I31" s="268">
        <v>96.312187499999993</v>
      </c>
      <c r="K31" s="245"/>
      <c r="L31" s="245"/>
    </row>
    <row r="32" spans="2:12" ht="15.75">
      <c r="B32" s="1691"/>
      <c r="C32" s="269" t="s">
        <v>442</v>
      </c>
      <c r="D32" s="259">
        <v>101.29</v>
      </c>
      <c r="E32" s="259">
        <v>101.89</v>
      </c>
      <c r="F32" s="259">
        <v>101.59</v>
      </c>
      <c r="G32" s="259">
        <v>103.24870967741936</v>
      </c>
      <c r="H32" s="259">
        <v>103.84870967741935</v>
      </c>
      <c r="I32" s="261">
        <v>103.54870967741935</v>
      </c>
      <c r="K32" s="245"/>
      <c r="L32" s="245"/>
    </row>
    <row r="33" spans="2:12" ht="15.75">
      <c r="B33" s="1691"/>
      <c r="C33" s="269" t="s">
        <v>443</v>
      </c>
      <c r="D33" s="259">
        <v>98.64</v>
      </c>
      <c r="E33" s="259">
        <v>99.24</v>
      </c>
      <c r="F33" s="259">
        <v>98.94</v>
      </c>
      <c r="G33" s="259">
        <v>98.939677419354837</v>
      </c>
      <c r="H33" s="259">
        <v>99.539677419354845</v>
      </c>
      <c r="I33" s="261">
        <v>99.239677419354848</v>
      </c>
      <c r="K33" s="245"/>
      <c r="L33" s="245"/>
    </row>
    <row r="34" spans="2:12" ht="15.75">
      <c r="B34" s="1691"/>
      <c r="C34" s="269" t="s">
        <v>444</v>
      </c>
      <c r="D34" s="259">
        <v>100.73</v>
      </c>
      <c r="E34" s="259">
        <v>101.33</v>
      </c>
      <c r="F34" s="259">
        <v>101.03</v>
      </c>
      <c r="G34" s="259">
        <v>98.803103448275863</v>
      </c>
      <c r="H34" s="259">
        <v>99.403103448275857</v>
      </c>
      <c r="I34" s="261">
        <v>99.10310344827586</v>
      </c>
      <c r="K34" s="245"/>
      <c r="L34" s="245"/>
    </row>
    <row r="35" spans="2:12" ht="15.75">
      <c r="B35" s="1691"/>
      <c r="C35" s="269" t="s">
        <v>445</v>
      </c>
      <c r="D35" s="259">
        <v>99.11</v>
      </c>
      <c r="E35" s="259">
        <v>99.71</v>
      </c>
      <c r="F35" s="259">
        <v>99.41</v>
      </c>
      <c r="G35" s="259">
        <v>99.268333333333302</v>
      </c>
      <c r="H35" s="259">
        <v>99.868333333333339</v>
      </c>
      <c r="I35" s="261">
        <v>99.568333333333328</v>
      </c>
      <c r="K35" s="245"/>
      <c r="L35" s="245"/>
    </row>
    <row r="36" spans="2:12" ht="15.75">
      <c r="B36" s="1691"/>
      <c r="C36" s="269" t="s">
        <v>446</v>
      </c>
      <c r="D36" s="259">
        <v>98.14</v>
      </c>
      <c r="E36" s="259">
        <v>98.74</v>
      </c>
      <c r="F36" s="259">
        <v>98.44</v>
      </c>
      <c r="G36" s="259">
        <v>98.89533333333334</v>
      </c>
      <c r="H36" s="259">
        <v>99.495333333333321</v>
      </c>
      <c r="I36" s="261">
        <v>99.195333333333338</v>
      </c>
      <c r="K36" s="245"/>
      <c r="L36" s="245"/>
    </row>
    <row r="37" spans="2:12" ht="15.75">
      <c r="B37" s="1691"/>
      <c r="C37" s="269" t="s">
        <v>447</v>
      </c>
      <c r="D37" s="270">
        <v>99.26</v>
      </c>
      <c r="E37" s="270">
        <v>99.86</v>
      </c>
      <c r="F37" s="270">
        <v>99.56</v>
      </c>
      <c r="G37" s="270">
        <v>99.27</v>
      </c>
      <c r="H37" s="270">
        <v>99.87</v>
      </c>
      <c r="I37" s="261">
        <v>99.57</v>
      </c>
      <c r="K37" s="245"/>
      <c r="L37" s="245"/>
    </row>
    <row r="38" spans="2:12" ht="15.75">
      <c r="B38" s="1691"/>
      <c r="C38" s="269" t="s">
        <v>448</v>
      </c>
      <c r="D38" s="270">
        <v>97.58</v>
      </c>
      <c r="E38" s="270">
        <v>98.18</v>
      </c>
      <c r="F38" s="270">
        <v>97.88</v>
      </c>
      <c r="G38" s="270">
        <v>98.50866666666667</v>
      </c>
      <c r="H38" s="270">
        <v>99.108666666666679</v>
      </c>
      <c r="I38" s="261">
        <v>98.808666666666682</v>
      </c>
      <c r="K38" s="245"/>
      <c r="L38" s="245"/>
    </row>
    <row r="39" spans="2:12" ht="15.75">
      <c r="B39" s="1691"/>
      <c r="C39" s="269" t="s">
        <v>449</v>
      </c>
      <c r="D39" s="259">
        <v>95.99</v>
      </c>
      <c r="E39" s="259">
        <v>96.59</v>
      </c>
      <c r="F39" s="259">
        <v>96.289999999999992</v>
      </c>
      <c r="G39" s="259">
        <v>96.414666666666662</v>
      </c>
      <c r="H39" s="259">
        <v>97.014666666666685</v>
      </c>
      <c r="I39" s="261">
        <v>96.714666666666673</v>
      </c>
      <c r="K39" s="245"/>
      <c r="L39" s="245"/>
    </row>
    <row r="40" spans="2:12" ht="15.75">
      <c r="B40" s="1691"/>
      <c r="C40" s="269" t="s">
        <v>450</v>
      </c>
      <c r="D40" s="259">
        <v>95.2</v>
      </c>
      <c r="E40" s="259">
        <v>95.8</v>
      </c>
      <c r="F40" s="259">
        <v>95.5</v>
      </c>
      <c r="G40" s="259">
        <v>96.220967741935496</v>
      </c>
      <c r="H40" s="259">
        <v>96.820967741935476</v>
      </c>
      <c r="I40" s="261">
        <v>96.520967741935493</v>
      </c>
      <c r="K40" s="245"/>
      <c r="L40" s="245"/>
    </row>
    <row r="41" spans="2:12" ht="15.75">
      <c r="B41" s="1691"/>
      <c r="C41" s="271" t="s">
        <v>451</v>
      </c>
      <c r="D41" s="259">
        <v>95.32</v>
      </c>
      <c r="E41" s="259">
        <v>95.92</v>
      </c>
      <c r="F41" s="259">
        <v>95.62</v>
      </c>
      <c r="G41" s="259">
        <v>94.152258064516133</v>
      </c>
      <c r="H41" s="259">
        <v>94.752258064516141</v>
      </c>
      <c r="I41" s="261">
        <v>94.452258064516144</v>
      </c>
      <c r="K41" s="245"/>
      <c r="L41" s="245"/>
    </row>
    <row r="42" spans="2:12" ht="15.75">
      <c r="B42" s="1691"/>
      <c r="C42" s="271" t="s">
        <v>452</v>
      </c>
      <c r="D42" s="272">
        <v>95.9</v>
      </c>
      <c r="E42" s="272">
        <v>96.5</v>
      </c>
      <c r="F42" s="272">
        <v>96.2</v>
      </c>
      <c r="G42" s="272">
        <v>95.714062499999997</v>
      </c>
      <c r="H42" s="272">
        <v>96.314062500000006</v>
      </c>
      <c r="I42" s="273">
        <v>96.014062499999994</v>
      </c>
      <c r="K42" s="245"/>
      <c r="L42" s="245"/>
    </row>
    <row r="43" spans="2:12" ht="15.75">
      <c r="B43" s="1692"/>
      <c r="C43" s="274" t="s">
        <v>549</v>
      </c>
      <c r="D43" s="263">
        <v>97.926666666666677</v>
      </c>
      <c r="E43" s="263">
        <v>98.526666666666657</v>
      </c>
      <c r="F43" s="263">
        <v>98.251639784946235</v>
      </c>
      <c r="G43" s="263">
        <v>97.953997195958479</v>
      </c>
      <c r="H43" s="263">
        <v>98.553997195958473</v>
      </c>
      <c r="I43" s="265">
        <v>98.253997195958462</v>
      </c>
      <c r="K43" s="245"/>
      <c r="L43" s="245"/>
    </row>
    <row r="44" spans="2:12" ht="15.75">
      <c r="B44" s="1690" t="s">
        <v>152</v>
      </c>
      <c r="C44" s="266" t="s">
        <v>441</v>
      </c>
      <c r="D44" s="275">
        <v>96.92</v>
      </c>
      <c r="E44" s="275">
        <v>97.52</v>
      </c>
      <c r="F44" s="275">
        <v>97.22</v>
      </c>
      <c r="G44" s="275">
        <v>96.714193548387101</v>
      </c>
      <c r="H44" s="275">
        <v>97.314193548387095</v>
      </c>
      <c r="I44" s="276">
        <v>97.014193548387098</v>
      </c>
      <c r="K44" s="245"/>
      <c r="L44" s="245"/>
    </row>
    <row r="45" spans="2:12" ht="15.75">
      <c r="B45" s="1691"/>
      <c r="C45" s="269" t="s">
        <v>442</v>
      </c>
      <c r="D45" s="260">
        <v>97.52</v>
      </c>
      <c r="E45" s="260">
        <v>98.12</v>
      </c>
      <c r="F45" s="260">
        <v>97.82</v>
      </c>
      <c r="G45" s="260">
        <v>96.642258064516142</v>
      </c>
      <c r="H45" s="260">
        <v>97.242258064516108</v>
      </c>
      <c r="I45" s="277">
        <v>96.942258064516125</v>
      </c>
      <c r="K45" s="245"/>
      <c r="L45" s="245"/>
    </row>
    <row r="46" spans="2:12" ht="15.75">
      <c r="B46" s="1691"/>
      <c r="C46" s="269" t="s">
        <v>443</v>
      </c>
      <c r="D46" s="260">
        <v>98.64</v>
      </c>
      <c r="E46" s="260">
        <v>99.24</v>
      </c>
      <c r="F46" s="260">
        <v>98.94</v>
      </c>
      <c r="G46" s="260">
        <v>97.734193548387097</v>
      </c>
      <c r="H46" s="260">
        <v>98.334193548387105</v>
      </c>
      <c r="I46" s="277">
        <v>98.034193548387094</v>
      </c>
      <c r="K46" s="245"/>
      <c r="L46" s="245"/>
    </row>
    <row r="47" spans="2:12" ht="15.75">
      <c r="B47" s="1691"/>
      <c r="C47" s="269" t="s">
        <v>444</v>
      </c>
      <c r="D47" s="260">
        <v>98.46</v>
      </c>
      <c r="E47" s="260">
        <v>99.06</v>
      </c>
      <c r="F47" s="260">
        <v>98.76</v>
      </c>
      <c r="G47" s="260">
        <v>97.996333333333311</v>
      </c>
      <c r="H47" s="260">
        <v>98.596333333333334</v>
      </c>
      <c r="I47" s="277">
        <v>98.296333333333322</v>
      </c>
      <c r="K47" s="245"/>
      <c r="L47" s="245"/>
    </row>
    <row r="48" spans="2:12" ht="15.75">
      <c r="B48" s="1691"/>
      <c r="C48" s="269" t="s">
        <v>445</v>
      </c>
      <c r="D48" s="260">
        <v>99.37</v>
      </c>
      <c r="E48" s="260">
        <v>99.97</v>
      </c>
      <c r="F48" s="260">
        <v>99.67</v>
      </c>
      <c r="G48" s="260">
        <v>98.795172413793082</v>
      </c>
      <c r="H48" s="260">
        <v>99.395172413793105</v>
      </c>
      <c r="I48" s="277">
        <v>99.095172413793094</v>
      </c>
      <c r="K48" s="245"/>
      <c r="L48" s="245"/>
    </row>
    <row r="49" spans="2:12" ht="15.75">
      <c r="B49" s="1691"/>
      <c r="C49" s="269" t="s">
        <v>446</v>
      </c>
      <c r="D49" s="260">
        <v>99.13</v>
      </c>
      <c r="E49" s="260">
        <v>99.73</v>
      </c>
      <c r="F49" s="260">
        <v>99.43</v>
      </c>
      <c r="G49" s="260">
        <v>100.75700000000002</v>
      </c>
      <c r="H49" s="260">
        <v>101.357</v>
      </c>
      <c r="I49" s="277">
        <v>101.05700000000002</v>
      </c>
      <c r="K49" s="245"/>
      <c r="L49" s="245"/>
    </row>
    <row r="50" spans="2:12" ht="15.75">
      <c r="B50" s="1691"/>
      <c r="C50" s="269" t="s">
        <v>550</v>
      </c>
      <c r="D50" s="260">
        <v>99.31</v>
      </c>
      <c r="E50" s="260">
        <v>99.91</v>
      </c>
      <c r="F50" s="260">
        <v>99.61</v>
      </c>
      <c r="G50" s="260">
        <v>98.53</v>
      </c>
      <c r="H50" s="260">
        <v>99.13</v>
      </c>
      <c r="I50" s="277">
        <v>98.83</v>
      </c>
      <c r="K50" s="245"/>
      <c r="L50" s="245"/>
    </row>
    <row r="51" spans="2:12" ht="15.75">
      <c r="B51" s="1691"/>
      <c r="C51" s="269" t="s">
        <v>448</v>
      </c>
      <c r="D51" s="260">
        <v>100.45</v>
      </c>
      <c r="E51" s="260">
        <v>101.05</v>
      </c>
      <c r="F51" s="260">
        <v>100.75</v>
      </c>
      <c r="G51" s="260">
        <v>99.253666666666689</v>
      </c>
      <c r="H51" s="260">
        <v>99.853666666666655</v>
      </c>
      <c r="I51" s="277">
        <v>99.553666666666672</v>
      </c>
      <c r="K51" s="245"/>
      <c r="L51" s="245"/>
    </row>
    <row r="52" spans="2:12" ht="15.75">
      <c r="B52" s="1691"/>
      <c r="C52" s="269" t="s">
        <v>449</v>
      </c>
      <c r="D52" s="260">
        <v>99.4</v>
      </c>
      <c r="E52" s="260">
        <v>100</v>
      </c>
      <c r="F52" s="260">
        <v>99.7</v>
      </c>
      <c r="G52" s="260">
        <v>99.667000000000002</v>
      </c>
      <c r="H52" s="260">
        <v>100.26700000000001</v>
      </c>
      <c r="I52" s="277">
        <v>99.967000000000013</v>
      </c>
      <c r="K52" s="245"/>
      <c r="L52" s="245"/>
    </row>
    <row r="53" spans="2:12" ht="15.75">
      <c r="B53" s="1691"/>
      <c r="C53" s="269" t="s">
        <v>450</v>
      </c>
      <c r="D53" s="260">
        <v>102.16</v>
      </c>
      <c r="E53" s="260">
        <v>102.76</v>
      </c>
      <c r="F53" s="260">
        <v>102.46000000000001</v>
      </c>
      <c r="G53" s="260">
        <v>100.94516129032259</v>
      </c>
      <c r="H53" s="260">
        <v>101.54516129032258</v>
      </c>
      <c r="I53" s="277">
        <v>101.24516129032259</v>
      </c>
      <c r="K53" s="245"/>
      <c r="L53" s="245"/>
    </row>
    <row r="54" spans="2:12" ht="15.75">
      <c r="B54" s="1691"/>
      <c r="C54" s="271" t="s">
        <v>551</v>
      </c>
      <c r="D54" s="260">
        <v>102.2</v>
      </c>
      <c r="E54" s="260">
        <v>102.8</v>
      </c>
      <c r="F54" s="260">
        <v>102.5</v>
      </c>
      <c r="G54" s="260">
        <v>101.78375</v>
      </c>
      <c r="H54" s="260">
        <v>102.38374999999999</v>
      </c>
      <c r="I54" s="277">
        <v>102.08374999999999</v>
      </c>
      <c r="K54" s="245"/>
      <c r="L54" s="245"/>
    </row>
    <row r="55" spans="2:12" ht="15.75">
      <c r="B55" s="1691"/>
      <c r="C55" s="271" t="s">
        <v>452</v>
      </c>
      <c r="D55" s="259">
        <v>101.14</v>
      </c>
      <c r="E55" s="259">
        <v>101.74</v>
      </c>
      <c r="F55" s="259">
        <v>101.44</v>
      </c>
      <c r="G55" s="259">
        <v>101.45258064516129</v>
      </c>
      <c r="H55" s="259">
        <v>102.0525806451613</v>
      </c>
      <c r="I55" s="261">
        <v>101.75258064516129</v>
      </c>
      <c r="K55" s="245"/>
      <c r="L55" s="245"/>
    </row>
    <row r="56" spans="2:12" ht="15.75">
      <c r="B56" s="1692"/>
      <c r="C56" s="274" t="s">
        <v>549</v>
      </c>
      <c r="D56" s="263">
        <v>99.558333333333337</v>
      </c>
      <c r="E56" s="263">
        <v>100.15833333333332</v>
      </c>
      <c r="F56" s="263">
        <v>99.858333333333348</v>
      </c>
      <c r="G56" s="263">
        <v>99.189275792547292</v>
      </c>
      <c r="H56" s="263">
        <v>99.789275792547258</v>
      </c>
      <c r="I56" s="265">
        <v>99.489275792547275</v>
      </c>
      <c r="K56" s="245"/>
      <c r="L56" s="245"/>
    </row>
    <row r="57" spans="2:12" ht="15.75">
      <c r="B57" s="1690" t="s">
        <v>4</v>
      </c>
      <c r="C57" s="266" t="s">
        <v>441</v>
      </c>
      <c r="D57" s="275">
        <v>103.71</v>
      </c>
      <c r="E57" s="275">
        <v>104.31</v>
      </c>
      <c r="F57" s="275">
        <v>104.00999999999999</v>
      </c>
      <c r="G57" s="275">
        <v>102.12375000000002</v>
      </c>
      <c r="H57" s="275">
        <v>102.72375</v>
      </c>
      <c r="I57" s="276">
        <v>102.42375000000001</v>
      </c>
      <c r="K57" s="245"/>
      <c r="L57" s="245"/>
    </row>
    <row r="58" spans="2:12" ht="15.75">
      <c r="B58" s="1691"/>
      <c r="C58" s="269" t="s">
        <v>442</v>
      </c>
      <c r="D58" s="260">
        <v>105.92</v>
      </c>
      <c r="E58" s="260">
        <v>106.52</v>
      </c>
      <c r="F58" s="260">
        <v>106.22</v>
      </c>
      <c r="G58" s="260">
        <v>105.59096774193547</v>
      </c>
      <c r="H58" s="260">
        <v>106.19096774193549</v>
      </c>
      <c r="I58" s="277">
        <v>105.89096774193548</v>
      </c>
      <c r="K58" s="245"/>
      <c r="L58" s="245"/>
    </row>
    <row r="59" spans="2:12" ht="15.75">
      <c r="B59" s="1691"/>
      <c r="C59" s="269" t="s">
        <v>443</v>
      </c>
      <c r="D59" s="260">
        <v>103.49</v>
      </c>
      <c r="E59" s="260">
        <v>104.09</v>
      </c>
      <c r="F59" s="260">
        <v>103.78999999999999</v>
      </c>
      <c r="G59" s="260">
        <v>104.52666666666666</v>
      </c>
      <c r="H59" s="260">
        <v>105.12666666666668</v>
      </c>
      <c r="I59" s="277">
        <v>104.82666666666667</v>
      </c>
      <c r="K59" s="245"/>
      <c r="L59" s="245"/>
    </row>
    <row r="60" spans="2:12" ht="15.75">
      <c r="B60" s="1691"/>
      <c r="C60" s="269" t="s">
        <v>444</v>
      </c>
      <c r="D60" s="260">
        <v>105.46</v>
      </c>
      <c r="E60" s="260">
        <v>106.06</v>
      </c>
      <c r="F60" s="260">
        <v>105.75999999999999</v>
      </c>
      <c r="G60" s="260">
        <v>104.429</v>
      </c>
      <c r="H60" s="260">
        <v>105.02900000000001</v>
      </c>
      <c r="I60" s="277">
        <v>104.72900000000001</v>
      </c>
      <c r="K60" s="245"/>
      <c r="L60" s="245"/>
    </row>
    <row r="61" spans="2:12" ht="15.75">
      <c r="B61" s="1691"/>
      <c r="C61" s="269" t="s">
        <v>445</v>
      </c>
      <c r="D61" s="260">
        <v>107</v>
      </c>
      <c r="E61" s="260">
        <v>107.6</v>
      </c>
      <c r="F61" s="260">
        <v>107.3</v>
      </c>
      <c r="G61" s="260">
        <v>106.20206896551723</v>
      </c>
      <c r="H61" s="260">
        <v>106.80206896551724</v>
      </c>
      <c r="I61" s="277">
        <v>106.50206896551722</v>
      </c>
      <c r="K61" s="245"/>
      <c r="L61" s="245"/>
    </row>
    <row r="62" spans="2:12" ht="15.75">
      <c r="B62" s="1691"/>
      <c r="C62" s="269" t="s">
        <v>446</v>
      </c>
      <c r="D62" s="260">
        <v>106.6</v>
      </c>
      <c r="E62" s="260">
        <v>107.2</v>
      </c>
      <c r="F62" s="260">
        <v>106.9</v>
      </c>
      <c r="G62" s="260">
        <v>106.06200000000003</v>
      </c>
      <c r="H62" s="260">
        <v>106.66199999999999</v>
      </c>
      <c r="I62" s="277">
        <v>106.36200000000001</v>
      </c>
      <c r="K62" s="245"/>
      <c r="L62" s="245"/>
    </row>
    <row r="63" spans="2:12" ht="15.75">
      <c r="B63" s="1691"/>
      <c r="C63" s="269" t="s">
        <v>552</v>
      </c>
      <c r="D63" s="260">
        <v>108.88</v>
      </c>
      <c r="E63" s="260">
        <v>109.48</v>
      </c>
      <c r="F63" s="260">
        <v>109.18</v>
      </c>
      <c r="G63" s="260">
        <v>108.18586206896553</v>
      </c>
      <c r="H63" s="260">
        <v>108.78586206896551</v>
      </c>
      <c r="I63" s="277">
        <v>108.48586206896553</v>
      </c>
      <c r="K63" s="245"/>
      <c r="L63" s="245"/>
    </row>
    <row r="64" spans="2:12" ht="15.75">
      <c r="B64" s="1691"/>
      <c r="C64" s="269" t="s">
        <v>448</v>
      </c>
      <c r="D64" s="260">
        <v>107.23</v>
      </c>
      <c r="E64" s="260">
        <v>107.83</v>
      </c>
      <c r="F64" s="260">
        <v>107.53</v>
      </c>
      <c r="G64" s="260">
        <v>108.52000000000001</v>
      </c>
      <c r="H64" s="260">
        <v>109.11999999999998</v>
      </c>
      <c r="I64" s="277">
        <v>108.82</v>
      </c>
      <c r="K64" s="245"/>
      <c r="L64" s="245"/>
    </row>
    <row r="65" spans="2:13" ht="15.75">
      <c r="B65" s="1691"/>
      <c r="C65" s="269" t="s">
        <v>449</v>
      </c>
      <c r="D65" s="260">
        <v>105.92</v>
      </c>
      <c r="E65" s="260">
        <v>106.52</v>
      </c>
      <c r="F65" s="260">
        <v>106.22</v>
      </c>
      <c r="G65" s="260">
        <v>106.24066666666664</v>
      </c>
      <c r="H65" s="260">
        <v>106.84066666666668</v>
      </c>
      <c r="I65" s="277">
        <v>106.54066666666665</v>
      </c>
      <c r="K65" s="245"/>
      <c r="L65" s="245"/>
    </row>
    <row r="66" spans="2:13" ht="15.75">
      <c r="B66" s="1691"/>
      <c r="C66" s="269" t="s">
        <v>450</v>
      </c>
      <c r="D66" s="260">
        <v>106.27</v>
      </c>
      <c r="E66" s="260">
        <v>106.87</v>
      </c>
      <c r="F66" s="260">
        <v>106.57</v>
      </c>
      <c r="G66" s="260">
        <v>106.12741935483871</v>
      </c>
      <c r="H66" s="260">
        <v>106.72741935483872</v>
      </c>
      <c r="I66" s="277">
        <v>106.42741935483872</v>
      </c>
      <c r="K66" s="245"/>
      <c r="L66" s="245"/>
    </row>
    <row r="67" spans="2:13" ht="15.75">
      <c r="B67" s="1691"/>
      <c r="C67" s="271" t="s">
        <v>451</v>
      </c>
      <c r="D67" s="259">
        <v>107.08</v>
      </c>
      <c r="E67" s="259">
        <v>107.68</v>
      </c>
      <c r="F67" s="259">
        <v>107.38</v>
      </c>
      <c r="G67" s="259">
        <v>107.05187500000002</v>
      </c>
      <c r="H67" s="259">
        <v>107.65187499999999</v>
      </c>
      <c r="I67" s="261">
        <v>107.35187500000001</v>
      </c>
      <c r="K67" s="245"/>
      <c r="L67" s="245"/>
    </row>
    <row r="68" spans="2:13" ht="15.75">
      <c r="B68" s="1691"/>
      <c r="C68" s="271" t="s">
        <v>452</v>
      </c>
      <c r="D68" s="259">
        <v>106.73</v>
      </c>
      <c r="E68" s="259">
        <v>107.33</v>
      </c>
      <c r="F68" s="259">
        <v>107.03</v>
      </c>
      <c r="G68" s="259">
        <v>107.56193548387097</v>
      </c>
      <c r="H68" s="259">
        <v>108.16193548387095</v>
      </c>
      <c r="I68" s="261">
        <v>107.86193548387095</v>
      </c>
      <c r="K68" s="245"/>
      <c r="L68" s="245"/>
    </row>
    <row r="69" spans="2:13" ht="15.75">
      <c r="B69" s="1692"/>
      <c r="C69" s="274" t="s">
        <v>549</v>
      </c>
      <c r="D69" s="263">
        <v>106.19083333333333</v>
      </c>
      <c r="E69" s="263">
        <v>106.79083333333334</v>
      </c>
      <c r="F69" s="263">
        <v>106.4908333333333</v>
      </c>
      <c r="G69" s="263">
        <v>106.05185099570512</v>
      </c>
      <c r="H69" s="263">
        <v>106.6518509957051</v>
      </c>
      <c r="I69" s="265">
        <v>106.35185099570509</v>
      </c>
      <c r="K69" s="245"/>
      <c r="L69" s="245"/>
    </row>
    <row r="70" spans="2:13" ht="15.75">
      <c r="B70" s="1690" t="s">
        <v>5</v>
      </c>
      <c r="C70" s="266" t="s">
        <v>441</v>
      </c>
      <c r="D70" s="267">
        <v>106.72</v>
      </c>
      <c r="E70" s="267">
        <v>107.32</v>
      </c>
      <c r="F70" s="267">
        <v>107.02</v>
      </c>
      <c r="G70" s="267">
        <v>106.88593750000001</v>
      </c>
      <c r="H70" s="267">
        <v>107.48593749999998</v>
      </c>
      <c r="I70" s="268">
        <v>107.18593749999999</v>
      </c>
      <c r="K70" s="278"/>
      <c r="L70" s="245"/>
    </row>
    <row r="71" spans="2:13" ht="15.75">
      <c r="B71" s="1691"/>
      <c r="C71" s="269" t="s">
        <v>442</v>
      </c>
      <c r="D71" s="259">
        <v>106.85</v>
      </c>
      <c r="E71" s="259">
        <v>107.45</v>
      </c>
      <c r="F71" s="259">
        <v>107.15</v>
      </c>
      <c r="G71" s="259">
        <v>106.7274193548387</v>
      </c>
      <c r="H71" s="259">
        <v>107.32741935483868</v>
      </c>
      <c r="I71" s="261">
        <v>107.02741935483868</v>
      </c>
      <c r="K71" s="278"/>
      <c r="L71" s="245"/>
    </row>
    <row r="72" spans="2:13" ht="15.75">
      <c r="B72" s="1691"/>
      <c r="C72" s="269" t="s">
        <v>443</v>
      </c>
      <c r="D72" s="259">
        <v>106.49</v>
      </c>
      <c r="E72" s="259">
        <v>107.09</v>
      </c>
      <c r="F72" s="259">
        <v>106.78999999999999</v>
      </c>
      <c r="G72" s="259">
        <v>106.43566666666669</v>
      </c>
      <c r="H72" s="259">
        <v>107.03566666666666</v>
      </c>
      <c r="I72" s="261">
        <v>106.73566666666667</v>
      </c>
      <c r="K72" s="278"/>
      <c r="L72" s="245"/>
    </row>
    <row r="73" spans="2:13" ht="15.75">
      <c r="B73" s="1691"/>
      <c r="C73" s="269" t="s">
        <v>444</v>
      </c>
      <c r="D73" s="259">
        <v>107.31</v>
      </c>
      <c r="E73" s="259">
        <v>107.91</v>
      </c>
      <c r="F73" s="259">
        <v>107.61</v>
      </c>
      <c r="G73" s="259">
        <v>106.61566666666667</v>
      </c>
      <c r="H73" s="259">
        <v>107.21566666666668</v>
      </c>
      <c r="I73" s="261">
        <v>106.91566666666668</v>
      </c>
      <c r="K73" s="278"/>
      <c r="L73" s="245"/>
    </row>
    <row r="74" spans="2:13" ht="15.75">
      <c r="B74" s="1691"/>
      <c r="C74" s="269" t="s">
        <v>445</v>
      </c>
      <c r="D74" s="259">
        <v>107.7</v>
      </c>
      <c r="E74" s="259">
        <v>108.3</v>
      </c>
      <c r="F74" s="259">
        <v>108</v>
      </c>
      <c r="G74" s="259">
        <v>108.59133333333332</v>
      </c>
      <c r="H74" s="259">
        <v>109.19133333333333</v>
      </c>
      <c r="I74" s="261">
        <v>108.89133333333334</v>
      </c>
      <c r="K74" s="278"/>
      <c r="L74" s="245"/>
    </row>
    <row r="75" spans="2:13" ht="15.75">
      <c r="B75" s="1691"/>
      <c r="C75" s="269" t="s">
        <v>446</v>
      </c>
      <c r="D75" s="259">
        <v>108.54</v>
      </c>
      <c r="E75" s="259">
        <v>109.14</v>
      </c>
      <c r="F75" s="259">
        <v>108.84</v>
      </c>
      <c r="G75" s="259">
        <v>108.4448275862069</v>
      </c>
      <c r="H75" s="259">
        <v>109.04482758620691</v>
      </c>
      <c r="I75" s="261">
        <v>108.7448275862069</v>
      </c>
      <c r="K75" s="278"/>
      <c r="L75" s="245"/>
    </row>
    <row r="76" spans="2:13" ht="15.75">
      <c r="B76" s="1691"/>
      <c r="C76" s="269" t="s">
        <v>447</v>
      </c>
      <c r="D76" s="259">
        <v>106.63</v>
      </c>
      <c r="E76" s="259">
        <v>107.23</v>
      </c>
      <c r="F76" s="259">
        <v>106.93</v>
      </c>
      <c r="G76" s="259">
        <v>108.20103448275863</v>
      </c>
      <c r="H76" s="259">
        <v>108.80103448275862</v>
      </c>
      <c r="I76" s="261">
        <v>108.50103448275863</v>
      </c>
      <c r="L76" s="245"/>
      <c r="M76" s="278"/>
    </row>
    <row r="77" spans="2:13" ht="15.75">
      <c r="B77" s="1691"/>
      <c r="C77" s="269" t="s">
        <v>448</v>
      </c>
      <c r="D77" s="259">
        <v>106.27</v>
      </c>
      <c r="E77" s="259">
        <v>106.87</v>
      </c>
      <c r="F77" s="259">
        <v>106.57</v>
      </c>
      <c r="G77" s="259">
        <v>106.642</v>
      </c>
      <c r="H77" s="259">
        <v>107.242</v>
      </c>
      <c r="I77" s="261">
        <v>106.94200000000001</v>
      </c>
      <c r="L77" s="245"/>
      <c r="M77" s="278"/>
    </row>
    <row r="78" spans="2:13" ht="15.75">
      <c r="B78" s="1691"/>
      <c r="C78" s="269" t="s">
        <v>449</v>
      </c>
      <c r="D78" s="259">
        <v>103.1</v>
      </c>
      <c r="E78" s="259">
        <v>103.7</v>
      </c>
      <c r="F78" s="259">
        <v>103.4</v>
      </c>
      <c r="G78" s="259">
        <v>103.90870967741935</v>
      </c>
      <c r="H78" s="259">
        <v>104.50870967741933</v>
      </c>
      <c r="I78" s="261">
        <v>104.20870967741934</v>
      </c>
      <c r="L78" s="279"/>
      <c r="M78" s="245"/>
    </row>
    <row r="79" spans="2:13" ht="15.75">
      <c r="B79" s="1691"/>
      <c r="C79" s="269" t="s">
        <v>450</v>
      </c>
      <c r="D79" s="259">
        <v>102.61</v>
      </c>
      <c r="E79" s="259">
        <v>103.21</v>
      </c>
      <c r="F79" s="259">
        <v>102.91</v>
      </c>
      <c r="G79" s="259">
        <v>102.69709677419354</v>
      </c>
      <c r="H79" s="259">
        <v>103.29709677419355</v>
      </c>
      <c r="I79" s="261">
        <v>102.99709677419355</v>
      </c>
      <c r="K79" s="12"/>
      <c r="L79" s="245"/>
      <c r="M79" s="245"/>
    </row>
    <row r="80" spans="2:13" ht="15.75">
      <c r="B80" s="1691"/>
      <c r="C80" s="271" t="s">
        <v>451</v>
      </c>
      <c r="D80" s="259">
        <v>102.77</v>
      </c>
      <c r="E80" s="259">
        <v>103.37</v>
      </c>
      <c r="F80" s="259">
        <v>103.07</v>
      </c>
      <c r="G80" s="259">
        <v>102.82129032258065</v>
      </c>
      <c r="H80" s="259">
        <v>103.42129032258065</v>
      </c>
      <c r="I80" s="261">
        <v>103.12129032258065</v>
      </c>
      <c r="L80" s="280"/>
      <c r="M80" s="245"/>
    </row>
    <row r="81" spans="2:18" ht="15.75">
      <c r="B81" s="1691"/>
      <c r="C81" s="271" t="s">
        <v>452</v>
      </c>
      <c r="D81" s="259">
        <v>102.86</v>
      </c>
      <c r="E81" s="259">
        <v>103.46</v>
      </c>
      <c r="F81" s="259">
        <v>103.16</v>
      </c>
      <c r="G81" s="259">
        <v>102.97903225806451</v>
      </c>
      <c r="H81" s="259">
        <v>103.57903225806453</v>
      </c>
      <c r="I81" s="261">
        <v>103.27903225806452</v>
      </c>
      <c r="L81" s="245"/>
      <c r="M81" s="245"/>
    </row>
    <row r="82" spans="2:18" ht="15.75">
      <c r="B82" s="1692"/>
      <c r="C82" s="274" t="s">
        <v>549</v>
      </c>
      <c r="D82" s="263">
        <v>105.65416666666665</v>
      </c>
      <c r="E82" s="263">
        <v>106.25416666666668</v>
      </c>
      <c r="F82" s="263">
        <v>105.95416666666667</v>
      </c>
      <c r="G82" s="263">
        <v>105.91250121856073</v>
      </c>
      <c r="H82" s="263">
        <v>106.51250121856073</v>
      </c>
      <c r="I82" s="265">
        <v>106.21250121856076</v>
      </c>
      <c r="L82" s="245"/>
      <c r="M82" s="245"/>
    </row>
    <row r="83" spans="2:18" ht="15.75">
      <c r="B83" s="1705" t="s">
        <v>46</v>
      </c>
      <c r="C83" s="266" t="s">
        <v>441</v>
      </c>
      <c r="D83" s="267">
        <v>102.29</v>
      </c>
      <c r="E83" s="267">
        <v>102.89</v>
      </c>
      <c r="F83" s="267">
        <v>102.59</v>
      </c>
      <c r="G83" s="267">
        <v>102.28999999999998</v>
      </c>
      <c r="H83" s="267">
        <v>102.89000000000001</v>
      </c>
      <c r="I83" s="268">
        <v>102.59</v>
      </c>
      <c r="L83" s="245"/>
      <c r="M83" s="280"/>
    </row>
    <row r="84" spans="2:18" ht="20.25" customHeight="1">
      <c r="B84" s="1706"/>
      <c r="C84" s="269" t="s">
        <v>442</v>
      </c>
      <c r="D84" s="259">
        <v>102.22</v>
      </c>
      <c r="E84" s="259">
        <v>102.82</v>
      </c>
      <c r="F84" s="259">
        <v>102.52</v>
      </c>
      <c r="G84" s="259">
        <v>102.15354838709678</v>
      </c>
      <c r="H84" s="259">
        <v>102.75354838709676</v>
      </c>
      <c r="I84" s="261">
        <v>102.45354838709676</v>
      </c>
      <c r="L84" s="245"/>
      <c r="M84" s="280"/>
    </row>
    <row r="85" spans="2:18" ht="20.25" customHeight="1">
      <c r="B85" s="1706"/>
      <c r="C85" s="269" t="s">
        <v>443</v>
      </c>
      <c r="D85" s="259">
        <v>103.29</v>
      </c>
      <c r="E85" s="259">
        <v>103.89</v>
      </c>
      <c r="F85" s="259">
        <v>103.59</v>
      </c>
      <c r="G85" s="259">
        <v>103.68709677419353</v>
      </c>
      <c r="H85" s="259">
        <v>104.28709677419357</v>
      </c>
      <c r="I85" s="261">
        <v>103.98709677419356</v>
      </c>
      <c r="L85" s="245"/>
      <c r="M85" s="280"/>
    </row>
    <row r="86" spans="2:18" ht="20.25" customHeight="1">
      <c r="B86" s="1706"/>
      <c r="C86" s="269" t="s">
        <v>444</v>
      </c>
      <c r="D86" s="259">
        <v>104.04</v>
      </c>
      <c r="E86" s="259">
        <v>104.64</v>
      </c>
      <c r="F86" s="259">
        <v>104.34</v>
      </c>
      <c r="G86" s="259">
        <v>103.63419354838709</v>
      </c>
      <c r="H86" s="259">
        <v>104.23419354838707</v>
      </c>
      <c r="I86" s="261">
        <v>103.93419354838707</v>
      </c>
      <c r="L86" s="245"/>
      <c r="M86" s="280"/>
    </row>
    <row r="87" spans="2:18" ht="20.25" customHeight="1">
      <c r="B87" s="1706"/>
      <c r="C87" s="269" t="s">
        <v>445</v>
      </c>
      <c r="D87" s="259">
        <v>102.65</v>
      </c>
      <c r="E87" s="259">
        <v>103.25</v>
      </c>
      <c r="F87" s="259">
        <v>102.95</v>
      </c>
      <c r="G87" s="259">
        <v>103.08379310344827</v>
      </c>
      <c r="H87" s="259">
        <v>103.68379310344827</v>
      </c>
      <c r="I87" s="261">
        <v>103.38379310344827</v>
      </c>
      <c r="L87" s="245"/>
      <c r="M87" s="280"/>
    </row>
    <row r="88" spans="2:18" ht="20.25" customHeight="1">
      <c r="B88" s="1706"/>
      <c r="C88" s="269" t="s">
        <v>446</v>
      </c>
      <c r="D88" s="259">
        <v>101.52</v>
      </c>
      <c r="E88" s="259">
        <v>102.12</v>
      </c>
      <c r="F88" s="259">
        <v>101.82</v>
      </c>
      <c r="G88" s="259">
        <v>101.83166666666668</v>
      </c>
      <c r="H88" s="259">
        <v>102.43166666666666</v>
      </c>
      <c r="I88" s="261">
        <v>102.13166666666666</v>
      </c>
      <c r="L88" s="281"/>
      <c r="M88" s="280"/>
    </row>
    <row r="89" spans="2:18" ht="20.25" customHeight="1">
      <c r="B89" s="1706"/>
      <c r="C89" s="269" t="s">
        <v>447</v>
      </c>
      <c r="D89" s="259">
        <v>102.74</v>
      </c>
      <c r="E89" s="259">
        <v>103.34</v>
      </c>
      <c r="F89" s="259">
        <v>103.03999999999999</v>
      </c>
      <c r="G89" s="259">
        <v>101.93551724137932</v>
      </c>
      <c r="H89" s="259">
        <v>102.5355172413793</v>
      </c>
      <c r="I89" s="261">
        <v>102.23551724137931</v>
      </c>
      <c r="L89" s="281"/>
      <c r="M89" s="280"/>
    </row>
    <row r="90" spans="2:18" ht="20.25" customHeight="1">
      <c r="B90" s="1706"/>
      <c r="C90" s="269" t="s">
        <v>448</v>
      </c>
      <c r="D90" s="259">
        <v>103.53</v>
      </c>
      <c r="E90" s="259">
        <v>104.13</v>
      </c>
      <c r="F90" s="259">
        <v>103.83</v>
      </c>
      <c r="G90" s="259">
        <v>103.34766666666668</v>
      </c>
      <c r="H90" s="259">
        <v>103.94766666666668</v>
      </c>
      <c r="I90" s="261">
        <v>103.64766666666668</v>
      </c>
      <c r="L90" s="281"/>
      <c r="M90" s="280"/>
    </row>
    <row r="91" spans="2:18" ht="20.25" customHeight="1">
      <c r="B91" s="1706"/>
      <c r="C91" s="269" t="s">
        <v>449</v>
      </c>
      <c r="D91" s="259">
        <v>104.12</v>
      </c>
      <c r="E91" s="259">
        <v>104.72</v>
      </c>
      <c r="F91" s="259">
        <v>104.42</v>
      </c>
      <c r="G91" s="259">
        <v>103.79666666666668</v>
      </c>
      <c r="H91" s="259">
        <v>104.39666666666666</v>
      </c>
      <c r="I91" s="261">
        <v>104.09666666666666</v>
      </c>
      <c r="L91" s="281"/>
      <c r="M91" s="280"/>
    </row>
    <row r="92" spans="2:18" ht="20.25" customHeight="1">
      <c r="B92" s="1706"/>
      <c r="C92" s="269" t="s">
        <v>450</v>
      </c>
      <c r="D92" s="259">
        <v>107.43</v>
      </c>
      <c r="E92" s="259">
        <v>108.03</v>
      </c>
      <c r="F92" s="259">
        <v>107.73</v>
      </c>
      <c r="G92" s="259">
        <v>106.08032258064517</v>
      </c>
      <c r="H92" s="259">
        <v>106.68032258064517</v>
      </c>
      <c r="I92" s="261">
        <v>106.38032258064517</v>
      </c>
      <c r="K92" s="12"/>
      <c r="L92" s="280"/>
      <c r="M92" s="280"/>
    </row>
    <row r="93" spans="2:18" ht="20.25" customHeight="1" thickBot="1">
      <c r="B93" s="1707"/>
      <c r="C93" s="282" t="s">
        <v>451</v>
      </c>
      <c r="D93" s="283">
        <v>107.94</v>
      </c>
      <c r="E93" s="283">
        <v>108.54</v>
      </c>
      <c r="F93" s="283">
        <v>108.24000000000001</v>
      </c>
      <c r="G93" s="283">
        <v>107.88774193548387</v>
      </c>
      <c r="H93" s="283">
        <v>108.48774193548388</v>
      </c>
      <c r="I93" s="284">
        <v>108.18774193548387</v>
      </c>
      <c r="K93" s="12"/>
      <c r="L93" s="280"/>
      <c r="M93" s="280"/>
    </row>
    <row r="94" spans="2:18" ht="16.5" thickTop="1">
      <c r="B94" s="1600" t="s">
        <v>553</v>
      </c>
      <c r="C94" s="1600"/>
      <c r="D94" s="1600"/>
      <c r="E94" s="1600"/>
      <c r="F94" s="1600"/>
      <c r="G94" s="1600"/>
      <c r="H94" s="1600"/>
      <c r="I94" s="1600"/>
      <c r="K94" s="281"/>
      <c r="L94" s="281"/>
      <c r="M94" s="285"/>
      <c r="N94" s="285"/>
      <c r="O94" s="285"/>
      <c r="P94" s="285"/>
      <c r="Q94" s="285"/>
      <c r="R94" s="285"/>
    </row>
    <row r="95" spans="2:18" ht="15.75" customHeight="1">
      <c r="B95" s="1612" t="s">
        <v>554</v>
      </c>
      <c r="C95" s="1612"/>
      <c r="D95" s="1612"/>
      <c r="E95" s="1612"/>
      <c r="F95" s="1612"/>
      <c r="G95" s="1612"/>
      <c r="H95" s="1612"/>
      <c r="I95" s="1612"/>
      <c r="J95" s="1612"/>
      <c r="K95" s="1612"/>
      <c r="L95" s="1612"/>
      <c r="M95" s="285"/>
      <c r="N95" s="285"/>
      <c r="O95" s="285"/>
      <c r="P95" s="285"/>
      <c r="Q95" s="285"/>
      <c r="R95" s="285"/>
    </row>
    <row r="96" spans="2:18" ht="16.5" thickBot="1">
      <c r="B96" s="1612" t="s">
        <v>111</v>
      </c>
      <c r="C96" s="1612"/>
      <c r="D96" s="1612"/>
      <c r="E96" s="1612"/>
      <c r="F96" s="1612"/>
      <c r="G96" s="1612"/>
      <c r="H96" s="1612"/>
      <c r="I96" s="1612"/>
      <c r="J96" s="1612"/>
      <c r="K96" s="1612"/>
      <c r="L96" s="1612"/>
      <c r="M96" s="285"/>
      <c r="N96" s="285"/>
      <c r="O96" s="285"/>
      <c r="P96" s="285"/>
      <c r="Q96" s="285"/>
      <c r="R96" s="285"/>
    </row>
    <row r="97" spans="2:18" ht="16.5" thickTop="1">
      <c r="B97" s="1708"/>
      <c r="C97" s="1711" t="s">
        <v>71</v>
      </c>
      <c r="D97" s="1712"/>
      <c r="E97" s="1713"/>
      <c r="F97" s="1711" t="s">
        <v>148</v>
      </c>
      <c r="G97" s="1712"/>
      <c r="H97" s="1713"/>
      <c r="I97" s="1717" t="s">
        <v>570</v>
      </c>
      <c r="J97" s="1718"/>
      <c r="K97" s="1718"/>
      <c r="L97" s="1719"/>
      <c r="M97" s="285"/>
      <c r="N97" s="285"/>
      <c r="O97" s="285"/>
      <c r="P97" s="285"/>
      <c r="Q97" s="285"/>
      <c r="R97" s="285"/>
    </row>
    <row r="98" spans="2:18" ht="15.75">
      <c r="B98" s="1709"/>
      <c r="C98" s="1714"/>
      <c r="D98" s="1715"/>
      <c r="E98" s="1716"/>
      <c r="F98" s="1714"/>
      <c r="G98" s="1715"/>
      <c r="H98" s="1716"/>
      <c r="I98" s="1720" t="s">
        <v>571</v>
      </c>
      <c r="J98" s="1721"/>
      <c r="K98" s="1722" t="s">
        <v>572</v>
      </c>
      <c r="L98" s="1723"/>
      <c r="M98" s="285"/>
      <c r="N98" s="285"/>
      <c r="O98" s="285"/>
      <c r="P98" s="285"/>
      <c r="Q98" s="285"/>
      <c r="R98" s="285"/>
    </row>
    <row r="99" spans="2:18" ht="24" customHeight="1">
      <c r="B99" s="1710"/>
      <c r="C99" s="286" t="s">
        <v>555</v>
      </c>
      <c r="D99" s="286" t="s">
        <v>556</v>
      </c>
      <c r="E99" s="286">
        <v>2017</v>
      </c>
      <c r="F99" s="286">
        <v>2016</v>
      </c>
      <c r="G99" s="286">
        <v>2017</v>
      </c>
      <c r="H99" s="286">
        <v>2018</v>
      </c>
      <c r="I99" s="287">
        <v>2016</v>
      </c>
      <c r="J99" s="287">
        <v>2017</v>
      </c>
      <c r="K99" s="287">
        <v>2016</v>
      </c>
      <c r="L99" s="288">
        <v>2017</v>
      </c>
    </row>
    <row r="100" spans="2:18" ht="15.75">
      <c r="B100" s="289" t="s">
        <v>557</v>
      </c>
      <c r="C100" s="290">
        <v>57.31</v>
      </c>
      <c r="D100" s="290">
        <v>46.25</v>
      </c>
      <c r="E100" s="290">
        <v>47.89</v>
      </c>
      <c r="F100" s="291">
        <v>47.88</v>
      </c>
      <c r="G100" s="291">
        <v>45.47</v>
      </c>
      <c r="H100" s="291">
        <v>74.77</v>
      </c>
      <c r="I100" s="292">
        <f t="shared" ref="I100:J101" si="0">D100/C100*100-100</f>
        <v>-19.298551736171703</v>
      </c>
      <c r="J100" s="292">
        <f>E100/D100*100-100</f>
        <v>3.5459459459459453</v>
      </c>
      <c r="K100" s="293">
        <f t="shared" ref="K100:L101" si="1">G100/F100*100-100</f>
        <v>-5.0334168755221498</v>
      </c>
      <c r="L100" s="294">
        <f>H100/G100*100-100</f>
        <v>64.438091049043322</v>
      </c>
    </row>
    <row r="101" spans="2:18" ht="16.5" thickBot="1">
      <c r="B101" s="295" t="s">
        <v>558</v>
      </c>
      <c r="C101" s="296">
        <v>1144.4000000000001</v>
      </c>
      <c r="D101" s="296">
        <v>1327</v>
      </c>
      <c r="E101" s="296">
        <v>1230.3</v>
      </c>
      <c r="F101" s="296">
        <v>1287.1500000000001</v>
      </c>
      <c r="G101" s="296">
        <v>1275.5</v>
      </c>
      <c r="H101" s="296">
        <v>1302.75</v>
      </c>
      <c r="I101" s="297">
        <f t="shared" si="0"/>
        <v>15.955959454736089</v>
      </c>
      <c r="J101" s="297">
        <f t="shared" si="0"/>
        <v>-7.2871137905049039</v>
      </c>
      <c r="K101" s="298">
        <f t="shared" si="1"/>
        <v>-0.90510041564697019</v>
      </c>
      <c r="L101" s="299">
        <f t="shared" si="1"/>
        <v>2.1364170913367388</v>
      </c>
    </row>
    <row r="102" spans="2:18" ht="16.5" thickTop="1">
      <c r="B102" s="1600" t="s">
        <v>559</v>
      </c>
      <c r="C102" s="1600"/>
      <c r="D102" s="1600"/>
      <c r="E102" s="1600"/>
      <c r="F102" s="1600"/>
      <c r="G102" s="1600"/>
      <c r="H102" s="1600"/>
      <c r="I102" s="1600"/>
      <c r="J102" s="1600"/>
      <c r="K102" s="1600"/>
      <c r="L102" s="1600"/>
    </row>
    <row r="103" spans="2:18" ht="15.75">
      <c r="B103" s="1703" t="s">
        <v>560</v>
      </c>
      <c r="C103" s="1703"/>
      <c r="D103" s="1703"/>
      <c r="E103" s="1703"/>
      <c r="F103" s="1703"/>
      <c r="G103" s="1703"/>
      <c r="H103" s="1703"/>
      <c r="I103" s="1703"/>
      <c r="J103" s="1703"/>
      <c r="K103" s="1703"/>
      <c r="L103" s="1703"/>
    </row>
    <row r="104" spans="2:18" ht="15.75">
      <c r="B104" s="1703" t="s">
        <v>561</v>
      </c>
      <c r="C104" s="1703"/>
      <c r="D104" s="1703"/>
      <c r="E104" s="1703"/>
      <c r="F104" s="1703"/>
      <c r="G104" s="1703"/>
      <c r="H104" s="1703"/>
      <c r="I104" s="1703"/>
      <c r="J104" s="1703"/>
      <c r="K104" s="1703"/>
      <c r="L104" s="1703"/>
    </row>
    <row r="105" spans="2:18" ht="15.75">
      <c r="B105" s="1704" t="s">
        <v>562</v>
      </c>
      <c r="C105" s="1704"/>
      <c r="D105" s="1704"/>
      <c r="E105" s="1704"/>
      <c r="F105" s="1704"/>
      <c r="G105" s="1704"/>
      <c r="H105" s="1704"/>
      <c r="I105" s="1704"/>
      <c r="J105" s="1704"/>
      <c r="K105" s="1704"/>
      <c r="L105" s="1704"/>
    </row>
    <row r="106" spans="2:18" ht="15.75"/>
  </sheetData>
  <mergeCells count="26">
    <mergeCell ref="B104:L104"/>
    <mergeCell ref="B103:L103"/>
    <mergeCell ref="B102:L102"/>
    <mergeCell ref="B105:L105"/>
    <mergeCell ref="B83:B93"/>
    <mergeCell ref="B94:I94"/>
    <mergeCell ref="B95:L95"/>
    <mergeCell ref="B96:L96"/>
    <mergeCell ref="B97:B99"/>
    <mergeCell ref="C97:E98"/>
    <mergeCell ref="F97:H98"/>
    <mergeCell ref="I97:L97"/>
    <mergeCell ref="I98:J98"/>
    <mergeCell ref="K98:L98"/>
    <mergeCell ref="B70:B82"/>
    <mergeCell ref="B1:I1"/>
    <mergeCell ref="B2:I2"/>
    <mergeCell ref="B3:B4"/>
    <mergeCell ref="C3:C4"/>
    <mergeCell ref="D3:F3"/>
    <mergeCell ref="G3:I3"/>
    <mergeCell ref="B5:B17"/>
    <mergeCell ref="B18:B30"/>
    <mergeCell ref="B31:B43"/>
    <mergeCell ref="B44:B56"/>
    <mergeCell ref="B57:B69"/>
  </mergeCells>
  <hyperlinks>
    <hyperlink ref="B105" r:id="rId1"/>
  </hyperlinks>
  <printOptions horizontalCentered="1"/>
  <pageMargins left="0.7" right="0.7" top="0.5" bottom="0.5" header="0.3" footer="0.3"/>
  <pageSetup paperSize="9" scale="61" orientation="portrait" r:id="rId2"/>
</worksheet>
</file>

<file path=xl/worksheets/sheet22.xml><?xml version="1.0" encoding="utf-8"?>
<worksheet xmlns="http://schemas.openxmlformats.org/spreadsheetml/2006/main" xmlns:r="http://schemas.openxmlformats.org/officeDocument/2006/relationships">
  <sheetPr>
    <pageSetUpPr fitToPage="1"/>
  </sheetPr>
  <dimension ref="A1:N51"/>
  <sheetViews>
    <sheetView view="pageBreakPreview" zoomScaleSheetLayoutView="100" workbookViewId="0">
      <selection activeCell="I8" sqref="I8"/>
    </sheetView>
  </sheetViews>
  <sheetFormatPr defaultRowHeight="18.75"/>
  <cols>
    <col min="1" max="1" width="44" style="4" bestFit="1" customWidth="1"/>
    <col min="2" max="2" width="18.5703125" style="4" bestFit="1" customWidth="1"/>
    <col min="3" max="3" width="17" style="4" customWidth="1"/>
    <col min="4" max="4" width="20.42578125" style="4" bestFit="1" customWidth="1"/>
    <col min="5" max="5" width="17" style="4" customWidth="1"/>
    <col min="6" max="6" width="20.42578125" style="4" bestFit="1" customWidth="1"/>
    <col min="7" max="7" width="17" style="4" bestFit="1" customWidth="1"/>
    <col min="8" max="8" width="17" style="4" customWidth="1"/>
    <col min="9" max="9" width="10" style="4" bestFit="1" customWidth="1"/>
    <col min="10" max="10" width="9.140625" style="4" customWidth="1"/>
    <col min="11" max="16384" width="9.140625" style="4"/>
  </cols>
  <sheetData>
    <row r="1" spans="1:12">
      <c r="A1" s="1724" t="s">
        <v>45</v>
      </c>
      <c r="B1" s="1724"/>
      <c r="C1" s="1724"/>
      <c r="D1" s="1724"/>
      <c r="E1" s="1724"/>
      <c r="F1" s="1724"/>
      <c r="G1" s="1724"/>
      <c r="H1" s="1724"/>
    </row>
    <row r="2" spans="1:12">
      <c r="A2" s="1724" t="s">
        <v>0</v>
      </c>
      <c r="B2" s="1724"/>
      <c r="C2" s="1724"/>
      <c r="D2" s="1724"/>
      <c r="E2" s="1724"/>
      <c r="F2" s="1724"/>
      <c r="G2" s="1724"/>
      <c r="H2" s="1724"/>
    </row>
    <row r="3" spans="1:12">
      <c r="A3" s="1725" t="s">
        <v>15</v>
      </c>
      <c r="B3" s="1725"/>
      <c r="C3" s="1725"/>
      <c r="D3" s="1725"/>
      <c r="E3" s="1725"/>
      <c r="F3" s="1725"/>
      <c r="G3" s="1725"/>
      <c r="H3" s="1725"/>
    </row>
    <row r="4" spans="1:12">
      <c r="A4" s="63"/>
      <c r="B4" s="63"/>
      <c r="C4" s="63"/>
      <c r="D4" s="63"/>
      <c r="E4" s="63"/>
      <c r="F4" s="63"/>
      <c r="G4" s="63"/>
      <c r="H4" s="63"/>
    </row>
    <row r="5" spans="1:12" ht="19.5" thickBot="1">
      <c r="A5" s="1739" t="s">
        <v>1</v>
      </c>
      <c r="B5" s="1739"/>
      <c r="C5" s="1739"/>
      <c r="D5" s="1739"/>
      <c r="E5" s="1739"/>
      <c r="F5" s="1739"/>
      <c r="G5" s="1739"/>
      <c r="H5" s="1739"/>
    </row>
    <row r="6" spans="1:12" ht="20.25" customHeight="1" thickTop="1">
      <c r="A6" s="1727" t="s">
        <v>2</v>
      </c>
      <c r="B6" s="1730" t="s">
        <v>3</v>
      </c>
      <c r="C6" s="1730"/>
      <c r="D6" s="1730"/>
      <c r="E6" s="1730"/>
      <c r="F6" s="1730"/>
      <c r="G6" s="1730" t="s">
        <v>570</v>
      </c>
      <c r="H6" s="1731"/>
    </row>
    <row r="7" spans="1:12" ht="20.25" customHeight="1">
      <c r="A7" s="1728"/>
      <c r="B7" s="1732" t="s">
        <v>4</v>
      </c>
      <c r="C7" s="1733"/>
      <c r="D7" s="1732" t="s">
        <v>5</v>
      </c>
      <c r="E7" s="1733"/>
      <c r="F7" s="86" t="s">
        <v>16</v>
      </c>
      <c r="G7" s="1734" t="s">
        <v>144</v>
      </c>
      <c r="H7" s="1735"/>
    </row>
    <row r="8" spans="1:12" ht="20.25" customHeight="1">
      <c r="A8" s="1729"/>
      <c r="B8" s="99" t="s">
        <v>143</v>
      </c>
      <c r="C8" s="86" t="s">
        <v>6</v>
      </c>
      <c r="D8" s="99" t="s">
        <v>143</v>
      </c>
      <c r="E8" s="86" t="s">
        <v>6</v>
      </c>
      <c r="F8" s="99" t="s">
        <v>143</v>
      </c>
      <c r="G8" s="86" t="s">
        <v>5</v>
      </c>
      <c r="H8" s="90" t="s">
        <v>46</v>
      </c>
    </row>
    <row r="9" spans="1:12" ht="27.75" customHeight="1">
      <c r="A9" s="87" t="s">
        <v>7</v>
      </c>
      <c r="B9" s="88">
        <f>B10+B14+B18</f>
        <v>388306</v>
      </c>
      <c r="C9" s="88">
        <f t="shared" ref="C9:F9" si="0">C10+C14+C18</f>
        <v>581704.39100000006</v>
      </c>
      <c r="D9" s="88">
        <f t="shared" si="0"/>
        <v>555101.89999999991</v>
      </c>
      <c r="E9" s="88">
        <f t="shared" si="0"/>
        <v>815703</v>
      </c>
      <c r="F9" s="88">
        <f t="shared" si="0"/>
        <v>832040.4</v>
      </c>
      <c r="G9" s="88">
        <f>D9/B9*100-100</f>
        <v>42.954757330558863</v>
      </c>
      <c r="H9" s="89">
        <f>F9/D9*100-100</f>
        <v>49.889668905835151</v>
      </c>
      <c r="I9" s="1"/>
      <c r="J9" s="1"/>
      <c r="K9" s="1"/>
      <c r="L9" s="1"/>
    </row>
    <row r="10" spans="1:12" ht="27.75" customHeight="1">
      <c r="A10" s="2" t="s">
        <v>17</v>
      </c>
      <c r="B10" s="9">
        <f>B11+B12+B13</f>
        <v>276230.40000000002</v>
      </c>
      <c r="C10" s="9">
        <f t="shared" ref="C10:F10" si="1">C11+C12+C13</f>
        <v>364469.23300000001</v>
      </c>
      <c r="D10" s="9">
        <f t="shared" si="1"/>
        <v>394507.8</v>
      </c>
      <c r="E10" s="9">
        <f t="shared" si="1"/>
        <v>513674.80000000005</v>
      </c>
      <c r="F10" s="9">
        <f t="shared" si="1"/>
        <v>607723.69999999995</v>
      </c>
      <c r="G10" s="9">
        <f t="shared" ref="G10:G46" si="2">D10/B10*100-100</f>
        <v>42.818386390491412</v>
      </c>
      <c r="H10" s="83">
        <f t="shared" ref="H10:H46" si="3">F10/D10*100-100</f>
        <v>54.046054349242269</v>
      </c>
      <c r="I10" s="1"/>
      <c r="J10" s="1"/>
      <c r="K10" s="1"/>
      <c r="L10" s="1"/>
    </row>
    <row r="11" spans="1:12" ht="27.75" customHeight="1">
      <c r="A11" s="3" t="s">
        <v>18</v>
      </c>
      <c r="B11" s="10">
        <v>255480.4</v>
      </c>
      <c r="C11" s="10">
        <v>333275.03399999999</v>
      </c>
      <c r="D11" s="10">
        <v>363881.8</v>
      </c>
      <c r="E11" s="10">
        <v>476214.7</v>
      </c>
      <c r="F11" s="10">
        <v>561025.19999999995</v>
      </c>
      <c r="G11" s="10">
        <f t="shared" si="2"/>
        <v>42.43041736274094</v>
      </c>
      <c r="H11" s="11">
        <f t="shared" si="3"/>
        <v>54.17786764823083</v>
      </c>
      <c r="I11" s="1"/>
      <c r="J11" s="1"/>
      <c r="K11" s="1"/>
      <c r="L11" s="1"/>
    </row>
    <row r="12" spans="1:12" ht="27.75" customHeight="1">
      <c r="A12" s="3" t="s">
        <v>19</v>
      </c>
      <c r="B12" s="10">
        <v>5343.7000000000007</v>
      </c>
      <c r="C12" s="10">
        <v>9490.5519999999997</v>
      </c>
      <c r="D12" s="10">
        <v>14504.8</v>
      </c>
      <c r="E12" s="10">
        <v>19890.400000000001</v>
      </c>
      <c r="F12" s="10">
        <v>24880.899999999998</v>
      </c>
      <c r="G12" s="10">
        <f t="shared" si="2"/>
        <v>171.43739356625554</v>
      </c>
      <c r="H12" s="11">
        <f t="shared" si="3"/>
        <v>71.53562958468919</v>
      </c>
      <c r="I12" s="1"/>
      <c r="J12" s="1"/>
      <c r="K12" s="1"/>
      <c r="L12" s="1"/>
    </row>
    <row r="13" spans="1:12" ht="27.75" customHeight="1">
      <c r="A13" s="3" t="s">
        <v>20</v>
      </c>
      <c r="B13" s="10">
        <v>15406.3</v>
      </c>
      <c r="C13" s="10">
        <v>21703.646999999997</v>
      </c>
      <c r="D13" s="10">
        <v>16121.199999999999</v>
      </c>
      <c r="E13" s="10">
        <v>17569.7</v>
      </c>
      <c r="F13" s="10">
        <v>21817.599999999999</v>
      </c>
      <c r="G13" s="10">
        <f t="shared" si="2"/>
        <v>4.6403094837826018</v>
      </c>
      <c r="H13" s="11">
        <f t="shared" si="3"/>
        <v>35.334838597623019</v>
      </c>
      <c r="I13" s="1"/>
      <c r="J13" s="1"/>
      <c r="K13" s="1"/>
      <c r="L13" s="1"/>
    </row>
    <row r="14" spans="1:12" ht="27.75" customHeight="1">
      <c r="A14" s="2" t="s">
        <v>21</v>
      </c>
      <c r="B14" s="9">
        <f>SUM(B15:B17)</f>
        <v>55755.5</v>
      </c>
      <c r="C14" s="9">
        <f t="shared" ref="C14:F14" si="4">SUM(C15:C17)</f>
        <v>115677.41900000001</v>
      </c>
      <c r="D14" s="9">
        <f t="shared" si="4"/>
        <v>108434.09999999999</v>
      </c>
      <c r="E14" s="9">
        <f t="shared" si="4"/>
        <v>199191.69999999998</v>
      </c>
      <c r="F14" s="9">
        <f t="shared" si="4"/>
        <v>151879.30000000002</v>
      </c>
      <c r="G14" s="9">
        <f t="shared" si="2"/>
        <v>94.481441292787224</v>
      </c>
      <c r="H14" s="83">
        <f t="shared" si="3"/>
        <v>40.065994000042451</v>
      </c>
      <c r="I14" s="1"/>
      <c r="J14" s="1"/>
      <c r="K14" s="1"/>
      <c r="L14" s="1"/>
    </row>
    <row r="15" spans="1:12" ht="27.75" customHeight="1">
      <c r="A15" s="3" t="s">
        <v>18</v>
      </c>
      <c r="B15" s="10">
        <v>47618.5</v>
      </c>
      <c r="C15" s="10">
        <v>101579.099</v>
      </c>
      <c r="D15" s="10">
        <v>86886.7</v>
      </c>
      <c r="E15" s="10">
        <v>160256.4</v>
      </c>
      <c r="F15" s="10">
        <v>121138.7</v>
      </c>
      <c r="G15" s="10">
        <f t="shared" si="2"/>
        <v>82.464168337935888</v>
      </c>
      <c r="H15" s="11">
        <f t="shared" si="3"/>
        <v>39.421453456052546</v>
      </c>
      <c r="I15" s="1"/>
      <c r="J15" s="1"/>
      <c r="K15" s="1"/>
      <c r="L15" s="1"/>
    </row>
    <row r="16" spans="1:12" ht="27.75" customHeight="1">
      <c r="A16" s="3" t="s">
        <v>19</v>
      </c>
      <c r="B16" s="10">
        <v>4505.9000000000005</v>
      </c>
      <c r="C16" s="10">
        <v>7247.4970000000003</v>
      </c>
      <c r="D16" s="10">
        <v>14749.699999999999</v>
      </c>
      <c r="E16" s="10">
        <v>25724.400000000001</v>
      </c>
      <c r="F16" s="10">
        <v>25875.5</v>
      </c>
      <c r="G16" s="10">
        <f t="shared" si="2"/>
        <v>227.34192947025008</v>
      </c>
      <c r="H16" s="11">
        <f t="shared" si="3"/>
        <v>75.43068672583172</v>
      </c>
      <c r="I16" s="1"/>
      <c r="J16" s="1"/>
      <c r="K16" s="1"/>
      <c r="L16" s="1"/>
    </row>
    <row r="17" spans="1:14" ht="27.75" customHeight="1">
      <c r="A17" s="3" t="s">
        <v>20</v>
      </c>
      <c r="B17" s="10">
        <v>3631.1</v>
      </c>
      <c r="C17" s="10">
        <v>6850.8230000000003</v>
      </c>
      <c r="D17" s="10">
        <v>6797.7000000000007</v>
      </c>
      <c r="E17" s="10">
        <v>13210.9</v>
      </c>
      <c r="F17" s="10">
        <v>4865.0999999999995</v>
      </c>
      <c r="G17" s="10">
        <f t="shared" si="2"/>
        <v>87.207733193798049</v>
      </c>
      <c r="H17" s="11">
        <f t="shared" si="3"/>
        <v>-28.430204333818807</v>
      </c>
      <c r="I17" s="1"/>
      <c r="J17" s="1"/>
      <c r="K17" s="1"/>
      <c r="L17" s="1"/>
    </row>
    <row r="18" spans="1:14" ht="27.75" customHeight="1">
      <c r="A18" s="2" t="s">
        <v>22</v>
      </c>
      <c r="B18" s="9">
        <f>SUM(B19:B21)</f>
        <v>56320.1</v>
      </c>
      <c r="C18" s="9">
        <f t="shared" ref="C18:F18" si="5">SUM(C19:C21)</f>
        <v>101557.739</v>
      </c>
      <c r="D18" s="9">
        <f t="shared" si="5"/>
        <v>52160</v>
      </c>
      <c r="E18" s="9">
        <f t="shared" si="5"/>
        <v>102836.5</v>
      </c>
      <c r="F18" s="9">
        <f t="shared" si="5"/>
        <v>72437.400000000009</v>
      </c>
      <c r="G18" s="9">
        <f t="shared" si="2"/>
        <v>-7.3865280778975944</v>
      </c>
      <c r="H18" s="83">
        <f t="shared" si="3"/>
        <v>38.875383435582819</v>
      </c>
      <c r="I18" s="1"/>
      <c r="J18" s="1"/>
      <c r="K18" s="1"/>
      <c r="L18" s="1"/>
    </row>
    <row r="19" spans="1:14" ht="27.75" customHeight="1">
      <c r="A19" s="3" t="s">
        <v>18</v>
      </c>
      <c r="B19" s="10">
        <v>52324.7</v>
      </c>
      <c r="C19" s="10">
        <v>93336.894</v>
      </c>
      <c r="D19" s="10">
        <v>50971.5</v>
      </c>
      <c r="E19" s="10">
        <v>100771</v>
      </c>
      <c r="F19" s="10">
        <v>67589.600000000006</v>
      </c>
      <c r="G19" s="10">
        <f t="shared" si="2"/>
        <v>-2.5861591179691317</v>
      </c>
      <c r="H19" s="84">
        <f t="shared" si="3"/>
        <v>32.602728975996399</v>
      </c>
      <c r="I19" s="1"/>
      <c r="J19" s="1"/>
      <c r="K19" s="1"/>
      <c r="L19" s="1"/>
    </row>
    <row r="20" spans="1:14" ht="27.75" customHeight="1">
      <c r="A20" s="3" t="s">
        <v>19</v>
      </c>
      <c r="B20" s="10">
        <v>3969.4</v>
      </c>
      <c r="C20" s="10">
        <v>7834.1750000000002</v>
      </c>
      <c r="D20" s="10">
        <v>860</v>
      </c>
      <c r="E20" s="10">
        <v>1737</v>
      </c>
      <c r="F20" s="10">
        <v>4513.7</v>
      </c>
      <c r="G20" s="10">
        <f t="shared" si="2"/>
        <v>-78.334257066559175</v>
      </c>
      <c r="H20" s="11">
        <f t="shared" si="3"/>
        <v>424.84883720930236</v>
      </c>
      <c r="I20" s="1"/>
      <c r="J20" s="1"/>
      <c r="K20" s="1"/>
      <c r="L20" s="1"/>
    </row>
    <row r="21" spans="1:14" ht="27.75" customHeight="1">
      <c r="A21" s="91" t="s">
        <v>20</v>
      </c>
      <c r="B21" s="51">
        <v>26</v>
      </c>
      <c r="C21" s="51">
        <v>386.67</v>
      </c>
      <c r="D21" s="51">
        <v>328.5</v>
      </c>
      <c r="E21" s="51">
        <v>328.5</v>
      </c>
      <c r="F21" s="51">
        <v>334.1</v>
      </c>
      <c r="G21" s="10">
        <f t="shared" si="2"/>
        <v>1163.4615384615386</v>
      </c>
      <c r="H21" s="52">
        <f t="shared" si="3"/>
        <v>1.7047184170472036</v>
      </c>
      <c r="I21" s="1"/>
      <c r="J21" s="1"/>
      <c r="K21" s="1"/>
      <c r="L21" s="1"/>
    </row>
    <row r="22" spans="1:14" ht="27.75" customHeight="1">
      <c r="A22" s="92" t="s">
        <v>8</v>
      </c>
      <c r="B22" s="93">
        <f>B23+B26</f>
        <v>425900.3</v>
      </c>
      <c r="C22" s="93">
        <f t="shared" ref="C22:F22" si="6">C23+C26</f>
        <v>525022.19999999995</v>
      </c>
      <c r="D22" s="93">
        <f t="shared" si="6"/>
        <v>542456.69999999995</v>
      </c>
      <c r="E22" s="93">
        <f t="shared" si="6"/>
        <v>627008.40000000014</v>
      </c>
      <c r="F22" s="93">
        <f t="shared" si="6"/>
        <v>654216.70000000007</v>
      </c>
      <c r="G22" s="46">
        <f t="shared" si="2"/>
        <v>27.367062197420381</v>
      </c>
      <c r="H22" s="53">
        <f t="shared" si="3"/>
        <v>20.602566066563497</v>
      </c>
      <c r="I22" s="1"/>
      <c r="J22" s="1"/>
      <c r="K22" s="1"/>
      <c r="L22" s="1"/>
    </row>
    <row r="23" spans="1:14" ht="27.75" customHeight="1">
      <c r="A23" s="2" t="s">
        <v>23</v>
      </c>
      <c r="B23" s="13">
        <f>B24+B25</f>
        <v>423182.89999999997</v>
      </c>
      <c r="C23" s="13">
        <f t="shared" ref="C23:F23" si="7">C24+C25</f>
        <v>521761.3</v>
      </c>
      <c r="D23" s="13">
        <f t="shared" si="7"/>
        <v>540136</v>
      </c>
      <c r="E23" s="13">
        <f t="shared" si="7"/>
        <v>623594.10000000009</v>
      </c>
      <c r="F23" s="13">
        <f t="shared" si="7"/>
        <v>648982.30000000005</v>
      </c>
      <c r="G23" s="9">
        <f t="shared" si="2"/>
        <v>27.636537298647951</v>
      </c>
      <c r="H23" s="83">
        <f t="shared" si="3"/>
        <v>20.151646992609273</v>
      </c>
      <c r="I23" s="1"/>
      <c r="J23" s="1"/>
      <c r="K23" s="1"/>
      <c r="L23" s="1"/>
    </row>
    <row r="24" spans="1:14" ht="27.75" customHeight="1">
      <c r="A24" s="3" t="s">
        <v>24</v>
      </c>
      <c r="B24" s="14">
        <v>396019.6</v>
      </c>
      <c r="C24" s="14">
        <v>481978.1</v>
      </c>
      <c r="D24" s="14">
        <v>527140.6</v>
      </c>
      <c r="E24" s="14">
        <v>609117.30000000005</v>
      </c>
      <c r="F24" s="14">
        <v>625774.5</v>
      </c>
      <c r="G24" s="10">
        <f t="shared" si="2"/>
        <v>33.109724872203287</v>
      </c>
      <c r="H24" s="11">
        <f t="shared" si="3"/>
        <v>18.711118058445891</v>
      </c>
      <c r="I24" s="1"/>
      <c r="J24" s="1"/>
      <c r="K24" s="1"/>
      <c r="L24" s="1"/>
    </row>
    <row r="25" spans="1:14" ht="27.75" customHeight="1">
      <c r="A25" s="3" t="s">
        <v>25</v>
      </c>
      <c r="B25" s="14">
        <v>27163.3</v>
      </c>
      <c r="C25" s="14">
        <v>39783.199999999997</v>
      </c>
      <c r="D25" s="14">
        <v>12995.399999999998</v>
      </c>
      <c r="E25" s="14">
        <v>14476.799999999996</v>
      </c>
      <c r="F25" s="14">
        <v>23207.799999999996</v>
      </c>
      <c r="G25" s="10">
        <f t="shared" si="2"/>
        <v>-52.158242923356148</v>
      </c>
      <c r="H25" s="11">
        <f t="shared" si="3"/>
        <v>78.584729981378018</v>
      </c>
      <c r="I25" s="1"/>
      <c r="J25" s="1"/>
      <c r="K25" s="1"/>
      <c r="L25" s="1"/>
    </row>
    <row r="26" spans="1:14" ht="27.75" customHeight="1">
      <c r="A26" s="87" t="s">
        <v>26</v>
      </c>
      <c r="B26" s="94">
        <v>2717.4</v>
      </c>
      <c r="C26" s="94">
        <v>3260.9</v>
      </c>
      <c r="D26" s="94">
        <v>2320.6999999999998</v>
      </c>
      <c r="E26" s="94">
        <v>3414.3</v>
      </c>
      <c r="F26" s="94">
        <v>5234.3999999999996</v>
      </c>
      <c r="G26" s="88">
        <f t="shared" si="2"/>
        <v>-14.598513284757502</v>
      </c>
      <c r="H26" s="89">
        <f t="shared" si="3"/>
        <v>125.55263498082473</v>
      </c>
      <c r="I26" s="1"/>
      <c r="J26" s="1"/>
      <c r="K26" s="1"/>
      <c r="L26" s="1"/>
    </row>
    <row r="27" spans="1:14" ht="27.75" customHeight="1">
      <c r="A27" s="92" t="s">
        <v>9</v>
      </c>
      <c r="B27" s="46">
        <f>B22-B9</f>
        <v>37594.299999999988</v>
      </c>
      <c r="C27" s="46">
        <f t="shared" ref="C27:F27" si="8">C22-C9</f>
        <v>-56682.191000000108</v>
      </c>
      <c r="D27" s="46">
        <f t="shared" si="8"/>
        <v>-12645.199999999953</v>
      </c>
      <c r="E27" s="46">
        <f t="shared" si="8"/>
        <v>-188694.59999999986</v>
      </c>
      <c r="F27" s="46">
        <f t="shared" si="8"/>
        <v>-177823.69999999995</v>
      </c>
      <c r="G27" s="46">
        <f t="shared" si="2"/>
        <v>-133.6359501307378</v>
      </c>
      <c r="H27" s="53">
        <f t="shared" si="3"/>
        <v>1306.2545471799624</v>
      </c>
      <c r="I27" s="1"/>
      <c r="J27" s="1"/>
      <c r="K27" s="1"/>
      <c r="L27" s="1"/>
    </row>
    <row r="28" spans="1:14" s="5" customFormat="1" ht="27.75" customHeight="1">
      <c r="A28" s="92" t="s">
        <v>10</v>
      </c>
      <c r="B28" s="46">
        <f>B29+B38+B39</f>
        <v>-37594.314999999988</v>
      </c>
      <c r="C28" s="46">
        <f t="shared" ref="C28:F28" si="9">C29+C38+C39</f>
        <v>56682.200000000004</v>
      </c>
      <c r="D28" s="46">
        <f t="shared" si="9"/>
        <v>12645.230000000076</v>
      </c>
      <c r="E28" s="46">
        <f t="shared" si="9"/>
        <v>188694.60000000003</v>
      </c>
      <c r="F28" s="46">
        <f t="shared" si="9"/>
        <v>177823.67999999993</v>
      </c>
      <c r="G28" s="46">
        <f t="shared" si="2"/>
        <v>-133.63601650941126</v>
      </c>
      <c r="H28" s="53">
        <f t="shared" si="3"/>
        <v>1306.2510527685054</v>
      </c>
      <c r="I28" s="101"/>
      <c r="J28" s="101"/>
      <c r="K28" s="1"/>
      <c r="L28" s="1"/>
    </row>
    <row r="29" spans="1:14" ht="27.75" customHeight="1">
      <c r="A29" s="3" t="s">
        <v>27</v>
      </c>
      <c r="B29" s="10">
        <f>B30+B36+B37</f>
        <v>-73862.814999999988</v>
      </c>
      <c r="C29" s="10">
        <f t="shared" ref="C29:F29" si="10">C30+C36+C37</f>
        <v>13214.700000000006</v>
      </c>
      <c r="D29" s="10">
        <f t="shared" si="10"/>
        <v>-28714.869999999923</v>
      </c>
      <c r="E29" s="10">
        <f t="shared" si="10"/>
        <v>137947.90000000002</v>
      </c>
      <c r="F29" s="10">
        <f t="shared" si="10"/>
        <v>115369.17999999993</v>
      </c>
      <c r="G29" s="10">
        <f t="shared" si="2"/>
        <v>-61.124051391759266</v>
      </c>
      <c r="H29" s="11">
        <f t="shared" si="3"/>
        <v>-501.77503850792374</v>
      </c>
      <c r="I29" s="1"/>
      <c r="J29" s="1"/>
      <c r="K29" s="1"/>
      <c r="L29" s="1"/>
    </row>
    <row r="30" spans="1:14" ht="27.75" customHeight="1">
      <c r="A30" s="3" t="s">
        <v>30</v>
      </c>
      <c r="B30" s="15">
        <f>SUM(B31:B35)</f>
        <v>87662.085000000006</v>
      </c>
      <c r="C30" s="15">
        <f t="shared" ref="C30:F30" si="11">SUM(C31:C35)</f>
        <v>87774.5</v>
      </c>
      <c r="D30" s="15">
        <f t="shared" si="11"/>
        <v>63337.729999999996</v>
      </c>
      <c r="E30" s="15">
        <f t="shared" si="11"/>
        <v>88337.700000000012</v>
      </c>
      <c r="F30" s="15">
        <f t="shared" si="11"/>
        <v>144746.93</v>
      </c>
      <c r="G30" s="10">
        <f t="shared" si="2"/>
        <v>-27.747862716247297</v>
      </c>
      <c r="H30" s="11">
        <f t="shared" si="3"/>
        <v>128.53191928412971</v>
      </c>
      <c r="I30" s="1"/>
      <c r="J30" s="1"/>
      <c r="K30" s="1"/>
      <c r="L30" s="1"/>
    </row>
    <row r="31" spans="1:14" ht="27.75" customHeight="1">
      <c r="A31" s="3" t="s">
        <v>32</v>
      </c>
      <c r="B31" s="10">
        <v>20500</v>
      </c>
      <c r="C31" s="10">
        <v>20500</v>
      </c>
      <c r="D31" s="10">
        <v>28000</v>
      </c>
      <c r="E31" s="10">
        <v>33000</v>
      </c>
      <c r="F31" s="10">
        <v>71958.679999999993</v>
      </c>
      <c r="G31" s="10">
        <f t="shared" si="2"/>
        <v>36.585365853658544</v>
      </c>
      <c r="H31" s="11">
        <f t="shared" si="3"/>
        <v>156.99528571428567</v>
      </c>
      <c r="I31" s="1"/>
      <c r="J31" s="1"/>
      <c r="K31" s="1"/>
      <c r="L31" s="1"/>
      <c r="N31" s="6"/>
    </row>
    <row r="32" spans="1:14" ht="27.75" customHeight="1">
      <c r="A32" s="3" t="s">
        <v>33</v>
      </c>
      <c r="B32" s="10">
        <v>62000</v>
      </c>
      <c r="C32" s="10">
        <v>62000</v>
      </c>
      <c r="D32" s="10">
        <v>35000</v>
      </c>
      <c r="E32" s="10">
        <v>55000</v>
      </c>
      <c r="F32" s="10">
        <v>72000</v>
      </c>
      <c r="G32" s="16"/>
      <c r="H32" s="85">
        <f t="shared" si="3"/>
        <v>105.71428571428569</v>
      </c>
      <c r="I32" s="1"/>
      <c r="J32" s="1"/>
      <c r="K32" s="1"/>
      <c r="L32" s="1"/>
      <c r="N32" s="6"/>
    </row>
    <row r="33" spans="1:14" ht="27.75" customHeight="1">
      <c r="A33" s="3" t="s">
        <v>34</v>
      </c>
      <c r="B33" s="14">
        <v>0</v>
      </c>
      <c r="C33" s="14">
        <v>0</v>
      </c>
      <c r="D33" s="10">
        <v>0</v>
      </c>
      <c r="E33" s="14">
        <v>0</v>
      </c>
      <c r="F33" s="16">
        <v>0</v>
      </c>
      <c r="G33" s="16"/>
      <c r="H33" s="85"/>
      <c r="I33" s="1"/>
      <c r="J33" s="1"/>
      <c r="K33" s="1"/>
      <c r="L33" s="1"/>
      <c r="N33" s="6"/>
    </row>
    <row r="34" spans="1:14" ht="27.75" customHeight="1">
      <c r="A34" s="3" t="s">
        <v>35</v>
      </c>
      <c r="B34" s="14">
        <v>5000</v>
      </c>
      <c r="C34" s="14">
        <v>5000</v>
      </c>
      <c r="D34" s="10">
        <v>285.63</v>
      </c>
      <c r="E34" s="14">
        <v>285.60000000000002</v>
      </c>
      <c r="F34" s="10">
        <v>751.07</v>
      </c>
      <c r="G34" s="10"/>
      <c r="H34" s="11">
        <f t="shared" si="3"/>
        <v>162.95207086090397</v>
      </c>
      <c r="I34" s="1"/>
      <c r="J34" s="1"/>
      <c r="K34" s="1"/>
      <c r="L34" s="1"/>
      <c r="N34" s="6"/>
    </row>
    <row r="35" spans="1:14" ht="27.75" customHeight="1">
      <c r="A35" s="3" t="s">
        <v>36</v>
      </c>
      <c r="B35" s="10">
        <v>162.08500000000001</v>
      </c>
      <c r="C35" s="14">
        <v>274.5</v>
      </c>
      <c r="D35" s="10">
        <v>52.1</v>
      </c>
      <c r="E35" s="14">
        <v>52.1</v>
      </c>
      <c r="F35" s="10">
        <v>37.18</v>
      </c>
      <c r="G35" s="10"/>
      <c r="H35" s="11">
        <f t="shared" si="3"/>
        <v>-28.637236084452979</v>
      </c>
      <c r="I35" s="1"/>
      <c r="J35" s="1"/>
      <c r="K35" s="1"/>
      <c r="L35" s="1"/>
    </row>
    <row r="36" spans="1:14" ht="27.75" customHeight="1">
      <c r="A36" s="3" t="s">
        <v>31</v>
      </c>
      <c r="B36" s="14">
        <v>-161259.9</v>
      </c>
      <c r="C36" s="14">
        <v>-74373.399999999994</v>
      </c>
      <c r="D36" s="14">
        <v>-91276.899999999921</v>
      </c>
      <c r="E36" s="14">
        <v>50418.5</v>
      </c>
      <c r="F36" s="10">
        <v>-26562.100000000035</v>
      </c>
      <c r="G36" s="10">
        <f t="shared" si="2"/>
        <v>-43.397645663925175</v>
      </c>
      <c r="H36" s="11">
        <f t="shared" si="3"/>
        <v>-70.899428004237592</v>
      </c>
      <c r="I36" s="1"/>
      <c r="J36" s="1"/>
      <c r="K36" s="1"/>
      <c r="L36" s="1"/>
    </row>
    <row r="37" spans="1:14" ht="27.75" customHeight="1">
      <c r="A37" s="3" t="s">
        <v>43</v>
      </c>
      <c r="B37" s="14">
        <v>-265</v>
      </c>
      <c r="C37" s="14">
        <v>-186.4</v>
      </c>
      <c r="D37" s="14">
        <v>-775.69999999999709</v>
      </c>
      <c r="E37" s="14">
        <v>-808.3</v>
      </c>
      <c r="F37" s="14">
        <v>-2815.6500000000233</v>
      </c>
      <c r="G37" s="10">
        <f t="shared" si="2"/>
        <v>192.71698113207435</v>
      </c>
      <c r="H37" s="11">
        <f t="shared" si="3"/>
        <v>262.98182286967051</v>
      </c>
      <c r="I37" s="1"/>
      <c r="J37" s="1"/>
      <c r="K37" s="1"/>
      <c r="L37" s="1"/>
    </row>
    <row r="38" spans="1:14" ht="27.75" customHeight="1">
      <c r="A38" s="3" t="s">
        <v>28</v>
      </c>
      <c r="B38" s="14">
        <v>9955.9</v>
      </c>
      <c r="C38" s="14">
        <v>13694</v>
      </c>
      <c r="D38" s="14">
        <v>1590.4</v>
      </c>
      <c r="E38" s="14">
        <v>2940.2</v>
      </c>
      <c r="F38" s="14">
        <v>1366</v>
      </c>
      <c r="G38" s="10">
        <f t="shared" si="2"/>
        <v>-84.025552687351222</v>
      </c>
      <c r="H38" s="11">
        <f t="shared" si="3"/>
        <v>-14.109657947686117</v>
      </c>
      <c r="I38" s="1"/>
      <c r="J38" s="1"/>
      <c r="K38" s="1"/>
      <c r="L38" s="1"/>
    </row>
    <row r="39" spans="1:14" ht="27.75" customHeight="1">
      <c r="A39" s="91" t="s">
        <v>29</v>
      </c>
      <c r="B39" s="95">
        <v>26312.6</v>
      </c>
      <c r="C39" s="95">
        <v>29773.5</v>
      </c>
      <c r="D39" s="95">
        <v>39769.699999999997</v>
      </c>
      <c r="E39" s="95">
        <v>47806.5</v>
      </c>
      <c r="F39" s="95">
        <v>61088.499999999993</v>
      </c>
      <c r="G39" s="51">
        <f t="shared" si="2"/>
        <v>51.143178553240631</v>
      </c>
      <c r="H39" s="52">
        <f t="shared" si="3"/>
        <v>53.605634440289975</v>
      </c>
      <c r="I39" s="1"/>
      <c r="J39" s="1"/>
      <c r="K39" s="1"/>
      <c r="L39" s="1"/>
    </row>
    <row r="40" spans="1:14" s="5" customFormat="1" ht="27.75" customHeight="1">
      <c r="A40" s="92" t="s">
        <v>11</v>
      </c>
      <c r="B40" s="93">
        <f>SUM(B41:B45)</f>
        <v>22392.700000000004</v>
      </c>
      <c r="C40" s="93">
        <f t="shared" ref="C40:F40" si="12">SUM(C41:C45)</f>
        <v>6848.8</v>
      </c>
      <c r="D40" s="93">
        <f t="shared" si="12"/>
        <v>62777.599999999999</v>
      </c>
      <c r="E40" s="93">
        <f t="shared" si="12"/>
        <v>41672.1</v>
      </c>
      <c r="F40" s="93">
        <f t="shared" si="12"/>
        <v>115650.40000000001</v>
      </c>
      <c r="G40" s="46">
        <f t="shared" si="2"/>
        <v>180.34850643289991</v>
      </c>
      <c r="H40" s="53">
        <f t="shared" si="3"/>
        <v>84.222397797940687</v>
      </c>
      <c r="I40" s="101"/>
      <c r="J40" s="101"/>
      <c r="K40" s="1"/>
      <c r="L40" s="1"/>
    </row>
    <row r="41" spans="1:14" ht="27.75" customHeight="1">
      <c r="A41" s="3" t="s">
        <v>37</v>
      </c>
      <c r="B41" s="14">
        <v>-345.9</v>
      </c>
      <c r="C41" s="14">
        <v>-3.1</v>
      </c>
      <c r="D41" s="14">
        <v>-639.20000000000005</v>
      </c>
      <c r="E41" s="14">
        <v>-853.5</v>
      </c>
      <c r="F41" s="14">
        <v>554.1</v>
      </c>
      <c r="G41" s="10"/>
      <c r="H41" s="11"/>
      <c r="I41" s="1"/>
      <c r="J41" s="1"/>
      <c r="K41" s="1"/>
      <c r="L41" s="1"/>
    </row>
    <row r="42" spans="1:14" ht="27.75" customHeight="1">
      <c r="A42" s="3" t="s">
        <v>38</v>
      </c>
      <c r="B42" s="14">
        <v>1102.0999999999999</v>
      </c>
      <c r="C42" s="14">
        <v>216</v>
      </c>
      <c r="D42" s="14">
        <v>1887.1999999999998</v>
      </c>
      <c r="E42" s="14">
        <v>225.20000000000005</v>
      </c>
      <c r="F42" s="14">
        <v>526.89999999999986</v>
      </c>
      <c r="G42" s="10"/>
      <c r="H42" s="11"/>
      <c r="I42" s="1"/>
      <c r="J42" s="1"/>
      <c r="K42" s="1"/>
      <c r="L42" s="1"/>
    </row>
    <row r="43" spans="1:14" ht="27.75" customHeight="1">
      <c r="A43" s="3" t="s">
        <v>39</v>
      </c>
      <c r="B43" s="14">
        <v>0</v>
      </c>
      <c r="C43" s="14">
        <v>0</v>
      </c>
      <c r="D43" s="14">
        <v>18287.099999999999</v>
      </c>
      <c r="E43" s="14">
        <v>17038.599999999999</v>
      </c>
      <c r="F43" s="14">
        <v>1248.5</v>
      </c>
      <c r="G43" s="10"/>
      <c r="H43" s="11"/>
      <c r="I43" s="1"/>
      <c r="J43" s="1"/>
      <c r="K43" s="1"/>
      <c r="L43" s="1"/>
    </row>
    <row r="44" spans="1:14" ht="27.75" customHeight="1">
      <c r="A44" s="3" t="s">
        <v>40</v>
      </c>
      <c r="B44" s="14">
        <v>16387</v>
      </c>
      <c r="C44" s="14">
        <v>3086.9</v>
      </c>
      <c r="D44" s="14">
        <v>28676.1</v>
      </c>
      <c r="E44" s="14">
        <v>13323.8</v>
      </c>
      <c r="F44" s="14">
        <v>103772.40000000001</v>
      </c>
      <c r="G44" s="10"/>
      <c r="H44" s="11"/>
      <c r="I44" s="1"/>
      <c r="J44" s="1"/>
      <c r="K44" s="1"/>
      <c r="L44" s="1"/>
    </row>
    <row r="45" spans="1:14" ht="27.75" customHeight="1">
      <c r="A45" s="91" t="s">
        <v>41</v>
      </c>
      <c r="B45" s="95">
        <v>5249.5000000000036</v>
      </c>
      <c r="C45" s="95">
        <v>3549</v>
      </c>
      <c r="D45" s="95">
        <v>14566.4</v>
      </c>
      <c r="E45" s="95">
        <v>11938.000000000002</v>
      </c>
      <c r="F45" s="95">
        <v>9548.5</v>
      </c>
      <c r="G45" s="51"/>
      <c r="H45" s="52"/>
      <c r="I45" s="1"/>
      <c r="J45" s="1"/>
      <c r="K45" s="1"/>
      <c r="L45" s="1"/>
    </row>
    <row r="46" spans="1:14" s="5" customFormat="1" ht="27.75" customHeight="1" thickBot="1">
      <c r="A46" s="96" t="s">
        <v>12</v>
      </c>
      <c r="B46" s="97">
        <v>183652.6</v>
      </c>
      <c r="C46" s="97">
        <v>81222.3</v>
      </c>
      <c r="D46" s="60">
        <v>154054.49999999991</v>
      </c>
      <c r="E46" s="97">
        <v>-8746.4</v>
      </c>
      <c r="F46" s="97">
        <v>142212.50000000006</v>
      </c>
      <c r="G46" s="60">
        <f t="shared" si="2"/>
        <v>-16.116352286872115</v>
      </c>
      <c r="H46" s="62">
        <f t="shared" si="3"/>
        <v>-7.6868900291778886</v>
      </c>
      <c r="I46" s="101"/>
      <c r="J46" s="101"/>
      <c r="K46" s="1"/>
      <c r="L46" s="1"/>
    </row>
    <row r="47" spans="1:14" ht="84" customHeight="1" thickTop="1">
      <c r="A47" s="1726" t="s">
        <v>145</v>
      </c>
      <c r="B47" s="1726"/>
      <c r="C47" s="1726"/>
      <c r="D47" s="1726"/>
      <c r="E47" s="1726"/>
      <c r="F47" s="1726"/>
      <c r="G47" s="1726"/>
      <c r="H47" s="1726"/>
      <c r="K47" s="7"/>
    </row>
    <row r="48" spans="1:14">
      <c r="A48" s="1736" t="s">
        <v>14</v>
      </c>
      <c r="B48" s="1736"/>
      <c r="C48" s="1736"/>
      <c r="D48" s="1736"/>
      <c r="E48" s="1736"/>
      <c r="F48" s="1736"/>
      <c r="G48" s="1736"/>
      <c r="H48" s="1736"/>
    </row>
    <row r="49" spans="1:8">
      <c r="A49" s="1736" t="s">
        <v>13</v>
      </c>
      <c r="B49" s="1736"/>
      <c r="C49" s="1736"/>
      <c r="D49" s="1736"/>
      <c r="E49" s="1736"/>
      <c r="F49" s="1736"/>
      <c r="G49" s="1736"/>
      <c r="H49" s="1736"/>
    </row>
    <row r="50" spans="1:8" ht="15" customHeight="1">
      <c r="A50" s="1737" t="s">
        <v>42</v>
      </c>
      <c r="B50" s="1738"/>
      <c r="C50" s="1738"/>
      <c r="D50" s="1738"/>
      <c r="E50" s="1738"/>
      <c r="F50" s="1738"/>
      <c r="G50" s="1738"/>
      <c r="H50" s="1738"/>
    </row>
    <row r="51" spans="1:8">
      <c r="A51" s="1736" t="s">
        <v>44</v>
      </c>
      <c r="B51" s="1736"/>
      <c r="C51" s="1736"/>
      <c r="D51" s="1736"/>
      <c r="E51" s="1736"/>
      <c r="F51" s="1736"/>
      <c r="G51" s="1736"/>
      <c r="H51" s="1736"/>
    </row>
  </sheetData>
  <mergeCells count="15">
    <mergeCell ref="A48:H48"/>
    <mergeCell ref="A49:H49"/>
    <mergeCell ref="A51:H51"/>
    <mergeCell ref="A50:H50"/>
    <mergeCell ref="A5:H5"/>
    <mergeCell ref="A1:H1"/>
    <mergeCell ref="A2:H2"/>
    <mergeCell ref="A3:H3"/>
    <mergeCell ref="A47:H47"/>
    <mergeCell ref="A6:A8"/>
    <mergeCell ref="B6:F6"/>
    <mergeCell ref="G6:H6"/>
    <mergeCell ref="B7:C7"/>
    <mergeCell ref="D7:E7"/>
    <mergeCell ref="G7:H7"/>
  </mergeCells>
  <pageMargins left="0.70866141732283505" right="0.511811023622047" top="0.74803149606299202" bottom="0.74803149606299202" header="0.31496062992126" footer="0.31496062992126"/>
  <pageSetup paperSize="9" scale="52" orientation="portrait" horizontalDpi="200" r:id="rId1"/>
</worksheet>
</file>

<file path=xl/worksheets/sheet23.xml><?xml version="1.0" encoding="utf-8"?>
<worksheet xmlns="http://schemas.openxmlformats.org/spreadsheetml/2006/main" xmlns:r="http://schemas.openxmlformats.org/officeDocument/2006/relationships">
  <sheetPr>
    <pageSetUpPr fitToPage="1"/>
  </sheetPr>
  <dimension ref="A1:J21"/>
  <sheetViews>
    <sheetView view="pageBreakPreview" zoomScaleSheetLayoutView="100" workbookViewId="0">
      <selection activeCell="L12" sqref="L12"/>
    </sheetView>
  </sheetViews>
  <sheetFormatPr defaultRowHeight="12.75"/>
  <cols>
    <col min="1" max="1" width="25.140625" style="17" customWidth="1"/>
    <col min="2" max="6" width="16.7109375" style="17" customWidth="1"/>
    <col min="7" max="10" width="14.7109375" style="17" customWidth="1"/>
    <col min="11" max="250" width="9.140625" style="17"/>
    <col min="251" max="251" width="20.7109375" style="17" customWidth="1"/>
    <col min="252" max="253" width="0" style="17" hidden="1" customWidth="1"/>
    <col min="254" max="254" width="11.28515625" style="17" bestFit="1" customWidth="1"/>
    <col min="255" max="255" width="12.85546875" style="17" bestFit="1" customWidth="1"/>
    <col min="256" max="257" width="12.85546875" style="17" customWidth="1"/>
    <col min="258" max="258" width="11" style="17" bestFit="1" customWidth="1"/>
    <col min="259" max="260" width="11" style="17" customWidth="1"/>
    <col min="261" max="262" width="9.42578125" style="17" customWidth="1"/>
    <col min="263" max="263" width="9.42578125" style="17" bestFit="1" customWidth="1"/>
    <col min="264" max="265" width="9.42578125" style="17" customWidth="1"/>
    <col min="266" max="266" width="9.42578125" style="17" bestFit="1" customWidth="1"/>
    <col min="267" max="506" width="9.140625" style="17"/>
    <col min="507" max="507" width="20.7109375" style="17" customWidth="1"/>
    <col min="508" max="509" width="0" style="17" hidden="1" customWidth="1"/>
    <col min="510" max="510" width="11.28515625" style="17" bestFit="1" customWidth="1"/>
    <col min="511" max="511" width="12.85546875" style="17" bestFit="1" customWidth="1"/>
    <col min="512" max="513" width="12.85546875" style="17" customWidth="1"/>
    <col min="514" max="514" width="11" style="17" bestFit="1" customWidth="1"/>
    <col min="515" max="516" width="11" style="17" customWidth="1"/>
    <col min="517" max="518" width="9.42578125" style="17" customWidth="1"/>
    <col min="519" max="519" width="9.42578125" style="17" bestFit="1" customWidth="1"/>
    <col min="520" max="521" width="9.42578125" style="17" customWidth="1"/>
    <col min="522" max="522" width="9.42578125" style="17" bestFit="1" customWidth="1"/>
    <col min="523" max="762" width="9.140625" style="17"/>
    <col min="763" max="763" width="20.7109375" style="17" customWidth="1"/>
    <col min="764" max="765" width="0" style="17" hidden="1" customWidth="1"/>
    <col min="766" max="766" width="11.28515625" style="17" bestFit="1" customWidth="1"/>
    <col min="767" max="767" width="12.85546875" style="17" bestFit="1" customWidth="1"/>
    <col min="768" max="769" width="12.85546875" style="17" customWidth="1"/>
    <col min="770" max="770" width="11" style="17" bestFit="1" customWidth="1"/>
    <col min="771" max="772" width="11" style="17" customWidth="1"/>
    <col min="773" max="774" width="9.42578125" style="17" customWidth="1"/>
    <col min="775" max="775" width="9.42578125" style="17" bestFit="1" customWidth="1"/>
    <col min="776" max="777" width="9.42578125" style="17" customWidth="1"/>
    <col min="778" max="778" width="9.42578125" style="17" bestFit="1" customWidth="1"/>
    <col min="779" max="1018" width="9.140625" style="17"/>
    <col min="1019" max="1019" width="20.7109375" style="17" customWidth="1"/>
    <col min="1020" max="1021" width="0" style="17" hidden="1" customWidth="1"/>
    <col min="1022" max="1022" width="11.28515625" style="17" bestFit="1" customWidth="1"/>
    <col min="1023" max="1023" width="12.85546875" style="17" bestFit="1" customWidth="1"/>
    <col min="1024" max="1025" width="12.85546875" style="17" customWidth="1"/>
    <col min="1026" max="1026" width="11" style="17" bestFit="1" customWidth="1"/>
    <col min="1027" max="1028" width="11" style="17" customWidth="1"/>
    <col min="1029" max="1030" width="9.42578125" style="17" customWidth="1"/>
    <col min="1031" max="1031" width="9.42578125" style="17" bestFit="1" customWidth="1"/>
    <col min="1032" max="1033" width="9.42578125" style="17" customWidth="1"/>
    <col min="1034" max="1034" width="9.42578125" style="17" bestFit="1" customWidth="1"/>
    <col min="1035" max="1274" width="9.140625" style="17"/>
    <col min="1275" max="1275" width="20.7109375" style="17" customWidth="1"/>
    <col min="1276" max="1277" width="0" style="17" hidden="1" customWidth="1"/>
    <col min="1278" max="1278" width="11.28515625" style="17" bestFit="1" customWidth="1"/>
    <col min="1279" max="1279" width="12.85546875" style="17" bestFit="1" customWidth="1"/>
    <col min="1280" max="1281" width="12.85546875" style="17" customWidth="1"/>
    <col min="1282" max="1282" width="11" style="17" bestFit="1" customWidth="1"/>
    <col min="1283" max="1284" width="11" style="17" customWidth="1"/>
    <col min="1285" max="1286" width="9.42578125" style="17" customWidth="1"/>
    <col min="1287" max="1287" width="9.42578125" style="17" bestFit="1" customWidth="1"/>
    <col min="1288" max="1289" width="9.42578125" style="17" customWidth="1"/>
    <col min="1290" max="1290" width="9.42578125" style="17" bestFit="1" customWidth="1"/>
    <col min="1291" max="1530" width="9.140625" style="17"/>
    <col min="1531" max="1531" width="20.7109375" style="17" customWidth="1"/>
    <col min="1532" max="1533" width="0" style="17" hidden="1" customWidth="1"/>
    <col min="1534" max="1534" width="11.28515625" style="17" bestFit="1" customWidth="1"/>
    <col min="1535" max="1535" width="12.85546875" style="17" bestFit="1" customWidth="1"/>
    <col min="1536" max="1537" width="12.85546875" style="17" customWidth="1"/>
    <col min="1538" max="1538" width="11" style="17" bestFit="1" customWidth="1"/>
    <col min="1539" max="1540" width="11" style="17" customWidth="1"/>
    <col min="1541" max="1542" width="9.42578125" style="17" customWidth="1"/>
    <col min="1543" max="1543" width="9.42578125" style="17" bestFit="1" customWidth="1"/>
    <col min="1544" max="1545" width="9.42578125" style="17" customWidth="1"/>
    <col min="1546" max="1546" width="9.42578125" style="17" bestFit="1" customWidth="1"/>
    <col min="1547" max="1786" width="9.140625" style="17"/>
    <col min="1787" max="1787" width="20.7109375" style="17" customWidth="1"/>
    <col min="1788" max="1789" width="0" style="17" hidden="1" customWidth="1"/>
    <col min="1790" max="1790" width="11.28515625" style="17" bestFit="1" customWidth="1"/>
    <col min="1791" max="1791" width="12.85546875" style="17" bestFit="1" customWidth="1"/>
    <col min="1792" max="1793" width="12.85546875" style="17" customWidth="1"/>
    <col min="1794" max="1794" width="11" style="17" bestFit="1" customWidth="1"/>
    <col min="1795" max="1796" width="11" style="17" customWidth="1"/>
    <col min="1797" max="1798" width="9.42578125" style="17" customWidth="1"/>
    <col min="1799" max="1799" width="9.42578125" style="17" bestFit="1" customWidth="1"/>
    <col min="1800" max="1801" width="9.42578125" style="17" customWidth="1"/>
    <col min="1802" max="1802" width="9.42578125" style="17" bestFit="1" customWidth="1"/>
    <col min="1803" max="2042" width="9.140625" style="17"/>
    <col min="2043" max="2043" width="20.7109375" style="17" customWidth="1"/>
    <col min="2044" max="2045" width="0" style="17" hidden="1" customWidth="1"/>
    <col min="2046" max="2046" width="11.28515625" style="17" bestFit="1" customWidth="1"/>
    <col min="2047" max="2047" width="12.85546875" style="17" bestFit="1" customWidth="1"/>
    <col min="2048" max="2049" width="12.85546875" style="17" customWidth="1"/>
    <col min="2050" max="2050" width="11" style="17" bestFit="1" customWidth="1"/>
    <col min="2051" max="2052" width="11" style="17" customWidth="1"/>
    <col min="2053" max="2054" width="9.42578125" style="17" customWidth="1"/>
    <col min="2055" max="2055" width="9.42578125" style="17" bestFit="1" customWidth="1"/>
    <col min="2056" max="2057" width="9.42578125" style="17" customWidth="1"/>
    <col min="2058" max="2058" width="9.42578125" style="17" bestFit="1" customWidth="1"/>
    <col min="2059" max="2298" width="9.140625" style="17"/>
    <col min="2299" max="2299" width="20.7109375" style="17" customWidth="1"/>
    <col min="2300" max="2301" width="0" style="17" hidden="1" customWidth="1"/>
    <col min="2302" max="2302" width="11.28515625" style="17" bestFit="1" customWidth="1"/>
    <col min="2303" max="2303" width="12.85546875" style="17" bestFit="1" customWidth="1"/>
    <col min="2304" max="2305" width="12.85546875" style="17" customWidth="1"/>
    <col min="2306" max="2306" width="11" style="17" bestFit="1" customWidth="1"/>
    <col min="2307" max="2308" width="11" style="17" customWidth="1"/>
    <col min="2309" max="2310" width="9.42578125" style="17" customWidth="1"/>
    <col min="2311" max="2311" width="9.42578125" style="17" bestFit="1" customWidth="1"/>
    <col min="2312" max="2313" width="9.42578125" style="17" customWidth="1"/>
    <col min="2314" max="2314" width="9.42578125" style="17" bestFit="1" customWidth="1"/>
    <col min="2315" max="2554" width="9.140625" style="17"/>
    <col min="2555" max="2555" width="20.7109375" style="17" customWidth="1"/>
    <col min="2556" max="2557" width="0" style="17" hidden="1" customWidth="1"/>
    <col min="2558" max="2558" width="11.28515625" style="17" bestFit="1" customWidth="1"/>
    <col min="2559" max="2559" width="12.85546875" style="17" bestFit="1" customWidth="1"/>
    <col min="2560" max="2561" width="12.85546875" style="17" customWidth="1"/>
    <col min="2562" max="2562" width="11" style="17" bestFit="1" customWidth="1"/>
    <col min="2563" max="2564" width="11" style="17" customWidth="1"/>
    <col min="2565" max="2566" width="9.42578125" style="17" customWidth="1"/>
    <col min="2567" max="2567" width="9.42578125" style="17" bestFit="1" customWidth="1"/>
    <col min="2568" max="2569" width="9.42578125" style="17" customWidth="1"/>
    <col min="2570" max="2570" width="9.42578125" style="17" bestFit="1" customWidth="1"/>
    <col min="2571" max="2810" width="9.140625" style="17"/>
    <col min="2811" max="2811" width="20.7109375" style="17" customWidth="1"/>
    <col min="2812" max="2813" width="0" style="17" hidden="1" customWidth="1"/>
    <col min="2814" max="2814" width="11.28515625" style="17" bestFit="1" customWidth="1"/>
    <col min="2815" max="2815" width="12.85546875" style="17" bestFit="1" customWidth="1"/>
    <col min="2816" max="2817" width="12.85546875" style="17" customWidth="1"/>
    <col min="2818" max="2818" width="11" style="17" bestFit="1" customWidth="1"/>
    <col min="2819" max="2820" width="11" style="17" customWidth="1"/>
    <col min="2821" max="2822" width="9.42578125" style="17" customWidth="1"/>
    <col min="2823" max="2823" width="9.42578125" style="17" bestFit="1" customWidth="1"/>
    <col min="2824" max="2825" width="9.42578125" style="17" customWidth="1"/>
    <col min="2826" max="2826" width="9.42578125" style="17" bestFit="1" customWidth="1"/>
    <col min="2827" max="3066" width="9.140625" style="17"/>
    <col min="3067" max="3067" width="20.7109375" style="17" customWidth="1"/>
    <col min="3068" max="3069" width="0" style="17" hidden="1" customWidth="1"/>
    <col min="3070" max="3070" width="11.28515625" style="17" bestFit="1" customWidth="1"/>
    <col min="3071" max="3071" width="12.85546875" style="17" bestFit="1" customWidth="1"/>
    <col min="3072" max="3073" width="12.85546875" style="17" customWidth="1"/>
    <col min="3074" max="3074" width="11" style="17" bestFit="1" customWidth="1"/>
    <col min="3075" max="3076" width="11" style="17" customWidth="1"/>
    <col min="3077" max="3078" width="9.42578125" style="17" customWidth="1"/>
    <col min="3079" max="3079" width="9.42578125" style="17" bestFit="1" customWidth="1"/>
    <col min="3080" max="3081" width="9.42578125" style="17" customWidth="1"/>
    <col min="3082" max="3082" width="9.42578125" style="17" bestFit="1" customWidth="1"/>
    <col min="3083" max="3322" width="9.140625" style="17"/>
    <col min="3323" max="3323" width="20.7109375" style="17" customWidth="1"/>
    <col min="3324" max="3325" width="0" style="17" hidden="1" customWidth="1"/>
    <col min="3326" max="3326" width="11.28515625" style="17" bestFit="1" customWidth="1"/>
    <col min="3327" max="3327" width="12.85546875" style="17" bestFit="1" customWidth="1"/>
    <col min="3328" max="3329" width="12.85546875" style="17" customWidth="1"/>
    <col min="3330" max="3330" width="11" style="17" bestFit="1" customWidth="1"/>
    <col min="3331" max="3332" width="11" style="17" customWidth="1"/>
    <col min="3333" max="3334" width="9.42578125" style="17" customWidth="1"/>
    <col min="3335" max="3335" width="9.42578125" style="17" bestFit="1" customWidth="1"/>
    <col min="3336" max="3337" width="9.42578125" style="17" customWidth="1"/>
    <col min="3338" max="3338" width="9.42578125" style="17" bestFit="1" customWidth="1"/>
    <col min="3339" max="3578" width="9.140625" style="17"/>
    <col min="3579" max="3579" width="20.7109375" style="17" customWidth="1"/>
    <col min="3580" max="3581" width="0" style="17" hidden="1" customWidth="1"/>
    <col min="3582" max="3582" width="11.28515625" style="17" bestFit="1" customWidth="1"/>
    <col min="3583" max="3583" width="12.85546875" style="17" bestFit="1" customWidth="1"/>
    <col min="3584" max="3585" width="12.85546875" style="17" customWidth="1"/>
    <col min="3586" max="3586" width="11" style="17" bestFit="1" customWidth="1"/>
    <col min="3587" max="3588" width="11" style="17" customWidth="1"/>
    <col min="3589" max="3590" width="9.42578125" style="17" customWidth="1"/>
    <col min="3591" max="3591" width="9.42578125" style="17" bestFit="1" customWidth="1"/>
    <col min="3592" max="3593" width="9.42578125" style="17" customWidth="1"/>
    <col min="3594" max="3594" width="9.42578125" style="17" bestFit="1" customWidth="1"/>
    <col min="3595" max="3834" width="9.140625" style="17"/>
    <col min="3835" max="3835" width="20.7109375" style="17" customWidth="1"/>
    <col min="3836" max="3837" width="0" style="17" hidden="1" customWidth="1"/>
    <col min="3838" max="3838" width="11.28515625" style="17" bestFit="1" customWidth="1"/>
    <col min="3839" max="3839" width="12.85546875" style="17" bestFit="1" customWidth="1"/>
    <col min="3840" max="3841" width="12.85546875" style="17" customWidth="1"/>
    <col min="3842" max="3842" width="11" style="17" bestFit="1" customWidth="1"/>
    <col min="3843" max="3844" width="11" style="17" customWidth="1"/>
    <col min="3845" max="3846" width="9.42578125" style="17" customWidth="1"/>
    <col min="3847" max="3847" width="9.42578125" style="17" bestFit="1" customWidth="1"/>
    <col min="3848" max="3849" width="9.42578125" style="17" customWidth="1"/>
    <col min="3850" max="3850" width="9.42578125" style="17" bestFit="1" customWidth="1"/>
    <col min="3851" max="4090" width="9.140625" style="17"/>
    <col min="4091" max="4091" width="20.7109375" style="17" customWidth="1"/>
    <col min="4092" max="4093" width="0" style="17" hidden="1" customWidth="1"/>
    <col min="4094" max="4094" width="11.28515625" style="17" bestFit="1" customWidth="1"/>
    <col min="4095" max="4095" width="12.85546875" style="17" bestFit="1" customWidth="1"/>
    <col min="4096" max="4097" width="12.85546875" style="17" customWidth="1"/>
    <col min="4098" max="4098" width="11" style="17" bestFit="1" customWidth="1"/>
    <col min="4099" max="4100" width="11" style="17" customWidth="1"/>
    <col min="4101" max="4102" width="9.42578125" style="17" customWidth="1"/>
    <col min="4103" max="4103" width="9.42578125" style="17" bestFit="1" customWidth="1"/>
    <col min="4104" max="4105" width="9.42578125" style="17" customWidth="1"/>
    <col min="4106" max="4106" width="9.42578125" style="17" bestFit="1" customWidth="1"/>
    <col min="4107" max="4346" width="9.140625" style="17"/>
    <col min="4347" max="4347" width="20.7109375" style="17" customWidth="1"/>
    <col min="4348" max="4349" width="0" style="17" hidden="1" customWidth="1"/>
    <col min="4350" max="4350" width="11.28515625" style="17" bestFit="1" customWidth="1"/>
    <col min="4351" max="4351" width="12.85546875" style="17" bestFit="1" customWidth="1"/>
    <col min="4352" max="4353" width="12.85546875" style="17" customWidth="1"/>
    <col min="4354" max="4354" width="11" style="17" bestFit="1" customWidth="1"/>
    <col min="4355" max="4356" width="11" style="17" customWidth="1"/>
    <col min="4357" max="4358" width="9.42578125" style="17" customWidth="1"/>
    <col min="4359" max="4359" width="9.42578125" style="17" bestFit="1" customWidth="1"/>
    <col min="4360" max="4361" width="9.42578125" style="17" customWidth="1"/>
    <col min="4362" max="4362" width="9.42578125" style="17" bestFit="1" customWidth="1"/>
    <col min="4363" max="4602" width="9.140625" style="17"/>
    <col min="4603" max="4603" width="20.7109375" style="17" customWidth="1"/>
    <col min="4604" max="4605" width="0" style="17" hidden="1" customWidth="1"/>
    <col min="4606" max="4606" width="11.28515625" style="17" bestFit="1" customWidth="1"/>
    <col min="4607" max="4607" width="12.85546875" style="17" bestFit="1" customWidth="1"/>
    <col min="4608" max="4609" width="12.85546875" style="17" customWidth="1"/>
    <col min="4610" max="4610" width="11" style="17" bestFit="1" customWidth="1"/>
    <col min="4611" max="4612" width="11" style="17" customWidth="1"/>
    <col min="4613" max="4614" width="9.42578125" style="17" customWidth="1"/>
    <col min="4615" max="4615" width="9.42578125" style="17" bestFit="1" customWidth="1"/>
    <col min="4616" max="4617" width="9.42578125" style="17" customWidth="1"/>
    <col min="4618" max="4618" width="9.42578125" style="17" bestFit="1" customWidth="1"/>
    <col min="4619" max="4858" width="9.140625" style="17"/>
    <col min="4859" max="4859" width="20.7109375" style="17" customWidth="1"/>
    <col min="4860" max="4861" width="0" style="17" hidden="1" customWidth="1"/>
    <col min="4862" max="4862" width="11.28515625" style="17" bestFit="1" customWidth="1"/>
    <col min="4863" max="4863" width="12.85546875" style="17" bestFit="1" customWidth="1"/>
    <col min="4864" max="4865" width="12.85546875" style="17" customWidth="1"/>
    <col min="4866" max="4866" width="11" style="17" bestFit="1" customWidth="1"/>
    <col min="4867" max="4868" width="11" style="17" customWidth="1"/>
    <col min="4869" max="4870" width="9.42578125" style="17" customWidth="1"/>
    <col min="4871" max="4871" width="9.42578125" style="17" bestFit="1" customWidth="1"/>
    <col min="4872" max="4873" width="9.42578125" style="17" customWidth="1"/>
    <col min="4874" max="4874" width="9.42578125" style="17" bestFit="1" customWidth="1"/>
    <col min="4875" max="5114" width="9.140625" style="17"/>
    <col min="5115" max="5115" width="20.7109375" style="17" customWidth="1"/>
    <col min="5116" max="5117" width="0" style="17" hidden="1" customWidth="1"/>
    <col min="5118" max="5118" width="11.28515625" style="17" bestFit="1" customWidth="1"/>
    <col min="5119" max="5119" width="12.85546875" style="17" bestFit="1" customWidth="1"/>
    <col min="5120" max="5121" width="12.85546875" style="17" customWidth="1"/>
    <col min="5122" max="5122" width="11" style="17" bestFit="1" customWidth="1"/>
    <col min="5123" max="5124" width="11" style="17" customWidth="1"/>
    <col min="5125" max="5126" width="9.42578125" style="17" customWidth="1"/>
    <col min="5127" max="5127" width="9.42578125" style="17" bestFit="1" customWidth="1"/>
    <col min="5128" max="5129" width="9.42578125" style="17" customWidth="1"/>
    <col min="5130" max="5130" width="9.42578125" style="17" bestFit="1" customWidth="1"/>
    <col min="5131" max="5370" width="9.140625" style="17"/>
    <col min="5371" max="5371" width="20.7109375" style="17" customWidth="1"/>
    <col min="5372" max="5373" width="0" style="17" hidden="1" customWidth="1"/>
    <col min="5374" max="5374" width="11.28515625" style="17" bestFit="1" customWidth="1"/>
    <col min="5375" max="5375" width="12.85546875" style="17" bestFit="1" customWidth="1"/>
    <col min="5376" max="5377" width="12.85546875" style="17" customWidth="1"/>
    <col min="5378" max="5378" width="11" style="17" bestFit="1" customWidth="1"/>
    <col min="5379" max="5380" width="11" style="17" customWidth="1"/>
    <col min="5381" max="5382" width="9.42578125" style="17" customWidth="1"/>
    <col min="5383" max="5383" width="9.42578125" style="17" bestFit="1" customWidth="1"/>
    <col min="5384" max="5385" width="9.42578125" style="17" customWidth="1"/>
    <col min="5386" max="5386" width="9.42578125" style="17" bestFit="1" customWidth="1"/>
    <col min="5387" max="5626" width="9.140625" style="17"/>
    <col min="5627" max="5627" width="20.7109375" style="17" customWidth="1"/>
    <col min="5628" max="5629" width="0" style="17" hidden="1" customWidth="1"/>
    <col min="5630" max="5630" width="11.28515625" style="17" bestFit="1" customWidth="1"/>
    <col min="5631" max="5631" width="12.85546875" style="17" bestFit="1" customWidth="1"/>
    <col min="5632" max="5633" width="12.85546875" style="17" customWidth="1"/>
    <col min="5634" max="5634" width="11" style="17" bestFit="1" customWidth="1"/>
    <col min="5635" max="5636" width="11" style="17" customWidth="1"/>
    <col min="5637" max="5638" width="9.42578125" style="17" customWidth="1"/>
    <col min="5639" max="5639" width="9.42578125" style="17" bestFit="1" customWidth="1"/>
    <col min="5640" max="5641" width="9.42578125" style="17" customWidth="1"/>
    <col min="5642" max="5642" width="9.42578125" style="17" bestFit="1" customWidth="1"/>
    <col min="5643" max="5882" width="9.140625" style="17"/>
    <col min="5883" max="5883" width="20.7109375" style="17" customWidth="1"/>
    <col min="5884" max="5885" width="0" style="17" hidden="1" customWidth="1"/>
    <col min="5886" max="5886" width="11.28515625" style="17" bestFit="1" customWidth="1"/>
    <col min="5887" max="5887" width="12.85546875" style="17" bestFit="1" customWidth="1"/>
    <col min="5888" max="5889" width="12.85546875" style="17" customWidth="1"/>
    <col min="5890" max="5890" width="11" style="17" bestFit="1" customWidth="1"/>
    <col min="5891" max="5892" width="11" style="17" customWidth="1"/>
    <col min="5893" max="5894" width="9.42578125" style="17" customWidth="1"/>
    <col min="5895" max="5895" width="9.42578125" style="17" bestFit="1" customWidth="1"/>
    <col min="5896" max="5897" width="9.42578125" style="17" customWidth="1"/>
    <col min="5898" max="5898" width="9.42578125" style="17" bestFit="1" customWidth="1"/>
    <col min="5899" max="6138" width="9.140625" style="17"/>
    <col min="6139" max="6139" width="20.7109375" style="17" customWidth="1"/>
    <col min="6140" max="6141" width="0" style="17" hidden="1" customWidth="1"/>
    <col min="6142" max="6142" width="11.28515625" style="17" bestFit="1" customWidth="1"/>
    <col min="6143" max="6143" width="12.85546875" style="17" bestFit="1" customWidth="1"/>
    <col min="6144" max="6145" width="12.85546875" style="17" customWidth="1"/>
    <col min="6146" max="6146" width="11" style="17" bestFit="1" customWidth="1"/>
    <col min="6147" max="6148" width="11" style="17" customWidth="1"/>
    <col min="6149" max="6150" width="9.42578125" style="17" customWidth="1"/>
    <col min="6151" max="6151" width="9.42578125" style="17" bestFit="1" customWidth="1"/>
    <col min="6152" max="6153" width="9.42578125" style="17" customWidth="1"/>
    <col min="6154" max="6154" width="9.42578125" style="17" bestFit="1" customWidth="1"/>
    <col min="6155" max="6394" width="9.140625" style="17"/>
    <col min="6395" max="6395" width="20.7109375" style="17" customWidth="1"/>
    <col min="6396" max="6397" width="0" style="17" hidden="1" customWidth="1"/>
    <col min="6398" max="6398" width="11.28515625" style="17" bestFit="1" customWidth="1"/>
    <col min="6399" max="6399" width="12.85546875" style="17" bestFit="1" customWidth="1"/>
    <col min="6400" max="6401" width="12.85546875" style="17" customWidth="1"/>
    <col min="6402" max="6402" width="11" style="17" bestFit="1" customWidth="1"/>
    <col min="6403" max="6404" width="11" style="17" customWidth="1"/>
    <col min="6405" max="6406" width="9.42578125" style="17" customWidth="1"/>
    <col min="6407" max="6407" width="9.42578125" style="17" bestFit="1" customWidth="1"/>
    <col min="6408" max="6409" width="9.42578125" style="17" customWidth="1"/>
    <col min="6410" max="6410" width="9.42578125" style="17" bestFit="1" customWidth="1"/>
    <col min="6411" max="6650" width="9.140625" style="17"/>
    <col min="6651" max="6651" width="20.7109375" style="17" customWidth="1"/>
    <col min="6652" max="6653" width="0" style="17" hidden="1" customWidth="1"/>
    <col min="6654" max="6654" width="11.28515625" style="17" bestFit="1" customWidth="1"/>
    <col min="6655" max="6655" width="12.85546875" style="17" bestFit="1" customWidth="1"/>
    <col min="6656" max="6657" width="12.85546875" style="17" customWidth="1"/>
    <col min="6658" max="6658" width="11" style="17" bestFit="1" customWidth="1"/>
    <col min="6659" max="6660" width="11" style="17" customWidth="1"/>
    <col min="6661" max="6662" width="9.42578125" style="17" customWidth="1"/>
    <col min="6663" max="6663" width="9.42578125" style="17" bestFit="1" customWidth="1"/>
    <col min="6664" max="6665" width="9.42578125" style="17" customWidth="1"/>
    <col min="6666" max="6666" width="9.42578125" style="17" bestFit="1" customWidth="1"/>
    <col min="6667" max="6906" width="9.140625" style="17"/>
    <col min="6907" max="6907" width="20.7109375" style="17" customWidth="1"/>
    <col min="6908" max="6909" width="0" style="17" hidden="1" customWidth="1"/>
    <col min="6910" max="6910" width="11.28515625" style="17" bestFit="1" customWidth="1"/>
    <col min="6911" max="6911" width="12.85546875" style="17" bestFit="1" customWidth="1"/>
    <col min="6912" max="6913" width="12.85546875" style="17" customWidth="1"/>
    <col min="6914" max="6914" width="11" style="17" bestFit="1" customWidth="1"/>
    <col min="6915" max="6916" width="11" style="17" customWidth="1"/>
    <col min="6917" max="6918" width="9.42578125" style="17" customWidth="1"/>
    <col min="6919" max="6919" width="9.42578125" style="17" bestFit="1" customWidth="1"/>
    <col min="6920" max="6921" width="9.42578125" style="17" customWidth="1"/>
    <col min="6922" max="6922" width="9.42578125" style="17" bestFit="1" customWidth="1"/>
    <col min="6923" max="7162" width="9.140625" style="17"/>
    <col min="7163" max="7163" width="20.7109375" style="17" customWidth="1"/>
    <col min="7164" max="7165" width="0" style="17" hidden="1" customWidth="1"/>
    <col min="7166" max="7166" width="11.28515625" style="17" bestFit="1" customWidth="1"/>
    <col min="7167" max="7167" width="12.85546875" style="17" bestFit="1" customWidth="1"/>
    <col min="7168" max="7169" width="12.85546875" style="17" customWidth="1"/>
    <col min="7170" max="7170" width="11" style="17" bestFit="1" customWidth="1"/>
    <col min="7171" max="7172" width="11" style="17" customWidth="1"/>
    <col min="7173" max="7174" width="9.42578125" style="17" customWidth="1"/>
    <col min="7175" max="7175" width="9.42578125" style="17" bestFit="1" customWidth="1"/>
    <col min="7176" max="7177" width="9.42578125" style="17" customWidth="1"/>
    <col min="7178" max="7178" width="9.42578125" style="17" bestFit="1" customWidth="1"/>
    <col min="7179" max="7418" width="9.140625" style="17"/>
    <col min="7419" max="7419" width="20.7109375" style="17" customWidth="1"/>
    <col min="7420" max="7421" width="0" style="17" hidden="1" customWidth="1"/>
    <col min="7422" max="7422" width="11.28515625" style="17" bestFit="1" customWidth="1"/>
    <col min="7423" max="7423" width="12.85546875" style="17" bestFit="1" customWidth="1"/>
    <col min="7424" max="7425" width="12.85546875" style="17" customWidth="1"/>
    <col min="7426" max="7426" width="11" style="17" bestFit="1" customWidth="1"/>
    <col min="7427" max="7428" width="11" style="17" customWidth="1"/>
    <col min="7429" max="7430" width="9.42578125" style="17" customWidth="1"/>
    <col min="7431" max="7431" width="9.42578125" style="17" bestFit="1" customWidth="1"/>
    <col min="7432" max="7433" width="9.42578125" style="17" customWidth="1"/>
    <col min="7434" max="7434" width="9.42578125" style="17" bestFit="1" customWidth="1"/>
    <col min="7435" max="7674" width="9.140625" style="17"/>
    <col min="7675" max="7675" width="20.7109375" style="17" customWidth="1"/>
    <col min="7676" max="7677" width="0" style="17" hidden="1" customWidth="1"/>
    <col min="7678" max="7678" width="11.28515625" style="17" bestFit="1" customWidth="1"/>
    <col min="7679" max="7679" width="12.85546875" style="17" bestFit="1" customWidth="1"/>
    <col min="7680" max="7681" width="12.85546875" style="17" customWidth="1"/>
    <col min="7682" max="7682" width="11" style="17" bestFit="1" customWidth="1"/>
    <col min="7683" max="7684" width="11" style="17" customWidth="1"/>
    <col min="7685" max="7686" width="9.42578125" style="17" customWidth="1"/>
    <col min="7687" max="7687" width="9.42578125" style="17" bestFit="1" customWidth="1"/>
    <col min="7688" max="7689" width="9.42578125" style="17" customWidth="1"/>
    <col min="7690" max="7690" width="9.42578125" style="17" bestFit="1" customWidth="1"/>
    <col min="7691" max="7930" width="9.140625" style="17"/>
    <col min="7931" max="7931" width="20.7109375" style="17" customWidth="1"/>
    <col min="7932" max="7933" width="0" style="17" hidden="1" customWidth="1"/>
    <col min="7934" max="7934" width="11.28515625" style="17" bestFit="1" customWidth="1"/>
    <col min="7935" max="7935" width="12.85546875" style="17" bestFit="1" customWidth="1"/>
    <col min="7936" max="7937" width="12.85546875" style="17" customWidth="1"/>
    <col min="7938" max="7938" width="11" style="17" bestFit="1" customWidth="1"/>
    <col min="7939" max="7940" width="11" style="17" customWidth="1"/>
    <col min="7941" max="7942" width="9.42578125" style="17" customWidth="1"/>
    <col min="7943" max="7943" width="9.42578125" style="17" bestFit="1" customWidth="1"/>
    <col min="7944" max="7945" width="9.42578125" style="17" customWidth="1"/>
    <col min="7946" max="7946" width="9.42578125" style="17" bestFit="1" customWidth="1"/>
    <col min="7947" max="8186" width="9.140625" style="17"/>
    <col min="8187" max="8187" width="20.7109375" style="17" customWidth="1"/>
    <col min="8188" max="8189" width="0" style="17" hidden="1" customWidth="1"/>
    <col min="8190" max="8190" width="11.28515625" style="17" bestFit="1" customWidth="1"/>
    <col min="8191" max="8191" width="12.85546875" style="17" bestFit="1" customWidth="1"/>
    <col min="8192" max="8193" width="12.85546875" style="17" customWidth="1"/>
    <col min="8194" max="8194" width="11" style="17" bestFit="1" customWidth="1"/>
    <col min="8195" max="8196" width="11" style="17" customWidth="1"/>
    <col min="8197" max="8198" width="9.42578125" style="17" customWidth="1"/>
    <col min="8199" max="8199" width="9.42578125" style="17" bestFit="1" customWidth="1"/>
    <col min="8200" max="8201" width="9.42578125" style="17" customWidth="1"/>
    <col min="8202" max="8202" width="9.42578125" style="17" bestFit="1" customWidth="1"/>
    <col min="8203" max="8442" width="9.140625" style="17"/>
    <col min="8443" max="8443" width="20.7109375" style="17" customWidth="1"/>
    <col min="8444" max="8445" width="0" style="17" hidden="1" customWidth="1"/>
    <col min="8446" max="8446" width="11.28515625" style="17" bestFit="1" customWidth="1"/>
    <col min="8447" max="8447" width="12.85546875" style="17" bestFit="1" customWidth="1"/>
    <col min="8448" max="8449" width="12.85546875" style="17" customWidth="1"/>
    <col min="8450" max="8450" width="11" style="17" bestFit="1" customWidth="1"/>
    <col min="8451" max="8452" width="11" style="17" customWidth="1"/>
    <col min="8453" max="8454" width="9.42578125" style="17" customWidth="1"/>
    <col min="8455" max="8455" width="9.42578125" style="17" bestFit="1" customWidth="1"/>
    <col min="8456" max="8457" width="9.42578125" style="17" customWidth="1"/>
    <col min="8458" max="8458" width="9.42578125" style="17" bestFit="1" customWidth="1"/>
    <col min="8459" max="8698" width="9.140625" style="17"/>
    <col min="8699" max="8699" width="20.7109375" style="17" customWidth="1"/>
    <col min="8700" max="8701" width="0" style="17" hidden="1" customWidth="1"/>
    <col min="8702" max="8702" width="11.28515625" style="17" bestFit="1" customWidth="1"/>
    <col min="8703" max="8703" width="12.85546875" style="17" bestFit="1" customWidth="1"/>
    <col min="8704" max="8705" width="12.85546875" style="17" customWidth="1"/>
    <col min="8706" max="8706" width="11" style="17" bestFit="1" customWidth="1"/>
    <col min="8707" max="8708" width="11" style="17" customWidth="1"/>
    <col min="8709" max="8710" width="9.42578125" style="17" customWidth="1"/>
    <col min="8711" max="8711" width="9.42578125" style="17" bestFit="1" customWidth="1"/>
    <col min="8712" max="8713" width="9.42578125" style="17" customWidth="1"/>
    <col min="8714" max="8714" width="9.42578125" style="17" bestFit="1" customWidth="1"/>
    <col min="8715" max="8954" width="9.140625" style="17"/>
    <col min="8955" max="8955" width="20.7109375" style="17" customWidth="1"/>
    <col min="8956" max="8957" width="0" style="17" hidden="1" customWidth="1"/>
    <col min="8958" max="8958" width="11.28515625" style="17" bestFit="1" customWidth="1"/>
    <col min="8959" max="8959" width="12.85546875" style="17" bestFit="1" customWidth="1"/>
    <col min="8960" max="8961" width="12.85546875" style="17" customWidth="1"/>
    <col min="8962" max="8962" width="11" style="17" bestFit="1" customWidth="1"/>
    <col min="8963" max="8964" width="11" style="17" customWidth="1"/>
    <col min="8965" max="8966" width="9.42578125" style="17" customWidth="1"/>
    <col min="8967" max="8967" width="9.42578125" style="17" bestFit="1" customWidth="1"/>
    <col min="8968" max="8969" width="9.42578125" style="17" customWidth="1"/>
    <col min="8970" max="8970" width="9.42578125" style="17" bestFit="1" customWidth="1"/>
    <col min="8971" max="9210" width="9.140625" style="17"/>
    <col min="9211" max="9211" width="20.7109375" style="17" customWidth="1"/>
    <col min="9212" max="9213" width="0" style="17" hidden="1" customWidth="1"/>
    <col min="9214" max="9214" width="11.28515625" style="17" bestFit="1" customWidth="1"/>
    <col min="9215" max="9215" width="12.85546875" style="17" bestFit="1" customWidth="1"/>
    <col min="9216" max="9217" width="12.85546875" style="17" customWidth="1"/>
    <col min="9218" max="9218" width="11" style="17" bestFit="1" customWidth="1"/>
    <col min="9219" max="9220" width="11" style="17" customWidth="1"/>
    <col min="9221" max="9222" width="9.42578125" style="17" customWidth="1"/>
    <col min="9223" max="9223" width="9.42578125" style="17" bestFit="1" customWidth="1"/>
    <col min="9224" max="9225" width="9.42578125" style="17" customWidth="1"/>
    <col min="9226" max="9226" width="9.42578125" style="17" bestFit="1" customWidth="1"/>
    <col min="9227" max="9466" width="9.140625" style="17"/>
    <col min="9467" max="9467" width="20.7109375" style="17" customWidth="1"/>
    <col min="9468" max="9469" width="0" style="17" hidden="1" customWidth="1"/>
    <col min="9470" max="9470" width="11.28515625" style="17" bestFit="1" customWidth="1"/>
    <col min="9471" max="9471" width="12.85546875" style="17" bestFit="1" customWidth="1"/>
    <col min="9472" max="9473" width="12.85546875" style="17" customWidth="1"/>
    <col min="9474" max="9474" width="11" style="17" bestFit="1" customWidth="1"/>
    <col min="9475" max="9476" width="11" style="17" customWidth="1"/>
    <col min="9477" max="9478" width="9.42578125" style="17" customWidth="1"/>
    <col min="9479" max="9479" width="9.42578125" style="17" bestFit="1" customWidth="1"/>
    <col min="9480" max="9481" width="9.42578125" style="17" customWidth="1"/>
    <col min="9482" max="9482" width="9.42578125" style="17" bestFit="1" customWidth="1"/>
    <col min="9483" max="9722" width="9.140625" style="17"/>
    <col min="9723" max="9723" width="20.7109375" style="17" customWidth="1"/>
    <col min="9724" max="9725" width="0" style="17" hidden="1" customWidth="1"/>
    <col min="9726" max="9726" width="11.28515625" style="17" bestFit="1" customWidth="1"/>
    <col min="9727" max="9727" width="12.85546875" style="17" bestFit="1" customWidth="1"/>
    <col min="9728" max="9729" width="12.85546875" style="17" customWidth="1"/>
    <col min="9730" max="9730" width="11" style="17" bestFit="1" customWidth="1"/>
    <col min="9731" max="9732" width="11" style="17" customWidth="1"/>
    <col min="9733" max="9734" width="9.42578125" style="17" customWidth="1"/>
    <col min="9735" max="9735" width="9.42578125" style="17" bestFit="1" customWidth="1"/>
    <col min="9736" max="9737" width="9.42578125" style="17" customWidth="1"/>
    <col min="9738" max="9738" width="9.42578125" style="17" bestFit="1" customWidth="1"/>
    <col min="9739" max="9978" width="9.140625" style="17"/>
    <col min="9979" max="9979" width="20.7109375" style="17" customWidth="1"/>
    <col min="9980" max="9981" width="0" style="17" hidden="1" customWidth="1"/>
    <col min="9982" max="9982" width="11.28515625" style="17" bestFit="1" customWidth="1"/>
    <col min="9983" max="9983" width="12.85546875" style="17" bestFit="1" customWidth="1"/>
    <col min="9984" max="9985" width="12.85546875" style="17" customWidth="1"/>
    <col min="9986" max="9986" width="11" style="17" bestFit="1" customWidth="1"/>
    <col min="9987" max="9988" width="11" style="17" customWidth="1"/>
    <col min="9989" max="9990" width="9.42578125" style="17" customWidth="1"/>
    <col min="9991" max="9991" width="9.42578125" style="17" bestFit="1" customWidth="1"/>
    <col min="9992" max="9993" width="9.42578125" style="17" customWidth="1"/>
    <col min="9994" max="9994" width="9.42578125" style="17" bestFit="1" customWidth="1"/>
    <col min="9995" max="10234" width="9.140625" style="17"/>
    <col min="10235" max="10235" width="20.7109375" style="17" customWidth="1"/>
    <col min="10236" max="10237" width="0" style="17" hidden="1" customWidth="1"/>
    <col min="10238" max="10238" width="11.28515625" style="17" bestFit="1" customWidth="1"/>
    <col min="10239" max="10239" width="12.85546875" style="17" bestFit="1" customWidth="1"/>
    <col min="10240" max="10241" width="12.85546875" style="17" customWidth="1"/>
    <col min="10242" max="10242" width="11" style="17" bestFit="1" customWidth="1"/>
    <col min="10243" max="10244" width="11" style="17" customWidth="1"/>
    <col min="10245" max="10246" width="9.42578125" style="17" customWidth="1"/>
    <col min="10247" max="10247" width="9.42578125" style="17" bestFit="1" customWidth="1"/>
    <col min="10248" max="10249" width="9.42578125" style="17" customWidth="1"/>
    <col min="10250" max="10250" width="9.42578125" style="17" bestFit="1" customWidth="1"/>
    <col min="10251" max="10490" width="9.140625" style="17"/>
    <col min="10491" max="10491" width="20.7109375" style="17" customWidth="1"/>
    <col min="10492" max="10493" width="0" style="17" hidden="1" customWidth="1"/>
    <col min="10494" max="10494" width="11.28515625" style="17" bestFit="1" customWidth="1"/>
    <col min="10495" max="10495" width="12.85546875" style="17" bestFit="1" customWidth="1"/>
    <col min="10496" max="10497" width="12.85546875" style="17" customWidth="1"/>
    <col min="10498" max="10498" width="11" style="17" bestFit="1" customWidth="1"/>
    <col min="10499" max="10500" width="11" style="17" customWidth="1"/>
    <col min="10501" max="10502" width="9.42578125" style="17" customWidth="1"/>
    <col min="10503" max="10503" width="9.42578125" style="17" bestFit="1" customWidth="1"/>
    <col min="10504" max="10505" width="9.42578125" style="17" customWidth="1"/>
    <col min="10506" max="10506" width="9.42578125" style="17" bestFit="1" customWidth="1"/>
    <col min="10507" max="10746" width="9.140625" style="17"/>
    <col min="10747" max="10747" width="20.7109375" style="17" customWidth="1"/>
    <col min="10748" max="10749" width="0" style="17" hidden="1" customWidth="1"/>
    <col min="10750" max="10750" width="11.28515625" style="17" bestFit="1" customWidth="1"/>
    <col min="10751" max="10751" width="12.85546875" style="17" bestFit="1" customWidth="1"/>
    <col min="10752" max="10753" width="12.85546875" style="17" customWidth="1"/>
    <col min="10754" max="10754" width="11" style="17" bestFit="1" customWidth="1"/>
    <col min="10755" max="10756" width="11" style="17" customWidth="1"/>
    <col min="10757" max="10758" width="9.42578125" style="17" customWidth="1"/>
    <col min="10759" max="10759" width="9.42578125" style="17" bestFit="1" customWidth="1"/>
    <col min="10760" max="10761" width="9.42578125" style="17" customWidth="1"/>
    <col min="10762" max="10762" width="9.42578125" style="17" bestFit="1" customWidth="1"/>
    <col min="10763" max="11002" width="9.140625" style="17"/>
    <col min="11003" max="11003" width="20.7109375" style="17" customWidth="1"/>
    <col min="11004" max="11005" width="0" style="17" hidden="1" customWidth="1"/>
    <col min="11006" max="11006" width="11.28515625" style="17" bestFit="1" customWidth="1"/>
    <col min="11007" max="11007" width="12.85546875" style="17" bestFit="1" customWidth="1"/>
    <col min="11008" max="11009" width="12.85546875" style="17" customWidth="1"/>
    <col min="11010" max="11010" width="11" style="17" bestFit="1" customWidth="1"/>
    <col min="11011" max="11012" width="11" style="17" customWidth="1"/>
    <col min="11013" max="11014" width="9.42578125" style="17" customWidth="1"/>
    <col min="11015" max="11015" width="9.42578125" style="17" bestFit="1" customWidth="1"/>
    <col min="11016" max="11017" width="9.42578125" style="17" customWidth="1"/>
    <col min="11018" max="11018" width="9.42578125" style="17" bestFit="1" customWidth="1"/>
    <col min="11019" max="11258" width="9.140625" style="17"/>
    <col min="11259" max="11259" width="20.7109375" style="17" customWidth="1"/>
    <col min="11260" max="11261" width="0" style="17" hidden="1" customWidth="1"/>
    <col min="11262" max="11262" width="11.28515625" style="17" bestFit="1" customWidth="1"/>
    <col min="11263" max="11263" width="12.85546875" style="17" bestFit="1" customWidth="1"/>
    <col min="11264" max="11265" width="12.85546875" style="17" customWidth="1"/>
    <col min="11266" max="11266" width="11" style="17" bestFit="1" customWidth="1"/>
    <col min="11267" max="11268" width="11" style="17" customWidth="1"/>
    <col min="11269" max="11270" width="9.42578125" style="17" customWidth="1"/>
    <col min="11271" max="11271" width="9.42578125" style="17" bestFit="1" customWidth="1"/>
    <col min="11272" max="11273" width="9.42578125" style="17" customWidth="1"/>
    <col min="11274" max="11274" width="9.42578125" style="17" bestFit="1" customWidth="1"/>
    <col min="11275" max="11514" width="9.140625" style="17"/>
    <col min="11515" max="11515" width="20.7109375" style="17" customWidth="1"/>
    <col min="11516" max="11517" width="0" style="17" hidden="1" customWidth="1"/>
    <col min="11518" max="11518" width="11.28515625" style="17" bestFit="1" customWidth="1"/>
    <col min="11519" max="11519" width="12.85546875" style="17" bestFit="1" customWidth="1"/>
    <col min="11520" max="11521" width="12.85546875" style="17" customWidth="1"/>
    <col min="11522" max="11522" width="11" style="17" bestFit="1" customWidth="1"/>
    <col min="11523" max="11524" width="11" style="17" customWidth="1"/>
    <col min="11525" max="11526" width="9.42578125" style="17" customWidth="1"/>
    <col min="11527" max="11527" width="9.42578125" style="17" bestFit="1" customWidth="1"/>
    <col min="11528" max="11529" width="9.42578125" style="17" customWidth="1"/>
    <col min="11530" max="11530" width="9.42578125" style="17" bestFit="1" customWidth="1"/>
    <col min="11531" max="11770" width="9.140625" style="17"/>
    <col min="11771" max="11771" width="20.7109375" style="17" customWidth="1"/>
    <col min="11772" max="11773" width="0" style="17" hidden="1" customWidth="1"/>
    <col min="11774" max="11774" width="11.28515625" style="17" bestFit="1" customWidth="1"/>
    <col min="11775" max="11775" width="12.85546875" style="17" bestFit="1" customWidth="1"/>
    <col min="11776" max="11777" width="12.85546875" style="17" customWidth="1"/>
    <col min="11778" max="11778" width="11" style="17" bestFit="1" customWidth="1"/>
    <col min="11779" max="11780" width="11" style="17" customWidth="1"/>
    <col min="11781" max="11782" width="9.42578125" style="17" customWidth="1"/>
    <col min="11783" max="11783" width="9.42578125" style="17" bestFit="1" customWidth="1"/>
    <col min="11784" max="11785" width="9.42578125" style="17" customWidth="1"/>
    <col min="11786" max="11786" width="9.42578125" style="17" bestFit="1" customWidth="1"/>
    <col min="11787" max="12026" width="9.140625" style="17"/>
    <col min="12027" max="12027" width="20.7109375" style="17" customWidth="1"/>
    <col min="12028" max="12029" width="0" style="17" hidden="1" customWidth="1"/>
    <col min="12030" max="12030" width="11.28515625" style="17" bestFit="1" customWidth="1"/>
    <col min="12031" max="12031" width="12.85546875" style="17" bestFit="1" customWidth="1"/>
    <col min="12032" max="12033" width="12.85546875" style="17" customWidth="1"/>
    <col min="12034" max="12034" width="11" style="17" bestFit="1" customWidth="1"/>
    <col min="12035" max="12036" width="11" style="17" customWidth="1"/>
    <col min="12037" max="12038" width="9.42578125" style="17" customWidth="1"/>
    <col min="12039" max="12039" width="9.42578125" style="17" bestFit="1" customWidth="1"/>
    <col min="12040" max="12041" width="9.42578125" style="17" customWidth="1"/>
    <col min="12042" max="12042" width="9.42578125" style="17" bestFit="1" customWidth="1"/>
    <col min="12043" max="12282" width="9.140625" style="17"/>
    <col min="12283" max="12283" width="20.7109375" style="17" customWidth="1"/>
    <col min="12284" max="12285" width="0" style="17" hidden="1" customWidth="1"/>
    <col min="12286" max="12286" width="11.28515625" style="17" bestFit="1" customWidth="1"/>
    <col min="12287" max="12287" width="12.85546875" style="17" bestFit="1" customWidth="1"/>
    <col min="12288" max="12289" width="12.85546875" style="17" customWidth="1"/>
    <col min="12290" max="12290" width="11" style="17" bestFit="1" customWidth="1"/>
    <col min="12291" max="12292" width="11" style="17" customWidth="1"/>
    <col min="12293" max="12294" width="9.42578125" style="17" customWidth="1"/>
    <col min="12295" max="12295" width="9.42578125" style="17" bestFit="1" customWidth="1"/>
    <col min="12296" max="12297" width="9.42578125" style="17" customWidth="1"/>
    <col min="12298" max="12298" width="9.42578125" style="17" bestFit="1" customWidth="1"/>
    <col min="12299" max="12538" width="9.140625" style="17"/>
    <col min="12539" max="12539" width="20.7109375" style="17" customWidth="1"/>
    <col min="12540" max="12541" width="0" style="17" hidden="1" customWidth="1"/>
    <col min="12542" max="12542" width="11.28515625" style="17" bestFit="1" customWidth="1"/>
    <col min="12543" max="12543" width="12.85546875" style="17" bestFit="1" customWidth="1"/>
    <col min="12544" max="12545" width="12.85546875" style="17" customWidth="1"/>
    <col min="12546" max="12546" width="11" style="17" bestFit="1" customWidth="1"/>
    <col min="12547" max="12548" width="11" style="17" customWidth="1"/>
    <col min="12549" max="12550" width="9.42578125" style="17" customWidth="1"/>
    <col min="12551" max="12551" width="9.42578125" style="17" bestFit="1" customWidth="1"/>
    <col min="12552" max="12553" width="9.42578125" style="17" customWidth="1"/>
    <col min="12554" max="12554" width="9.42578125" style="17" bestFit="1" customWidth="1"/>
    <col min="12555" max="12794" width="9.140625" style="17"/>
    <col min="12795" max="12795" width="20.7109375" style="17" customWidth="1"/>
    <col min="12796" max="12797" width="0" style="17" hidden="1" customWidth="1"/>
    <col min="12798" max="12798" width="11.28515625" style="17" bestFit="1" customWidth="1"/>
    <col min="12799" max="12799" width="12.85546875" style="17" bestFit="1" customWidth="1"/>
    <col min="12800" max="12801" width="12.85546875" style="17" customWidth="1"/>
    <col min="12802" max="12802" width="11" style="17" bestFit="1" customWidth="1"/>
    <col min="12803" max="12804" width="11" style="17" customWidth="1"/>
    <col min="12805" max="12806" width="9.42578125" style="17" customWidth="1"/>
    <col min="12807" max="12807" width="9.42578125" style="17" bestFit="1" customWidth="1"/>
    <col min="12808" max="12809" width="9.42578125" style="17" customWidth="1"/>
    <col min="12810" max="12810" width="9.42578125" style="17" bestFit="1" customWidth="1"/>
    <col min="12811" max="13050" width="9.140625" style="17"/>
    <col min="13051" max="13051" width="20.7109375" style="17" customWidth="1"/>
    <col min="13052" max="13053" width="0" style="17" hidden="1" customWidth="1"/>
    <col min="13054" max="13054" width="11.28515625" style="17" bestFit="1" customWidth="1"/>
    <col min="13055" max="13055" width="12.85546875" style="17" bestFit="1" customWidth="1"/>
    <col min="13056" max="13057" width="12.85546875" style="17" customWidth="1"/>
    <col min="13058" max="13058" width="11" style="17" bestFit="1" customWidth="1"/>
    <col min="13059" max="13060" width="11" style="17" customWidth="1"/>
    <col min="13061" max="13062" width="9.42578125" style="17" customWidth="1"/>
    <col min="13063" max="13063" width="9.42578125" style="17" bestFit="1" customWidth="1"/>
    <col min="13064" max="13065" width="9.42578125" style="17" customWidth="1"/>
    <col min="13066" max="13066" width="9.42578125" style="17" bestFit="1" customWidth="1"/>
    <col min="13067" max="13306" width="9.140625" style="17"/>
    <col min="13307" max="13307" width="20.7109375" style="17" customWidth="1"/>
    <col min="13308" max="13309" width="0" style="17" hidden="1" customWidth="1"/>
    <col min="13310" max="13310" width="11.28515625" style="17" bestFit="1" customWidth="1"/>
    <col min="13311" max="13311" width="12.85546875" style="17" bestFit="1" customWidth="1"/>
    <col min="13312" max="13313" width="12.85546875" style="17" customWidth="1"/>
    <col min="13314" max="13314" width="11" style="17" bestFit="1" customWidth="1"/>
    <col min="13315" max="13316" width="11" style="17" customWidth="1"/>
    <col min="13317" max="13318" width="9.42578125" style="17" customWidth="1"/>
    <col min="13319" max="13319" width="9.42578125" style="17" bestFit="1" customWidth="1"/>
    <col min="13320" max="13321" width="9.42578125" style="17" customWidth="1"/>
    <col min="13322" max="13322" width="9.42578125" style="17" bestFit="1" customWidth="1"/>
    <col min="13323" max="13562" width="9.140625" style="17"/>
    <col min="13563" max="13563" width="20.7109375" style="17" customWidth="1"/>
    <col min="13564" max="13565" width="0" style="17" hidden="1" customWidth="1"/>
    <col min="13566" max="13566" width="11.28515625" style="17" bestFit="1" customWidth="1"/>
    <col min="13567" max="13567" width="12.85546875" style="17" bestFit="1" customWidth="1"/>
    <col min="13568" max="13569" width="12.85546875" style="17" customWidth="1"/>
    <col min="13570" max="13570" width="11" style="17" bestFit="1" customWidth="1"/>
    <col min="13571" max="13572" width="11" style="17" customWidth="1"/>
    <col min="13573" max="13574" width="9.42578125" style="17" customWidth="1"/>
    <col min="13575" max="13575" width="9.42578125" style="17" bestFit="1" customWidth="1"/>
    <col min="13576" max="13577" width="9.42578125" style="17" customWidth="1"/>
    <col min="13578" max="13578" width="9.42578125" style="17" bestFit="1" customWidth="1"/>
    <col min="13579" max="13818" width="9.140625" style="17"/>
    <col min="13819" max="13819" width="20.7109375" style="17" customWidth="1"/>
    <col min="13820" max="13821" width="0" style="17" hidden="1" customWidth="1"/>
    <col min="13822" max="13822" width="11.28515625" style="17" bestFit="1" customWidth="1"/>
    <col min="13823" max="13823" width="12.85546875" style="17" bestFit="1" customWidth="1"/>
    <col min="13824" max="13825" width="12.85546875" style="17" customWidth="1"/>
    <col min="13826" max="13826" width="11" style="17" bestFit="1" customWidth="1"/>
    <col min="13827" max="13828" width="11" style="17" customWidth="1"/>
    <col min="13829" max="13830" width="9.42578125" style="17" customWidth="1"/>
    <col min="13831" max="13831" width="9.42578125" style="17" bestFit="1" customWidth="1"/>
    <col min="13832" max="13833" width="9.42578125" style="17" customWidth="1"/>
    <col min="13834" max="13834" width="9.42578125" style="17" bestFit="1" customWidth="1"/>
    <col min="13835" max="14074" width="9.140625" style="17"/>
    <col min="14075" max="14075" width="20.7109375" style="17" customWidth="1"/>
    <col min="14076" max="14077" width="0" style="17" hidden="1" customWidth="1"/>
    <col min="14078" max="14078" width="11.28515625" style="17" bestFit="1" customWidth="1"/>
    <col min="14079" max="14079" width="12.85546875" style="17" bestFit="1" customWidth="1"/>
    <col min="14080" max="14081" width="12.85546875" style="17" customWidth="1"/>
    <col min="14082" max="14082" width="11" style="17" bestFit="1" customWidth="1"/>
    <col min="14083" max="14084" width="11" style="17" customWidth="1"/>
    <col min="14085" max="14086" width="9.42578125" style="17" customWidth="1"/>
    <col min="14087" max="14087" width="9.42578125" style="17" bestFit="1" customWidth="1"/>
    <col min="14088" max="14089" width="9.42578125" style="17" customWidth="1"/>
    <col min="14090" max="14090" width="9.42578125" style="17" bestFit="1" customWidth="1"/>
    <col min="14091" max="14330" width="9.140625" style="17"/>
    <col min="14331" max="14331" width="20.7109375" style="17" customWidth="1"/>
    <col min="14332" max="14333" width="0" style="17" hidden="1" customWidth="1"/>
    <col min="14334" max="14334" width="11.28515625" style="17" bestFit="1" customWidth="1"/>
    <col min="14335" max="14335" width="12.85546875" style="17" bestFit="1" customWidth="1"/>
    <col min="14336" max="14337" width="12.85546875" style="17" customWidth="1"/>
    <col min="14338" max="14338" width="11" style="17" bestFit="1" customWidth="1"/>
    <col min="14339" max="14340" width="11" style="17" customWidth="1"/>
    <col min="14341" max="14342" width="9.42578125" style="17" customWidth="1"/>
    <col min="14343" max="14343" width="9.42578125" style="17" bestFit="1" customWidth="1"/>
    <col min="14344" max="14345" width="9.42578125" style="17" customWidth="1"/>
    <col min="14346" max="14346" width="9.42578125" style="17" bestFit="1" customWidth="1"/>
    <col min="14347" max="14586" width="9.140625" style="17"/>
    <col min="14587" max="14587" width="20.7109375" style="17" customWidth="1"/>
    <col min="14588" max="14589" width="0" style="17" hidden="1" customWidth="1"/>
    <col min="14590" max="14590" width="11.28515625" style="17" bestFit="1" customWidth="1"/>
    <col min="14591" max="14591" width="12.85546875" style="17" bestFit="1" customWidth="1"/>
    <col min="14592" max="14593" width="12.85546875" style="17" customWidth="1"/>
    <col min="14594" max="14594" width="11" style="17" bestFit="1" customWidth="1"/>
    <col min="14595" max="14596" width="11" style="17" customWidth="1"/>
    <col min="14597" max="14598" width="9.42578125" style="17" customWidth="1"/>
    <col min="14599" max="14599" width="9.42578125" style="17" bestFit="1" customWidth="1"/>
    <col min="14600" max="14601" width="9.42578125" style="17" customWidth="1"/>
    <col min="14602" max="14602" width="9.42578125" style="17" bestFit="1" customWidth="1"/>
    <col min="14603" max="14842" width="9.140625" style="17"/>
    <col min="14843" max="14843" width="20.7109375" style="17" customWidth="1"/>
    <col min="14844" max="14845" width="0" style="17" hidden="1" customWidth="1"/>
    <col min="14846" max="14846" width="11.28515625" style="17" bestFit="1" customWidth="1"/>
    <col min="14847" max="14847" width="12.85546875" style="17" bestFit="1" customWidth="1"/>
    <col min="14848" max="14849" width="12.85546875" style="17" customWidth="1"/>
    <col min="14850" max="14850" width="11" style="17" bestFit="1" customWidth="1"/>
    <col min="14851" max="14852" width="11" style="17" customWidth="1"/>
    <col min="14853" max="14854" width="9.42578125" style="17" customWidth="1"/>
    <col min="14855" max="14855" width="9.42578125" style="17" bestFit="1" customWidth="1"/>
    <col min="14856" max="14857" width="9.42578125" style="17" customWidth="1"/>
    <col min="14858" max="14858" width="9.42578125" style="17" bestFit="1" customWidth="1"/>
    <col min="14859" max="15098" width="9.140625" style="17"/>
    <col min="15099" max="15099" width="20.7109375" style="17" customWidth="1"/>
    <col min="15100" max="15101" width="0" style="17" hidden="1" customWidth="1"/>
    <col min="15102" max="15102" width="11.28515625" style="17" bestFit="1" customWidth="1"/>
    <col min="15103" max="15103" width="12.85546875" style="17" bestFit="1" customWidth="1"/>
    <col min="15104" max="15105" width="12.85546875" style="17" customWidth="1"/>
    <col min="15106" max="15106" width="11" style="17" bestFit="1" customWidth="1"/>
    <col min="15107" max="15108" width="11" style="17" customWidth="1"/>
    <col min="15109" max="15110" width="9.42578125" style="17" customWidth="1"/>
    <col min="15111" max="15111" width="9.42578125" style="17" bestFit="1" customWidth="1"/>
    <col min="15112" max="15113" width="9.42578125" style="17" customWidth="1"/>
    <col min="15114" max="15114" width="9.42578125" style="17" bestFit="1" customWidth="1"/>
    <col min="15115" max="15354" width="9.140625" style="17"/>
    <col min="15355" max="15355" width="20.7109375" style="17" customWidth="1"/>
    <col min="15356" max="15357" width="0" style="17" hidden="1" customWidth="1"/>
    <col min="15358" max="15358" width="11.28515625" style="17" bestFit="1" customWidth="1"/>
    <col min="15359" max="15359" width="12.85546875" style="17" bestFit="1" customWidth="1"/>
    <col min="15360" max="15361" width="12.85546875" style="17" customWidth="1"/>
    <col min="15362" max="15362" width="11" style="17" bestFit="1" customWidth="1"/>
    <col min="15363" max="15364" width="11" style="17" customWidth="1"/>
    <col min="15365" max="15366" width="9.42578125" style="17" customWidth="1"/>
    <col min="15367" max="15367" width="9.42578125" style="17" bestFit="1" customWidth="1"/>
    <col min="15368" max="15369" width="9.42578125" style="17" customWidth="1"/>
    <col min="15370" max="15370" width="9.42578125" style="17" bestFit="1" customWidth="1"/>
    <col min="15371" max="15610" width="9.140625" style="17"/>
    <col min="15611" max="15611" width="20.7109375" style="17" customWidth="1"/>
    <col min="15612" max="15613" width="0" style="17" hidden="1" customWidth="1"/>
    <col min="15614" max="15614" width="11.28515625" style="17" bestFit="1" customWidth="1"/>
    <col min="15615" max="15615" width="12.85546875" style="17" bestFit="1" customWidth="1"/>
    <col min="15616" max="15617" width="12.85546875" style="17" customWidth="1"/>
    <col min="15618" max="15618" width="11" style="17" bestFit="1" customWidth="1"/>
    <col min="15619" max="15620" width="11" style="17" customWidth="1"/>
    <col min="15621" max="15622" width="9.42578125" style="17" customWidth="1"/>
    <col min="15623" max="15623" width="9.42578125" style="17" bestFit="1" customWidth="1"/>
    <col min="15624" max="15625" width="9.42578125" style="17" customWidth="1"/>
    <col min="15626" max="15626" width="9.42578125" style="17" bestFit="1" customWidth="1"/>
    <col min="15627" max="15866" width="9.140625" style="17"/>
    <col min="15867" max="15867" width="20.7109375" style="17" customWidth="1"/>
    <col min="15868" max="15869" width="0" style="17" hidden="1" customWidth="1"/>
    <col min="15870" max="15870" width="11.28515625" style="17" bestFit="1" customWidth="1"/>
    <col min="15871" max="15871" width="12.85546875" style="17" bestFit="1" customWidth="1"/>
    <col min="15872" max="15873" width="12.85546875" style="17" customWidth="1"/>
    <col min="15874" max="15874" width="11" style="17" bestFit="1" customWidth="1"/>
    <col min="15875" max="15876" width="11" style="17" customWidth="1"/>
    <col min="15877" max="15878" width="9.42578125" style="17" customWidth="1"/>
    <col min="15879" max="15879" width="9.42578125" style="17" bestFit="1" customWidth="1"/>
    <col min="15880" max="15881" width="9.42578125" style="17" customWidth="1"/>
    <col min="15882" max="15882" width="9.42578125" style="17" bestFit="1" customWidth="1"/>
    <col min="15883" max="16122" width="9.140625" style="17"/>
    <col min="16123" max="16123" width="20.7109375" style="17" customWidth="1"/>
    <col min="16124" max="16125" width="0" style="17" hidden="1" customWidth="1"/>
    <col min="16126" max="16126" width="11.28515625" style="17" bestFit="1" customWidth="1"/>
    <col min="16127" max="16127" width="12.85546875" style="17" bestFit="1" customWidth="1"/>
    <col min="16128" max="16129" width="12.85546875" style="17" customWidth="1"/>
    <col min="16130" max="16130" width="11" style="17" bestFit="1" customWidth="1"/>
    <col min="16131" max="16132" width="11" style="17" customWidth="1"/>
    <col min="16133" max="16134" width="9.42578125" style="17" customWidth="1"/>
    <col min="16135" max="16135" width="9.42578125" style="17" bestFit="1" customWidth="1"/>
    <col min="16136" max="16137" width="9.42578125" style="17" customWidth="1"/>
    <col min="16138" max="16138" width="9.42578125" style="17" bestFit="1" customWidth="1"/>
    <col min="16139" max="16384" width="9.140625" style="17"/>
  </cols>
  <sheetData>
    <row r="1" spans="1:10" ht="15.75">
      <c r="A1" s="1612" t="s">
        <v>47</v>
      </c>
      <c r="B1" s="1612"/>
      <c r="C1" s="1612"/>
      <c r="D1" s="1612"/>
      <c r="E1" s="1612"/>
      <c r="F1" s="1612"/>
      <c r="G1" s="1612"/>
      <c r="H1" s="1612"/>
      <c r="I1" s="1612"/>
      <c r="J1" s="1612"/>
    </row>
    <row r="2" spans="1:10" ht="15.75">
      <c r="A2" s="1612" t="s">
        <v>48</v>
      </c>
      <c r="B2" s="1612"/>
      <c r="C2" s="1612"/>
      <c r="D2" s="1612"/>
      <c r="E2" s="1612"/>
      <c r="F2" s="1612"/>
      <c r="G2" s="1612"/>
      <c r="H2" s="1612"/>
      <c r="I2" s="1612"/>
      <c r="J2" s="1612"/>
    </row>
    <row r="3" spans="1:10" ht="13.5" thickBot="1">
      <c r="A3" s="18"/>
      <c r="B3" s="18"/>
      <c r="C3" s="18"/>
      <c r="D3" s="18"/>
      <c r="E3" s="18"/>
      <c r="F3" s="18"/>
      <c r="G3" s="18"/>
      <c r="H3" s="18"/>
      <c r="I3" s="18"/>
      <c r="J3" s="18"/>
    </row>
    <row r="4" spans="1:10" ht="27" customHeight="1" thickTop="1">
      <c r="A4" s="1741" t="s">
        <v>2</v>
      </c>
      <c r="B4" s="1744" t="s">
        <v>49</v>
      </c>
      <c r="C4" s="1745"/>
      <c r="D4" s="1745"/>
      <c r="E4" s="1745"/>
      <c r="F4" s="1700"/>
      <c r="G4" s="1746" t="s">
        <v>146</v>
      </c>
      <c r="H4" s="1746"/>
      <c r="I4" s="1746" t="s">
        <v>147</v>
      </c>
      <c r="J4" s="1748"/>
    </row>
    <row r="5" spans="1:10" ht="27" customHeight="1">
      <c r="A5" s="1742"/>
      <c r="B5" s="1750" t="s">
        <v>4</v>
      </c>
      <c r="C5" s="1751"/>
      <c r="D5" s="1750" t="s">
        <v>5</v>
      </c>
      <c r="E5" s="1750"/>
      <c r="F5" s="19" t="s">
        <v>50</v>
      </c>
      <c r="G5" s="1747"/>
      <c r="H5" s="1747"/>
      <c r="I5" s="1747"/>
      <c r="J5" s="1749"/>
    </row>
    <row r="6" spans="1:10" ht="27" customHeight="1">
      <c r="A6" s="1743"/>
      <c r="B6" s="100" t="s">
        <v>143</v>
      </c>
      <c r="C6" s="20" t="s">
        <v>51</v>
      </c>
      <c r="D6" s="100" t="s">
        <v>143</v>
      </c>
      <c r="E6" s="19" t="s">
        <v>51</v>
      </c>
      <c r="F6" s="100" t="s">
        <v>143</v>
      </c>
      <c r="G6" s="21" t="s">
        <v>5</v>
      </c>
      <c r="H6" s="21" t="s">
        <v>46</v>
      </c>
      <c r="I6" s="21" t="s">
        <v>5</v>
      </c>
      <c r="J6" s="22" t="s">
        <v>46</v>
      </c>
    </row>
    <row r="7" spans="1:10" ht="27" customHeight="1">
      <c r="A7" s="23" t="s">
        <v>52</v>
      </c>
      <c r="B7" s="24">
        <v>108918.731</v>
      </c>
      <c r="C7" s="24">
        <v>122069.2</v>
      </c>
      <c r="D7" s="24">
        <v>146447.15100000001</v>
      </c>
      <c r="E7" s="24">
        <v>160316.58900000001</v>
      </c>
      <c r="F7" s="24">
        <v>183794.27765673</v>
      </c>
      <c r="G7" s="25">
        <f>D7/B7*100-100</f>
        <v>34.455432647301052</v>
      </c>
      <c r="H7" s="25">
        <f>F7/D7*100-100</f>
        <v>25.502118956708131</v>
      </c>
      <c r="I7" s="25">
        <f>D7/D$17*100</f>
        <v>27.781421313402909</v>
      </c>
      <c r="J7" s="26">
        <f>F7/F$17*100</f>
        <v>29.197245409755705</v>
      </c>
    </row>
    <row r="8" spans="1:10" ht="27" customHeight="1">
      <c r="A8" s="27" t="s">
        <v>53</v>
      </c>
      <c r="B8" s="28">
        <v>70280.267999999996</v>
      </c>
      <c r="C8" s="28">
        <v>82811.899999999994</v>
      </c>
      <c r="D8" s="29">
        <v>102376.323</v>
      </c>
      <c r="E8" s="30">
        <v>113184.012</v>
      </c>
      <c r="F8" s="30">
        <v>123442.50931072998</v>
      </c>
      <c r="G8" s="31">
        <f t="shared" ref="G8:G17" si="0">D8/B8*100-100</f>
        <v>45.668657666473337</v>
      </c>
      <c r="H8" s="31">
        <f t="shared" ref="H8:H17" si="1">F8/D8*100-100</f>
        <v>20.577205444983576</v>
      </c>
      <c r="I8" s="31">
        <f t="shared" ref="I8:I17" si="2">D8/D$17*100</f>
        <v>19.421065840878125</v>
      </c>
      <c r="J8" s="32">
        <f t="shared" ref="J8:J17" si="3">F8/F$17*100</f>
        <v>19.609866445749283</v>
      </c>
    </row>
    <row r="9" spans="1:10" ht="27" customHeight="1">
      <c r="A9" s="27" t="s">
        <v>54</v>
      </c>
      <c r="B9" s="28">
        <v>92353.432000000001</v>
      </c>
      <c r="C9" s="28">
        <v>117131.2</v>
      </c>
      <c r="D9" s="29">
        <v>119919.664</v>
      </c>
      <c r="E9" s="30">
        <v>148236.08600000001</v>
      </c>
      <c r="F9" s="30">
        <v>125017.99780452</v>
      </c>
      <c r="G9" s="31">
        <f t="shared" si="0"/>
        <v>29.84862760703902</v>
      </c>
      <c r="H9" s="31">
        <f t="shared" si="1"/>
        <v>4.2514577129902449</v>
      </c>
      <c r="I9" s="31">
        <f t="shared" si="2"/>
        <v>22.749085158684416</v>
      </c>
      <c r="J9" s="32">
        <f t="shared" si="3"/>
        <v>19.860145860211507</v>
      </c>
    </row>
    <row r="10" spans="1:10" ht="27" customHeight="1">
      <c r="A10" s="27" t="s">
        <v>55</v>
      </c>
      <c r="B10" s="28">
        <v>56582.722000000002</v>
      </c>
      <c r="C10" s="28">
        <v>69453.8</v>
      </c>
      <c r="D10" s="29">
        <v>77869.688999999998</v>
      </c>
      <c r="E10" s="30">
        <v>84678.372000000003</v>
      </c>
      <c r="F10" s="30">
        <v>91796.56824723001</v>
      </c>
      <c r="G10" s="31">
        <f t="shared" si="0"/>
        <v>37.620966697218961</v>
      </c>
      <c r="H10" s="31">
        <f t="shared" si="1"/>
        <v>17.884852791989459</v>
      </c>
      <c r="I10" s="31">
        <f t="shared" si="2"/>
        <v>14.77209097534889</v>
      </c>
      <c r="J10" s="32">
        <f t="shared" si="3"/>
        <v>14.582646233924365</v>
      </c>
    </row>
    <row r="11" spans="1:10" ht="27" customHeight="1">
      <c r="A11" s="27" t="s">
        <v>56</v>
      </c>
      <c r="B11" s="28">
        <v>9944.0570000000007</v>
      </c>
      <c r="C11" s="28">
        <v>11910</v>
      </c>
      <c r="D11" s="29">
        <v>17581.228999999999</v>
      </c>
      <c r="E11" s="30">
        <v>19317.901999999998</v>
      </c>
      <c r="F11" s="30">
        <v>14177.263147309999</v>
      </c>
      <c r="G11" s="31">
        <f t="shared" si="0"/>
        <v>76.801369903651988</v>
      </c>
      <c r="H11" s="31">
        <f t="shared" si="1"/>
        <v>-19.36136462752404</v>
      </c>
      <c r="I11" s="31">
        <f t="shared" si="2"/>
        <v>3.3352067740561049</v>
      </c>
      <c r="J11" s="32">
        <f t="shared" si="3"/>
        <v>2.2521758382695678</v>
      </c>
    </row>
    <row r="12" spans="1:10" ht="27" customHeight="1">
      <c r="A12" s="27" t="s">
        <v>57</v>
      </c>
      <c r="B12" s="28">
        <v>6418.1880000000001</v>
      </c>
      <c r="C12" s="28">
        <v>7075.4</v>
      </c>
      <c r="D12" s="29">
        <v>8081.8209999999999</v>
      </c>
      <c r="E12" s="30">
        <v>8798.5810000000001</v>
      </c>
      <c r="F12" s="30">
        <v>9883.2057958500009</v>
      </c>
      <c r="G12" s="31">
        <f t="shared" si="0"/>
        <v>25.920602512734121</v>
      </c>
      <c r="H12" s="31">
        <f t="shared" si="1"/>
        <v>22.289342907372017</v>
      </c>
      <c r="I12" s="31">
        <f t="shared" si="2"/>
        <v>1.5331433397465493</v>
      </c>
      <c r="J12" s="32">
        <f t="shared" si="3"/>
        <v>1.5700292127456568</v>
      </c>
    </row>
    <row r="13" spans="1:10" ht="27" customHeight="1">
      <c r="A13" s="27" t="s">
        <v>58</v>
      </c>
      <c r="B13" s="28">
        <v>507.61500000000001</v>
      </c>
      <c r="C13" s="28">
        <v>566.79999999999995</v>
      </c>
      <c r="D13" s="29">
        <v>670.08299999999997</v>
      </c>
      <c r="E13" s="30">
        <v>739.72500000000002</v>
      </c>
      <c r="F13" s="30">
        <v>813.82005491000007</v>
      </c>
      <c r="G13" s="31">
        <f t="shared" si="0"/>
        <v>32.006146390473077</v>
      </c>
      <c r="H13" s="31">
        <f t="shared" si="1"/>
        <v>21.450634460208676</v>
      </c>
      <c r="I13" s="31">
        <f t="shared" si="2"/>
        <v>0.12711656055329448</v>
      </c>
      <c r="J13" s="32">
        <f t="shared" si="3"/>
        <v>0.12928206560906533</v>
      </c>
    </row>
    <row r="14" spans="1:10" ht="27" customHeight="1">
      <c r="A14" s="27" t="s">
        <v>59</v>
      </c>
      <c r="B14" s="28">
        <v>664.79</v>
      </c>
      <c r="C14" s="28">
        <v>720.7</v>
      </c>
      <c r="D14" s="29">
        <v>804.62300000000005</v>
      </c>
      <c r="E14" s="30">
        <v>863.36599999999999</v>
      </c>
      <c r="F14" s="30">
        <v>1079.5269366699999</v>
      </c>
      <c r="G14" s="31">
        <f t="shared" si="0"/>
        <v>21.034161163675762</v>
      </c>
      <c r="H14" s="31">
        <f t="shared" si="1"/>
        <v>34.1655578662305</v>
      </c>
      <c r="I14" s="31">
        <f t="shared" si="2"/>
        <v>0.15263916306199901</v>
      </c>
      <c r="J14" s="32">
        <f t="shared" si="3"/>
        <v>0.17149180757011265</v>
      </c>
    </row>
    <row r="15" spans="1:10" ht="27" customHeight="1">
      <c r="A15" s="27" t="s">
        <v>60</v>
      </c>
      <c r="B15" s="28">
        <v>10506.567999999999</v>
      </c>
      <c r="C15" s="28">
        <v>9689.7999999999993</v>
      </c>
      <c r="D15" s="29">
        <v>7703.2169999999996</v>
      </c>
      <c r="E15" s="30">
        <v>11351.735000000001</v>
      </c>
      <c r="F15" s="30">
        <v>18227.4566854</v>
      </c>
      <c r="G15" s="31">
        <f t="shared" si="0"/>
        <v>-26.681890794405945</v>
      </c>
      <c r="H15" s="31">
        <f t="shared" si="1"/>
        <v>136.62135813388096</v>
      </c>
      <c r="I15" s="31">
        <f t="shared" si="2"/>
        <v>1.4613211351961883</v>
      </c>
      <c r="J15" s="32">
        <f t="shared" si="3"/>
        <v>2.8955826744142863</v>
      </c>
    </row>
    <row r="16" spans="1:10" ht="27" customHeight="1">
      <c r="A16" s="27" t="s">
        <v>61</v>
      </c>
      <c r="B16" s="29">
        <v>39923.300000000003</v>
      </c>
      <c r="C16" s="29">
        <v>61313.2</v>
      </c>
      <c r="D16" s="29">
        <v>45686.8</v>
      </c>
      <c r="E16" s="29">
        <v>61693.627999999997</v>
      </c>
      <c r="F16" s="29">
        <v>61259.215379730005</v>
      </c>
      <c r="G16" s="31">
        <f t="shared" si="0"/>
        <v>14.436431858087872</v>
      </c>
      <c r="H16" s="31">
        <f t="shared" si="1"/>
        <v>34.085152341004402</v>
      </c>
      <c r="I16" s="31">
        <f t="shared" si="2"/>
        <v>8.6669097390715102</v>
      </c>
      <c r="J16" s="32">
        <f t="shared" si="3"/>
        <v>9.7315344517504627</v>
      </c>
    </row>
    <row r="17" spans="1:10" ht="27" customHeight="1" thickBot="1">
      <c r="A17" s="33" t="s">
        <v>62</v>
      </c>
      <c r="B17" s="34">
        <f>SUM(B7:B16)</f>
        <v>396099.67099999991</v>
      </c>
      <c r="C17" s="34">
        <v>482742</v>
      </c>
      <c r="D17" s="34">
        <f>SUM(D7:D16)</f>
        <v>527140.60000000009</v>
      </c>
      <c r="E17" s="34">
        <v>609179.99600000004</v>
      </c>
      <c r="F17" s="34">
        <f>SUM(F7:F16)</f>
        <v>629491.8410190799</v>
      </c>
      <c r="G17" s="35">
        <f t="shared" si="0"/>
        <v>33.082816925641993</v>
      </c>
      <c r="H17" s="35">
        <f t="shared" si="1"/>
        <v>19.416307721143042</v>
      </c>
      <c r="I17" s="35">
        <f t="shared" si="2"/>
        <v>100</v>
      </c>
      <c r="J17" s="36">
        <f t="shared" si="3"/>
        <v>100</v>
      </c>
    </row>
    <row r="18" spans="1:10" ht="13.5" thickTop="1">
      <c r="A18" s="37"/>
      <c r="B18" s="38"/>
      <c r="C18" s="38"/>
      <c r="D18" s="38"/>
      <c r="E18" s="38"/>
      <c r="F18" s="38"/>
      <c r="G18" s="39"/>
      <c r="H18" s="39"/>
      <c r="I18" s="40"/>
      <c r="J18" s="40"/>
    </row>
    <row r="19" spans="1:10" ht="18.75" customHeight="1">
      <c r="A19" s="1740" t="s">
        <v>63</v>
      </c>
      <c r="B19" s="1740"/>
      <c r="C19" s="1740"/>
      <c r="D19" s="1740"/>
      <c r="E19" s="1740"/>
      <c r="F19" s="1740"/>
      <c r="G19" s="1740"/>
      <c r="H19" s="1740"/>
      <c r="I19" s="1740"/>
      <c r="J19" s="1740"/>
    </row>
    <row r="20" spans="1:10" ht="15.75">
      <c r="A20" s="1703" t="s">
        <v>64</v>
      </c>
      <c r="B20" s="1703"/>
      <c r="C20" s="1703"/>
      <c r="D20" s="1703"/>
      <c r="E20" s="1703"/>
      <c r="F20" s="1703"/>
      <c r="G20" s="1703"/>
      <c r="H20" s="1703"/>
      <c r="I20" s="1703"/>
      <c r="J20" s="1703"/>
    </row>
    <row r="21" spans="1:10" ht="15.75">
      <c r="A21" s="1703" t="s">
        <v>65</v>
      </c>
      <c r="B21" s="1703"/>
      <c r="C21" s="1703"/>
      <c r="D21" s="1703"/>
      <c r="E21" s="1703"/>
      <c r="F21" s="1703"/>
      <c r="G21" s="1703"/>
      <c r="H21" s="1703"/>
      <c r="I21" s="1703"/>
      <c r="J21" s="1703"/>
    </row>
  </sheetData>
  <mergeCells count="11">
    <mergeCell ref="A19:J19"/>
    <mergeCell ref="A20:J20"/>
    <mergeCell ref="A21:J21"/>
    <mergeCell ref="A1:J1"/>
    <mergeCell ref="A2:J2"/>
    <mergeCell ref="A4:A6"/>
    <mergeCell ref="B4:F4"/>
    <mergeCell ref="G4:H5"/>
    <mergeCell ref="I4:J5"/>
    <mergeCell ref="B5:C5"/>
    <mergeCell ref="D5:E5"/>
  </mergeCells>
  <printOptions horizontalCentered="1"/>
  <pageMargins left="0.75" right="0.75" top="0.7" bottom="0.7" header="0" footer="0"/>
  <pageSetup paperSize="9" scale="77" orientation="landscape" errors="blank" r:id="rId1"/>
  <headerFooter alignWithMargins="0"/>
</worksheet>
</file>

<file path=xl/worksheets/sheet24.xml><?xml version="1.0" encoding="utf-8"?>
<worksheet xmlns="http://schemas.openxmlformats.org/spreadsheetml/2006/main" xmlns:r="http://schemas.openxmlformats.org/officeDocument/2006/relationships">
  <sheetPr>
    <pageSetUpPr fitToPage="1"/>
  </sheetPr>
  <dimension ref="A1:K44"/>
  <sheetViews>
    <sheetView view="pageBreakPreview" zoomScaleSheetLayoutView="100" workbookViewId="0">
      <selection activeCell="G6" sqref="G6"/>
    </sheetView>
  </sheetViews>
  <sheetFormatPr defaultRowHeight="15.75"/>
  <cols>
    <col min="1" max="1" width="7.5703125" style="41" customWidth="1"/>
    <col min="2" max="2" width="45" style="41" customWidth="1"/>
    <col min="3" max="6" width="15.7109375" style="41" customWidth="1"/>
    <col min="7" max="8" width="14.7109375" style="41" customWidth="1"/>
    <col min="9" max="256" width="9.140625" style="41"/>
    <col min="257" max="257" width="5.85546875" style="41" customWidth="1"/>
    <col min="258" max="258" width="34.7109375" style="41" customWidth="1"/>
    <col min="259" max="264" width="12.7109375" style="41" customWidth="1"/>
    <col min="265" max="512" width="9.140625" style="41"/>
    <col min="513" max="513" width="5.85546875" style="41" customWidth="1"/>
    <col min="514" max="514" width="34.7109375" style="41" customWidth="1"/>
    <col min="515" max="520" width="12.7109375" style="41" customWidth="1"/>
    <col min="521" max="768" width="9.140625" style="41"/>
    <col min="769" max="769" width="5.85546875" style="41" customWidth="1"/>
    <col min="770" max="770" width="34.7109375" style="41" customWidth="1"/>
    <col min="771" max="776" width="12.7109375" style="41" customWidth="1"/>
    <col min="777" max="1024" width="9.140625" style="41"/>
    <col min="1025" max="1025" width="5.85546875" style="41" customWidth="1"/>
    <col min="1026" max="1026" width="34.7109375" style="41" customWidth="1"/>
    <col min="1027" max="1032" width="12.7109375" style="41" customWidth="1"/>
    <col min="1033" max="1280" width="9.140625" style="41"/>
    <col min="1281" max="1281" width="5.85546875" style="41" customWidth="1"/>
    <col min="1282" max="1282" width="34.7109375" style="41" customWidth="1"/>
    <col min="1283" max="1288" width="12.7109375" style="41" customWidth="1"/>
    <col min="1289" max="1536" width="9.140625" style="41"/>
    <col min="1537" max="1537" width="5.85546875" style="41" customWidth="1"/>
    <col min="1538" max="1538" width="34.7109375" style="41" customWidth="1"/>
    <col min="1539" max="1544" width="12.7109375" style="41" customWidth="1"/>
    <col min="1545" max="1792" width="9.140625" style="41"/>
    <col min="1793" max="1793" width="5.85546875" style="41" customWidth="1"/>
    <col min="1794" max="1794" width="34.7109375" style="41" customWidth="1"/>
    <col min="1795" max="1800" width="12.7109375" style="41" customWidth="1"/>
    <col min="1801" max="2048" width="9.140625" style="41"/>
    <col min="2049" max="2049" width="5.85546875" style="41" customWidth="1"/>
    <col min="2050" max="2050" width="34.7109375" style="41" customWidth="1"/>
    <col min="2051" max="2056" width="12.7109375" style="41" customWidth="1"/>
    <col min="2057" max="2304" width="9.140625" style="41"/>
    <col min="2305" max="2305" width="5.85546875" style="41" customWidth="1"/>
    <col min="2306" max="2306" width="34.7109375" style="41" customWidth="1"/>
    <col min="2307" max="2312" width="12.7109375" style="41" customWidth="1"/>
    <col min="2313" max="2560" width="9.140625" style="41"/>
    <col min="2561" max="2561" width="5.85546875" style="41" customWidth="1"/>
    <col min="2562" max="2562" width="34.7109375" style="41" customWidth="1"/>
    <col min="2563" max="2568" width="12.7109375" style="41" customWidth="1"/>
    <col min="2569" max="2816" width="9.140625" style="41"/>
    <col min="2817" max="2817" width="5.85546875" style="41" customWidth="1"/>
    <col min="2818" max="2818" width="34.7109375" style="41" customWidth="1"/>
    <col min="2819" max="2824" width="12.7109375" style="41" customWidth="1"/>
    <col min="2825" max="3072" width="9.140625" style="41"/>
    <col min="3073" max="3073" width="5.85546875" style="41" customWidth="1"/>
    <col min="3074" max="3074" width="34.7109375" style="41" customWidth="1"/>
    <col min="3075" max="3080" width="12.7109375" style="41" customWidth="1"/>
    <col min="3081" max="3328" width="9.140625" style="41"/>
    <col min="3329" max="3329" width="5.85546875" style="41" customWidth="1"/>
    <col min="3330" max="3330" width="34.7109375" style="41" customWidth="1"/>
    <col min="3331" max="3336" width="12.7109375" style="41" customWidth="1"/>
    <col min="3337" max="3584" width="9.140625" style="41"/>
    <col min="3585" max="3585" width="5.85546875" style="41" customWidth="1"/>
    <col min="3586" max="3586" width="34.7109375" style="41" customWidth="1"/>
    <col min="3587" max="3592" width="12.7109375" style="41" customWidth="1"/>
    <col min="3593" max="3840" width="9.140625" style="41"/>
    <col min="3841" max="3841" width="5.85546875" style="41" customWidth="1"/>
    <col min="3842" max="3842" width="34.7109375" style="41" customWidth="1"/>
    <col min="3843" max="3848" width="12.7109375" style="41" customWidth="1"/>
    <col min="3849" max="4096" width="9.140625" style="41"/>
    <col min="4097" max="4097" width="5.85546875" style="41" customWidth="1"/>
    <col min="4098" max="4098" width="34.7109375" style="41" customWidth="1"/>
    <col min="4099" max="4104" width="12.7109375" style="41" customWidth="1"/>
    <col min="4105" max="4352" width="9.140625" style="41"/>
    <col min="4353" max="4353" width="5.85546875" style="41" customWidth="1"/>
    <col min="4354" max="4354" width="34.7109375" style="41" customWidth="1"/>
    <col min="4355" max="4360" width="12.7109375" style="41" customWidth="1"/>
    <col min="4361" max="4608" width="9.140625" style="41"/>
    <col min="4609" max="4609" width="5.85546875" style="41" customWidth="1"/>
    <col min="4610" max="4610" width="34.7109375" style="41" customWidth="1"/>
    <col min="4611" max="4616" width="12.7109375" style="41" customWidth="1"/>
    <col min="4617" max="4864" width="9.140625" style="41"/>
    <col min="4865" max="4865" width="5.85546875" style="41" customWidth="1"/>
    <col min="4866" max="4866" width="34.7109375" style="41" customWidth="1"/>
    <col min="4867" max="4872" width="12.7109375" style="41" customWidth="1"/>
    <col min="4873" max="5120" width="9.140625" style="41"/>
    <col min="5121" max="5121" width="5.85546875" style="41" customWidth="1"/>
    <col min="5122" max="5122" width="34.7109375" style="41" customWidth="1"/>
    <col min="5123" max="5128" width="12.7109375" style="41" customWidth="1"/>
    <col min="5129" max="5376" width="9.140625" style="41"/>
    <col min="5377" max="5377" width="5.85546875" style="41" customWidth="1"/>
    <col min="5378" max="5378" width="34.7109375" style="41" customWidth="1"/>
    <col min="5379" max="5384" width="12.7109375" style="41" customWidth="1"/>
    <col min="5385" max="5632" width="9.140625" style="41"/>
    <col min="5633" max="5633" width="5.85546875" style="41" customWidth="1"/>
    <col min="5634" max="5634" width="34.7109375" style="41" customWidth="1"/>
    <col min="5635" max="5640" width="12.7109375" style="41" customWidth="1"/>
    <col min="5641" max="5888" width="9.140625" style="41"/>
    <col min="5889" max="5889" width="5.85546875" style="41" customWidth="1"/>
    <col min="5890" max="5890" width="34.7109375" style="41" customWidth="1"/>
    <col min="5891" max="5896" width="12.7109375" style="41" customWidth="1"/>
    <col min="5897" max="6144" width="9.140625" style="41"/>
    <col min="6145" max="6145" width="5.85546875" style="41" customWidth="1"/>
    <col min="6146" max="6146" width="34.7109375" style="41" customWidth="1"/>
    <col min="6147" max="6152" width="12.7109375" style="41" customWidth="1"/>
    <col min="6153" max="6400" width="9.140625" style="41"/>
    <col min="6401" max="6401" width="5.85546875" style="41" customWidth="1"/>
    <col min="6402" max="6402" width="34.7109375" style="41" customWidth="1"/>
    <col min="6403" max="6408" width="12.7109375" style="41" customWidth="1"/>
    <col min="6409" max="6656" width="9.140625" style="41"/>
    <col min="6657" max="6657" width="5.85546875" style="41" customWidth="1"/>
    <col min="6658" max="6658" width="34.7109375" style="41" customWidth="1"/>
    <col min="6659" max="6664" width="12.7109375" style="41" customWidth="1"/>
    <col min="6665" max="6912" width="9.140625" style="41"/>
    <col min="6913" max="6913" width="5.85546875" style="41" customWidth="1"/>
    <col min="6914" max="6914" width="34.7109375" style="41" customWidth="1"/>
    <col min="6915" max="6920" width="12.7109375" style="41" customWidth="1"/>
    <col min="6921" max="7168" width="9.140625" style="41"/>
    <col min="7169" max="7169" width="5.85546875" style="41" customWidth="1"/>
    <col min="7170" max="7170" width="34.7109375" style="41" customWidth="1"/>
    <col min="7171" max="7176" width="12.7109375" style="41" customWidth="1"/>
    <col min="7177" max="7424" width="9.140625" style="41"/>
    <col min="7425" max="7425" width="5.85546875" style="41" customWidth="1"/>
    <col min="7426" max="7426" width="34.7109375" style="41" customWidth="1"/>
    <col min="7427" max="7432" width="12.7109375" style="41" customWidth="1"/>
    <col min="7433" max="7680" width="9.140625" style="41"/>
    <col min="7681" max="7681" width="5.85546875" style="41" customWidth="1"/>
    <col min="7682" max="7682" width="34.7109375" style="41" customWidth="1"/>
    <col min="7683" max="7688" width="12.7109375" style="41" customWidth="1"/>
    <col min="7689" max="7936" width="9.140625" style="41"/>
    <col min="7937" max="7937" width="5.85546875" style="41" customWidth="1"/>
    <col min="7938" max="7938" width="34.7109375" style="41" customWidth="1"/>
    <col min="7939" max="7944" width="12.7109375" style="41" customWidth="1"/>
    <col min="7945" max="8192" width="9.140625" style="41"/>
    <col min="8193" max="8193" width="5.85546875" style="41" customWidth="1"/>
    <col min="8194" max="8194" width="34.7109375" style="41" customWidth="1"/>
    <col min="8195" max="8200" width="12.7109375" style="41" customWidth="1"/>
    <col min="8201" max="8448" width="9.140625" style="41"/>
    <col min="8449" max="8449" width="5.85546875" style="41" customWidth="1"/>
    <col min="8450" max="8450" width="34.7109375" style="41" customWidth="1"/>
    <col min="8451" max="8456" width="12.7109375" style="41" customWidth="1"/>
    <col min="8457" max="8704" width="9.140625" style="41"/>
    <col min="8705" max="8705" width="5.85546875" style="41" customWidth="1"/>
    <col min="8706" max="8706" width="34.7109375" style="41" customWidth="1"/>
    <col min="8707" max="8712" width="12.7109375" style="41" customWidth="1"/>
    <col min="8713" max="8960" width="9.140625" style="41"/>
    <col min="8961" max="8961" width="5.85546875" style="41" customWidth="1"/>
    <col min="8962" max="8962" width="34.7109375" style="41" customWidth="1"/>
    <col min="8963" max="8968" width="12.7109375" style="41" customWidth="1"/>
    <col min="8969" max="9216" width="9.140625" style="41"/>
    <col min="9217" max="9217" width="5.85546875" style="41" customWidth="1"/>
    <col min="9218" max="9218" width="34.7109375" style="41" customWidth="1"/>
    <col min="9219" max="9224" width="12.7109375" style="41" customWidth="1"/>
    <col min="9225" max="9472" width="9.140625" style="41"/>
    <col min="9473" max="9473" width="5.85546875" style="41" customWidth="1"/>
    <col min="9474" max="9474" width="34.7109375" style="41" customWidth="1"/>
    <col min="9475" max="9480" width="12.7109375" style="41" customWidth="1"/>
    <col min="9481" max="9728" width="9.140625" style="41"/>
    <col min="9729" max="9729" width="5.85546875" style="41" customWidth="1"/>
    <col min="9730" max="9730" width="34.7109375" style="41" customWidth="1"/>
    <col min="9731" max="9736" width="12.7109375" style="41" customWidth="1"/>
    <col min="9737" max="9984" width="9.140625" style="41"/>
    <col min="9985" max="9985" width="5.85546875" style="41" customWidth="1"/>
    <col min="9986" max="9986" width="34.7109375" style="41" customWidth="1"/>
    <col min="9987" max="9992" width="12.7109375" style="41" customWidth="1"/>
    <col min="9993" max="10240" width="9.140625" style="41"/>
    <col min="10241" max="10241" width="5.85546875" style="41" customWidth="1"/>
    <col min="10242" max="10242" width="34.7109375" style="41" customWidth="1"/>
    <col min="10243" max="10248" width="12.7109375" style="41" customWidth="1"/>
    <col min="10249" max="10496" width="9.140625" style="41"/>
    <col min="10497" max="10497" width="5.85546875" style="41" customWidth="1"/>
    <col min="10498" max="10498" width="34.7109375" style="41" customWidth="1"/>
    <col min="10499" max="10504" width="12.7109375" style="41" customWidth="1"/>
    <col min="10505" max="10752" width="9.140625" style="41"/>
    <col min="10753" max="10753" width="5.85546875" style="41" customWidth="1"/>
    <col min="10754" max="10754" width="34.7109375" style="41" customWidth="1"/>
    <col min="10755" max="10760" width="12.7109375" style="41" customWidth="1"/>
    <col min="10761" max="11008" width="9.140625" style="41"/>
    <col min="11009" max="11009" width="5.85546875" style="41" customWidth="1"/>
    <col min="11010" max="11010" width="34.7109375" style="41" customWidth="1"/>
    <col min="11011" max="11016" width="12.7109375" style="41" customWidth="1"/>
    <col min="11017" max="11264" width="9.140625" style="41"/>
    <col min="11265" max="11265" width="5.85546875" style="41" customWidth="1"/>
    <col min="11266" max="11266" width="34.7109375" style="41" customWidth="1"/>
    <col min="11267" max="11272" width="12.7109375" style="41" customWidth="1"/>
    <col min="11273" max="11520" width="9.140625" style="41"/>
    <col min="11521" max="11521" width="5.85546875" style="41" customWidth="1"/>
    <col min="11522" max="11522" width="34.7109375" style="41" customWidth="1"/>
    <col min="11523" max="11528" width="12.7109375" style="41" customWidth="1"/>
    <col min="11529" max="11776" width="9.140625" style="41"/>
    <col min="11777" max="11777" width="5.85546875" style="41" customWidth="1"/>
    <col min="11778" max="11778" width="34.7109375" style="41" customWidth="1"/>
    <col min="11779" max="11784" width="12.7109375" style="41" customWidth="1"/>
    <col min="11785" max="12032" width="9.140625" style="41"/>
    <col min="12033" max="12033" width="5.85546875" style="41" customWidth="1"/>
    <col min="12034" max="12034" width="34.7109375" style="41" customWidth="1"/>
    <col min="12035" max="12040" width="12.7109375" style="41" customWidth="1"/>
    <col min="12041" max="12288" width="9.140625" style="41"/>
    <col min="12289" max="12289" width="5.85546875" style="41" customWidth="1"/>
    <col min="12290" max="12290" width="34.7109375" style="41" customWidth="1"/>
    <col min="12291" max="12296" width="12.7109375" style="41" customWidth="1"/>
    <col min="12297" max="12544" width="9.140625" style="41"/>
    <col min="12545" max="12545" width="5.85546875" style="41" customWidth="1"/>
    <col min="12546" max="12546" width="34.7109375" style="41" customWidth="1"/>
    <col min="12547" max="12552" width="12.7109375" style="41" customWidth="1"/>
    <col min="12553" max="12800" width="9.140625" style="41"/>
    <col min="12801" max="12801" width="5.85546875" style="41" customWidth="1"/>
    <col min="12802" max="12802" width="34.7109375" style="41" customWidth="1"/>
    <col min="12803" max="12808" width="12.7109375" style="41" customWidth="1"/>
    <col min="12809" max="13056" width="9.140625" style="41"/>
    <col min="13057" max="13057" width="5.85546875" style="41" customWidth="1"/>
    <col min="13058" max="13058" width="34.7109375" style="41" customWidth="1"/>
    <col min="13059" max="13064" width="12.7109375" style="41" customWidth="1"/>
    <col min="13065" max="13312" width="9.140625" style="41"/>
    <col min="13313" max="13313" width="5.85546875" style="41" customWidth="1"/>
    <col min="13314" max="13314" width="34.7109375" style="41" customWidth="1"/>
    <col min="13315" max="13320" width="12.7109375" style="41" customWidth="1"/>
    <col min="13321" max="13568" width="9.140625" style="41"/>
    <col min="13569" max="13569" width="5.85546875" style="41" customWidth="1"/>
    <col min="13570" max="13570" width="34.7109375" style="41" customWidth="1"/>
    <col min="13571" max="13576" width="12.7109375" style="41" customWidth="1"/>
    <col min="13577" max="13824" width="9.140625" style="41"/>
    <col min="13825" max="13825" width="5.85546875" style="41" customWidth="1"/>
    <col min="13826" max="13826" width="34.7109375" style="41" customWidth="1"/>
    <col min="13827" max="13832" width="12.7109375" style="41" customWidth="1"/>
    <col min="13833" max="14080" width="9.140625" style="41"/>
    <col min="14081" max="14081" width="5.85546875" style="41" customWidth="1"/>
    <col min="14082" max="14082" width="34.7109375" style="41" customWidth="1"/>
    <col min="14083" max="14088" width="12.7109375" style="41" customWidth="1"/>
    <col min="14089" max="14336" width="9.140625" style="41"/>
    <col min="14337" max="14337" width="5.85546875" style="41" customWidth="1"/>
    <col min="14338" max="14338" width="34.7109375" style="41" customWidth="1"/>
    <col min="14339" max="14344" width="12.7109375" style="41" customWidth="1"/>
    <col min="14345" max="14592" width="9.140625" style="41"/>
    <col min="14593" max="14593" width="5.85546875" style="41" customWidth="1"/>
    <col min="14594" max="14594" width="34.7109375" style="41" customWidth="1"/>
    <col min="14595" max="14600" width="12.7109375" style="41" customWidth="1"/>
    <col min="14601" max="14848" width="9.140625" style="41"/>
    <col min="14849" max="14849" width="5.85546875" style="41" customWidth="1"/>
    <col min="14850" max="14850" width="34.7109375" style="41" customWidth="1"/>
    <col min="14851" max="14856" width="12.7109375" style="41" customWidth="1"/>
    <col min="14857" max="15104" width="9.140625" style="41"/>
    <col min="15105" max="15105" width="5.85546875" style="41" customWidth="1"/>
    <col min="15106" max="15106" width="34.7109375" style="41" customWidth="1"/>
    <col min="15107" max="15112" width="12.7109375" style="41" customWidth="1"/>
    <col min="15113" max="15360" width="9.140625" style="41"/>
    <col min="15361" max="15361" width="5.85546875" style="41" customWidth="1"/>
    <col min="15362" max="15362" width="34.7109375" style="41" customWidth="1"/>
    <col min="15363" max="15368" width="12.7109375" style="41" customWidth="1"/>
    <col min="15369" max="15616" width="9.140625" style="41"/>
    <col min="15617" max="15617" width="5.85546875" style="41" customWidth="1"/>
    <col min="15618" max="15618" width="34.7109375" style="41" customWidth="1"/>
    <col min="15619" max="15624" width="12.7109375" style="41" customWidth="1"/>
    <col min="15625" max="15872" width="9.140625" style="41"/>
    <col min="15873" max="15873" width="5.85546875" style="41" customWidth="1"/>
    <col min="15874" max="15874" width="34.7109375" style="41" customWidth="1"/>
    <col min="15875" max="15880" width="12.7109375" style="41" customWidth="1"/>
    <col min="15881" max="16128" width="9.140625" style="41"/>
    <col min="16129" max="16129" width="5.85546875" style="41" customWidth="1"/>
    <col min="16130" max="16130" width="34.7109375" style="41" customWidth="1"/>
    <col min="16131" max="16136" width="12.7109375" style="41" customWidth="1"/>
    <col min="16137" max="16384" width="9.140625" style="41"/>
  </cols>
  <sheetData>
    <row r="1" spans="1:11">
      <c r="A1" s="1724" t="s">
        <v>66</v>
      </c>
      <c r="B1" s="1724"/>
      <c r="C1" s="1724"/>
      <c r="D1" s="1724"/>
      <c r="E1" s="1724"/>
      <c r="F1" s="1724"/>
      <c r="G1" s="1724"/>
      <c r="H1" s="1724"/>
    </row>
    <row r="2" spans="1:11">
      <c r="A2" s="1724" t="s">
        <v>67</v>
      </c>
      <c r="B2" s="1724"/>
      <c r="C2" s="1724"/>
      <c r="D2" s="1724"/>
      <c r="E2" s="1724"/>
      <c r="F2" s="1724"/>
      <c r="G2" s="1724"/>
      <c r="H2" s="1724"/>
    </row>
    <row r="3" spans="1:11">
      <c r="A3" s="8"/>
      <c r="B3" s="8"/>
      <c r="C3" s="8"/>
      <c r="D3" s="8"/>
      <c r="E3" s="8"/>
      <c r="F3" s="8"/>
      <c r="G3" s="8"/>
      <c r="H3" s="8"/>
    </row>
    <row r="4" spans="1:11" ht="16.5" thickBot="1">
      <c r="A4" s="1752" t="s">
        <v>68</v>
      </c>
      <c r="B4" s="1752"/>
      <c r="C4" s="1752"/>
      <c r="D4" s="1752"/>
      <c r="E4" s="1752"/>
      <c r="F4" s="1752"/>
      <c r="G4" s="1752"/>
      <c r="H4" s="1752"/>
    </row>
    <row r="5" spans="1:11" ht="38.25" customHeight="1" thickTop="1">
      <c r="A5" s="1753" t="s">
        <v>69</v>
      </c>
      <c r="B5" s="1755" t="s">
        <v>70</v>
      </c>
      <c r="C5" s="42">
        <v>2016</v>
      </c>
      <c r="D5" s="42">
        <v>2017</v>
      </c>
      <c r="E5" s="42">
        <v>2017</v>
      </c>
      <c r="F5" s="42">
        <v>2018</v>
      </c>
      <c r="G5" s="1757" t="s">
        <v>149</v>
      </c>
      <c r="H5" s="1758"/>
    </row>
    <row r="6" spans="1:11" ht="25.5" customHeight="1">
      <c r="A6" s="1754"/>
      <c r="B6" s="1756"/>
      <c r="C6" s="43" t="s">
        <v>71</v>
      </c>
      <c r="D6" s="43" t="s">
        <v>148</v>
      </c>
      <c r="E6" s="43" t="s">
        <v>71</v>
      </c>
      <c r="F6" s="43" t="s">
        <v>148</v>
      </c>
      <c r="G6" s="81" t="s">
        <v>5</v>
      </c>
      <c r="H6" s="80" t="s">
        <v>46</v>
      </c>
    </row>
    <row r="7" spans="1:11" ht="30" customHeight="1">
      <c r="A7" s="44">
        <v>1</v>
      </c>
      <c r="B7" s="45" t="s">
        <v>72</v>
      </c>
      <c r="C7" s="46">
        <f>SUM(C8:C12)</f>
        <v>116059.10699999999</v>
      </c>
      <c r="D7" s="46">
        <f t="shared" ref="D7:F7" si="0">SUM(D8:D12)</f>
        <v>124714.30000000002</v>
      </c>
      <c r="E7" s="46">
        <f t="shared" si="0"/>
        <v>110409.30000000002</v>
      </c>
      <c r="F7" s="46">
        <f t="shared" si="0"/>
        <v>153847.9</v>
      </c>
      <c r="G7" s="46">
        <f>D7-C7</f>
        <v>8655.1930000000284</v>
      </c>
      <c r="H7" s="53">
        <f>F7-E7</f>
        <v>43438.599999999977</v>
      </c>
    </row>
    <row r="8" spans="1:11" ht="30" customHeight="1">
      <c r="A8" s="47"/>
      <c r="B8" s="48" t="s">
        <v>73</v>
      </c>
      <c r="C8" s="10">
        <v>16099.932000000001</v>
      </c>
      <c r="D8" s="10">
        <v>47687.4</v>
      </c>
      <c r="E8" s="10">
        <v>30457.4</v>
      </c>
      <c r="F8" s="10">
        <v>37709.9</v>
      </c>
      <c r="G8" s="10">
        <f t="shared" ref="G8:G40" si="1">D8-C8</f>
        <v>31587.468000000001</v>
      </c>
      <c r="H8" s="11">
        <f t="shared" ref="H8:H40" si="2">F8-E8</f>
        <v>7252.5</v>
      </c>
    </row>
    <row r="9" spans="1:11" ht="30" customHeight="1">
      <c r="A9" s="47"/>
      <c r="B9" s="48" t="s">
        <v>74</v>
      </c>
      <c r="C9" s="10">
        <v>97899.524999999994</v>
      </c>
      <c r="D9" s="10">
        <v>76673.8</v>
      </c>
      <c r="E9" s="10">
        <v>79538.8</v>
      </c>
      <c r="F9" s="10">
        <v>115458</v>
      </c>
      <c r="G9" s="10">
        <f t="shared" si="1"/>
        <v>-21225.724999999991</v>
      </c>
      <c r="H9" s="11">
        <f t="shared" si="2"/>
        <v>35919.199999999997</v>
      </c>
    </row>
    <row r="10" spans="1:11" ht="30" customHeight="1">
      <c r="A10" s="47"/>
      <c r="B10" s="48" t="s">
        <v>75</v>
      </c>
      <c r="C10" s="10">
        <v>444.4</v>
      </c>
      <c r="D10" s="10">
        <v>213.1</v>
      </c>
      <c r="E10" s="10">
        <v>343.1</v>
      </c>
      <c r="F10" s="10">
        <v>470</v>
      </c>
      <c r="G10" s="10">
        <f t="shared" si="1"/>
        <v>-231.29999999999998</v>
      </c>
      <c r="H10" s="11">
        <f t="shared" si="2"/>
        <v>126.89999999999998</v>
      </c>
    </row>
    <row r="11" spans="1:11" ht="30" customHeight="1">
      <c r="A11" s="47"/>
      <c r="B11" s="48" t="s">
        <v>76</v>
      </c>
      <c r="C11" s="10">
        <v>111.5</v>
      </c>
      <c r="D11" s="10">
        <v>140</v>
      </c>
      <c r="E11" s="10">
        <v>70</v>
      </c>
      <c r="F11" s="10">
        <v>210</v>
      </c>
      <c r="G11" s="10">
        <f t="shared" si="1"/>
        <v>28.5</v>
      </c>
      <c r="H11" s="11">
        <f t="shared" si="2"/>
        <v>140</v>
      </c>
    </row>
    <row r="12" spans="1:11" ht="30" customHeight="1">
      <c r="A12" s="49"/>
      <c r="B12" s="50" t="s">
        <v>77</v>
      </c>
      <c r="C12" s="51">
        <v>1503.75</v>
      </c>
      <c r="D12" s="51">
        <v>0</v>
      </c>
      <c r="E12" s="51">
        <v>0</v>
      </c>
      <c r="F12" s="51">
        <v>0</v>
      </c>
      <c r="G12" s="51">
        <f t="shared" si="1"/>
        <v>-1503.75</v>
      </c>
      <c r="H12" s="52">
        <f t="shared" si="2"/>
        <v>0</v>
      </c>
    </row>
    <row r="13" spans="1:11" s="55" customFormat="1" ht="30" customHeight="1">
      <c r="A13" s="44">
        <v>2</v>
      </c>
      <c r="B13" s="45" t="s">
        <v>78</v>
      </c>
      <c r="C13" s="46">
        <f>SUM(C14:C18)</f>
        <v>108900.04999999999</v>
      </c>
      <c r="D13" s="46">
        <f t="shared" ref="D13:F13" si="3">SUM(D14:D18)</f>
        <v>143900</v>
      </c>
      <c r="E13" s="46">
        <f t="shared" si="3"/>
        <v>163900</v>
      </c>
      <c r="F13" s="46">
        <f t="shared" si="3"/>
        <v>235900</v>
      </c>
      <c r="G13" s="46">
        <f t="shared" si="1"/>
        <v>34999.950000000012</v>
      </c>
      <c r="H13" s="53">
        <f t="shared" si="2"/>
        <v>72000</v>
      </c>
      <c r="I13" s="54"/>
      <c r="J13" s="54"/>
      <c r="K13" s="54"/>
    </row>
    <row r="14" spans="1:11" ht="30" customHeight="1">
      <c r="A14" s="47"/>
      <c r="B14" s="48" t="s">
        <v>73</v>
      </c>
      <c r="C14" s="10">
        <v>0</v>
      </c>
      <c r="D14" s="10">
        <v>8942</v>
      </c>
      <c r="E14" s="10">
        <v>8942</v>
      </c>
      <c r="F14" s="10">
        <v>45287</v>
      </c>
      <c r="G14" s="10">
        <f t="shared" si="1"/>
        <v>8942</v>
      </c>
      <c r="H14" s="11">
        <f t="shared" si="2"/>
        <v>36345</v>
      </c>
    </row>
    <row r="15" spans="1:11" ht="30" customHeight="1">
      <c r="A15" s="47"/>
      <c r="B15" s="48" t="s">
        <v>74</v>
      </c>
      <c r="C15" s="10">
        <v>79063.5</v>
      </c>
      <c r="D15" s="10">
        <v>103878.3</v>
      </c>
      <c r="E15" s="10">
        <v>123523</v>
      </c>
      <c r="F15" s="10">
        <v>157710.5</v>
      </c>
      <c r="G15" s="10">
        <f t="shared" si="1"/>
        <v>24814.800000000003</v>
      </c>
      <c r="H15" s="11">
        <f t="shared" si="2"/>
        <v>34187.5</v>
      </c>
    </row>
    <row r="16" spans="1:11" ht="30" customHeight="1">
      <c r="A16" s="47"/>
      <c r="B16" s="48" t="s">
        <v>75</v>
      </c>
      <c r="C16" s="10">
        <v>5116.7</v>
      </c>
      <c r="D16" s="10">
        <v>6186.7</v>
      </c>
      <c r="E16" s="10">
        <v>6471.7</v>
      </c>
      <c r="F16" s="10">
        <v>7569.4</v>
      </c>
      <c r="G16" s="10">
        <f t="shared" si="1"/>
        <v>1070</v>
      </c>
      <c r="H16" s="11">
        <f t="shared" si="2"/>
        <v>1097.6999999999998</v>
      </c>
    </row>
    <row r="17" spans="1:11" ht="30" customHeight="1">
      <c r="A17" s="47"/>
      <c r="B17" s="48" t="s">
        <v>76</v>
      </c>
      <c r="C17" s="10">
        <v>3733.5250000000001</v>
      </c>
      <c r="D17" s="10">
        <v>3878</v>
      </c>
      <c r="E17" s="10">
        <v>3948.3</v>
      </c>
      <c r="F17" s="10">
        <v>3532.7</v>
      </c>
      <c r="G17" s="10">
        <f t="shared" si="1"/>
        <v>144.47499999999991</v>
      </c>
      <c r="H17" s="11">
        <f t="shared" si="2"/>
        <v>-415.60000000000036</v>
      </c>
    </row>
    <row r="18" spans="1:11" ht="30" customHeight="1">
      <c r="A18" s="49"/>
      <c r="B18" s="50" t="s">
        <v>79</v>
      </c>
      <c r="C18" s="51">
        <v>20986.324999999997</v>
      </c>
      <c r="D18" s="51">
        <v>21015</v>
      </c>
      <c r="E18" s="51">
        <v>21015</v>
      </c>
      <c r="F18" s="51">
        <v>21800.399999999998</v>
      </c>
      <c r="G18" s="51">
        <f t="shared" si="1"/>
        <v>28.67500000000291</v>
      </c>
      <c r="H18" s="52">
        <f t="shared" si="2"/>
        <v>785.39999999999782</v>
      </c>
    </row>
    <row r="19" spans="1:11" s="55" customFormat="1" ht="30" customHeight="1">
      <c r="A19" s="44">
        <v>3</v>
      </c>
      <c r="B19" s="45" t="s">
        <v>80</v>
      </c>
      <c r="C19" s="46">
        <f>C20+C21+C22+C23+C24</f>
        <v>906.48</v>
      </c>
      <c r="D19" s="46">
        <f t="shared" ref="D19:F19" si="4">D20+D21+D22+D23+D24</f>
        <v>906.5</v>
      </c>
      <c r="E19" s="46">
        <f t="shared" si="4"/>
        <v>906.49999999999989</v>
      </c>
      <c r="F19" s="46">
        <f t="shared" si="4"/>
        <v>906.5</v>
      </c>
      <c r="G19" s="46">
        <f t="shared" si="1"/>
        <v>1.999999999998181E-2</v>
      </c>
      <c r="H19" s="53">
        <f t="shared" si="2"/>
        <v>0</v>
      </c>
      <c r="I19" s="54"/>
      <c r="J19" s="54"/>
      <c r="K19" s="54"/>
    </row>
    <row r="20" spans="1:11" ht="30" customHeight="1">
      <c r="A20" s="47"/>
      <c r="B20" s="48" t="s">
        <v>73</v>
      </c>
      <c r="C20" s="10">
        <v>1.3</v>
      </c>
      <c r="D20" s="10">
        <v>167.8</v>
      </c>
      <c r="E20" s="10">
        <v>182.4</v>
      </c>
      <c r="F20" s="10">
        <v>253.1</v>
      </c>
      <c r="G20" s="10">
        <f t="shared" si="1"/>
        <v>166.5</v>
      </c>
      <c r="H20" s="11">
        <f t="shared" si="2"/>
        <v>70.699999999999989</v>
      </c>
    </row>
    <row r="21" spans="1:11" ht="30" customHeight="1">
      <c r="A21" s="47"/>
      <c r="B21" s="48" t="s">
        <v>74</v>
      </c>
      <c r="C21" s="10">
        <v>0</v>
      </c>
      <c r="D21" s="10">
        <v>0</v>
      </c>
      <c r="E21" s="10">
        <v>0</v>
      </c>
      <c r="F21" s="10">
        <v>0</v>
      </c>
      <c r="G21" s="10">
        <f t="shared" si="1"/>
        <v>0</v>
      </c>
      <c r="H21" s="11">
        <f t="shared" si="2"/>
        <v>0</v>
      </c>
    </row>
    <row r="22" spans="1:11" ht="30" customHeight="1">
      <c r="A22" s="47"/>
      <c r="B22" s="48" t="s">
        <v>75</v>
      </c>
      <c r="C22" s="10">
        <v>0</v>
      </c>
      <c r="D22" s="10">
        <v>0</v>
      </c>
      <c r="E22" s="10">
        <v>0</v>
      </c>
      <c r="F22" s="10">
        <v>0</v>
      </c>
      <c r="G22" s="10">
        <f t="shared" si="1"/>
        <v>0</v>
      </c>
      <c r="H22" s="11">
        <f t="shared" si="2"/>
        <v>0</v>
      </c>
    </row>
    <row r="23" spans="1:11" ht="30" customHeight="1">
      <c r="A23" s="47"/>
      <c r="B23" s="48" t="s">
        <v>76</v>
      </c>
      <c r="C23" s="10">
        <v>0</v>
      </c>
      <c r="D23" s="10">
        <v>0</v>
      </c>
      <c r="E23" s="10">
        <v>0</v>
      </c>
      <c r="F23" s="10">
        <v>0</v>
      </c>
      <c r="G23" s="10">
        <f t="shared" si="1"/>
        <v>0</v>
      </c>
      <c r="H23" s="11">
        <f t="shared" si="2"/>
        <v>0</v>
      </c>
    </row>
    <row r="24" spans="1:11" ht="30" customHeight="1">
      <c r="A24" s="49"/>
      <c r="B24" s="50" t="s">
        <v>77</v>
      </c>
      <c r="C24" s="51">
        <v>905.18000000000006</v>
      </c>
      <c r="D24" s="51">
        <v>738.7</v>
      </c>
      <c r="E24" s="51">
        <v>724.09999999999991</v>
      </c>
      <c r="F24" s="51">
        <v>653.4</v>
      </c>
      <c r="G24" s="51">
        <f t="shared" si="1"/>
        <v>-166.48000000000002</v>
      </c>
      <c r="H24" s="52">
        <f t="shared" si="2"/>
        <v>-70.699999999999932</v>
      </c>
    </row>
    <row r="25" spans="1:11" s="55" customFormat="1" ht="30" customHeight="1">
      <c r="A25" s="44">
        <v>4</v>
      </c>
      <c r="B25" s="45" t="s">
        <v>81</v>
      </c>
      <c r="C25" s="46">
        <f>SUM(C26:C30)</f>
        <v>7806.1760000000004</v>
      </c>
      <c r="D25" s="46">
        <f t="shared" ref="D25:F25" si="5">SUM(D26:D30)</f>
        <v>7965.1999999999989</v>
      </c>
      <c r="E25" s="46">
        <f t="shared" si="5"/>
        <v>7965.2</v>
      </c>
      <c r="F25" s="46">
        <f t="shared" si="5"/>
        <v>8716.2999999999993</v>
      </c>
      <c r="G25" s="46">
        <f t="shared" si="1"/>
        <v>159.02399999999852</v>
      </c>
      <c r="H25" s="53">
        <f t="shared" si="2"/>
        <v>751.09999999999945</v>
      </c>
      <c r="I25" s="54"/>
      <c r="J25" s="54"/>
      <c r="K25" s="54"/>
    </row>
    <row r="26" spans="1:11" ht="30" customHeight="1">
      <c r="A26" s="47"/>
      <c r="B26" s="98" t="s">
        <v>141</v>
      </c>
      <c r="C26" s="10">
        <v>307.55099999999999</v>
      </c>
      <c r="D26" s="10">
        <v>2172.9</v>
      </c>
      <c r="E26" s="10">
        <v>2274.6999999999998</v>
      </c>
      <c r="F26" s="10">
        <v>2859.5</v>
      </c>
      <c r="G26" s="10">
        <f t="shared" si="1"/>
        <v>1865.3490000000002</v>
      </c>
      <c r="H26" s="11">
        <f t="shared" si="2"/>
        <v>584.80000000000018</v>
      </c>
    </row>
    <row r="27" spans="1:11" ht="30" customHeight="1">
      <c r="A27" s="47"/>
      <c r="B27" s="48" t="s">
        <v>74</v>
      </c>
      <c r="C27" s="10">
        <v>0</v>
      </c>
      <c r="D27" s="10">
        <v>0</v>
      </c>
      <c r="E27" s="10">
        <v>0</v>
      </c>
      <c r="F27" s="10">
        <v>0</v>
      </c>
      <c r="G27" s="10">
        <f t="shared" si="1"/>
        <v>0</v>
      </c>
      <c r="H27" s="11">
        <f t="shared" si="2"/>
        <v>0</v>
      </c>
    </row>
    <row r="28" spans="1:11" ht="30" customHeight="1">
      <c r="A28" s="47"/>
      <c r="B28" s="48" t="s">
        <v>75</v>
      </c>
      <c r="C28" s="10">
        <v>0</v>
      </c>
      <c r="D28" s="10">
        <v>0</v>
      </c>
      <c r="E28" s="10">
        <v>0</v>
      </c>
      <c r="F28" s="10">
        <v>0</v>
      </c>
      <c r="G28" s="10">
        <f t="shared" si="1"/>
        <v>0</v>
      </c>
      <c r="H28" s="11">
        <f t="shared" si="2"/>
        <v>0</v>
      </c>
    </row>
    <row r="29" spans="1:11" ht="30" customHeight="1">
      <c r="A29" s="47"/>
      <c r="B29" s="48" t="s">
        <v>76</v>
      </c>
      <c r="C29" s="10">
        <v>0</v>
      </c>
      <c r="D29" s="10">
        <v>0</v>
      </c>
      <c r="E29" s="10">
        <v>0</v>
      </c>
      <c r="F29" s="10">
        <v>0</v>
      </c>
      <c r="G29" s="10">
        <f t="shared" si="1"/>
        <v>0</v>
      </c>
      <c r="H29" s="11">
        <f t="shared" si="2"/>
        <v>0</v>
      </c>
    </row>
    <row r="30" spans="1:11" ht="30" customHeight="1">
      <c r="A30" s="49"/>
      <c r="B30" s="50" t="s">
        <v>77</v>
      </c>
      <c r="C30" s="51">
        <v>7498.625</v>
      </c>
      <c r="D30" s="51">
        <v>5792.2999999999993</v>
      </c>
      <c r="E30" s="51">
        <v>5690.5</v>
      </c>
      <c r="F30" s="51">
        <v>5856.8</v>
      </c>
      <c r="G30" s="51">
        <f t="shared" si="1"/>
        <v>-1706.3250000000007</v>
      </c>
      <c r="H30" s="52">
        <f t="shared" si="2"/>
        <v>166.30000000000018</v>
      </c>
    </row>
    <row r="31" spans="1:11" s="55" customFormat="1" ht="30" customHeight="1">
      <c r="A31" s="44">
        <v>5</v>
      </c>
      <c r="B31" s="45" t="s">
        <v>82</v>
      </c>
      <c r="C31" s="46">
        <f>C32+C33</f>
        <v>486.21</v>
      </c>
      <c r="D31" s="46">
        <f t="shared" ref="D31:F31" si="6">D32+D33</f>
        <v>538.30000000000007</v>
      </c>
      <c r="E31" s="46">
        <f t="shared" si="6"/>
        <v>529.70000000000005</v>
      </c>
      <c r="F31" s="46">
        <f t="shared" si="6"/>
        <v>566.9</v>
      </c>
      <c r="G31" s="46">
        <f t="shared" si="1"/>
        <v>52.090000000000089</v>
      </c>
      <c r="H31" s="53">
        <f t="shared" si="2"/>
        <v>37.199999999999932</v>
      </c>
    </row>
    <row r="32" spans="1:11" ht="30" customHeight="1">
      <c r="A32" s="47"/>
      <c r="B32" s="48" t="s">
        <v>73</v>
      </c>
      <c r="C32" s="10">
        <v>0.01</v>
      </c>
      <c r="D32" s="10">
        <v>12.5</v>
      </c>
      <c r="E32" s="10">
        <v>10</v>
      </c>
      <c r="F32" s="10">
        <v>10.9</v>
      </c>
      <c r="G32" s="10">
        <f t="shared" si="1"/>
        <v>12.49</v>
      </c>
      <c r="H32" s="11">
        <f t="shared" si="2"/>
        <v>0.90000000000000036</v>
      </c>
    </row>
    <row r="33" spans="1:11" ht="30" customHeight="1">
      <c r="A33" s="49"/>
      <c r="B33" s="50" t="s">
        <v>83</v>
      </c>
      <c r="C33" s="51">
        <v>486.2</v>
      </c>
      <c r="D33" s="51">
        <v>525.80000000000007</v>
      </c>
      <c r="E33" s="51">
        <v>519.70000000000005</v>
      </c>
      <c r="F33" s="51">
        <v>556</v>
      </c>
      <c r="G33" s="51">
        <f t="shared" si="1"/>
        <v>39.60000000000008</v>
      </c>
      <c r="H33" s="52">
        <f t="shared" si="2"/>
        <v>36.299999999999955</v>
      </c>
    </row>
    <row r="34" spans="1:11" s="55" customFormat="1" ht="30" customHeight="1">
      <c r="A34" s="44">
        <v>7</v>
      </c>
      <c r="B34" s="45" t="s">
        <v>84</v>
      </c>
      <c r="C34" s="46">
        <f>SUM(C35:C39)</f>
        <v>234158.02299999999</v>
      </c>
      <c r="D34" s="46">
        <f t="shared" ref="D34:F34" si="7">SUM(D35:D39)</f>
        <v>278024.3</v>
      </c>
      <c r="E34" s="46">
        <f t="shared" si="7"/>
        <v>283710.69999999995</v>
      </c>
      <c r="F34" s="46">
        <f t="shared" si="7"/>
        <v>399937.60000000003</v>
      </c>
      <c r="G34" s="46">
        <f t="shared" si="1"/>
        <v>43866.277000000002</v>
      </c>
      <c r="H34" s="53">
        <f t="shared" si="2"/>
        <v>116226.90000000008</v>
      </c>
      <c r="I34" s="54"/>
      <c r="J34" s="54"/>
      <c r="K34" s="54"/>
    </row>
    <row r="35" spans="1:11" ht="30" customHeight="1">
      <c r="A35" s="56"/>
      <c r="B35" s="48" t="s">
        <v>73</v>
      </c>
      <c r="C35" s="10">
        <f>C8+C14+C20+C26+C32</f>
        <v>16408.792999999998</v>
      </c>
      <c r="D35" s="10">
        <f t="shared" ref="D35:E35" si="8">D8+D14+D20+D26+D32</f>
        <v>58982.600000000006</v>
      </c>
      <c r="E35" s="10">
        <f t="shared" si="8"/>
        <v>41866.5</v>
      </c>
      <c r="F35" s="10">
        <f>F8+F14+F20+F26+F32</f>
        <v>86120.4</v>
      </c>
      <c r="G35" s="10">
        <f t="shared" si="1"/>
        <v>42573.807000000008</v>
      </c>
      <c r="H35" s="11">
        <f t="shared" si="2"/>
        <v>44253.899999999994</v>
      </c>
    </row>
    <row r="36" spans="1:11" ht="30" customHeight="1">
      <c r="A36" s="56"/>
      <c r="B36" s="48" t="s">
        <v>74</v>
      </c>
      <c r="C36" s="10">
        <f t="shared" ref="C36:F38" si="9">C9+C15+C21+C27</f>
        <v>176963.02499999999</v>
      </c>
      <c r="D36" s="10">
        <f t="shared" si="9"/>
        <v>180552.1</v>
      </c>
      <c r="E36" s="10">
        <f t="shared" si="9"/>
        <v>203061.8</v>
      </c>
      <c r="F36" s="10">
        <f t="shared" si="9"/>
        <v>273168.5</v>
      </c>
      <c r="G36" s="10">
        <f t="shared" si="1"/>
        <v>3589.0750000000116</v>
      </c>
      <c r="H36" s="11">
        <f t="shared" si="2"/>
        <v>70106.700000000012</v>
      </c>
    </row>
    <row r="37" spans="1:11" ht="30" customHeight="1">
      <c r="A37" s="56"/>
      <c r="B37" s="48" t="s">
        <v>75</v>
      </c>
      <c r="C37" s="10">
        <f t="shared" si="9"/>
        <v>5561.0999999999995</v>
      </c>
      <c r="D37" s="10">
        <f t="shared" si="9"/>
        <v>6399.8</v>
      </c>
      <c r="E37" s="10">
        <f t="shared" si="9"/>
        <v>6814.8</v>
      </c>
      <c r="F37" s="10">
        <f t="shared" si="9"/>
        <v>8039.4</v>
      </c>
      <c r="G37" s="10">
        <f t="shared" si="1"/>
        <v>838.70000000000073</v>
      </c>
      <c r="H37" s="11">
        <f t="shared" si="2"/>
        <v>1224.5999999999995</v>
      </c>
    </row>
    <row r="38" spans="1:11" ht="30" customHeight="1">
      <c r="A38" s="56"/>
      <c r="B38" s="48" t="s">
        <v>76</v>
      </c>
      <c r="C38" s="10">
        <f t="shared" si="9"/>
        <v>3845.0250000000001</v>
      </c>
      <c r="D38" s="10">
        <f t="shared" si="9"/>
        <v>4018</v>
      </c>
      <c r="E38" s="10">
        <f t="shared" si="9"/>
        <v>4018.3</v>
      </c>
      <c r="F38" s="10">
        <f t="shared" si="9"/>
        <v>3742.7</v>
      </c>
      <c r="G38" s="10">
        <f t="shared" si="1"/>
        <v>172.97499999999991</v>
      </c>
      <c r="H38" s="11">
        <f t="shared" si="2"/>
        <v>-275.60000000000036</v>
      </c>
    </row>
    <row r="39" spans="1:11" ht="30" customHeight="1">
      <c r="A39" s="57"/>
      <c r="B39" s="50" t="s">
        <v>77</v>
      </c>
      <c r="C39" s="51">
        <f>C12+C18+C24+C30+C33</f>
        <v>31380.079999999998</v>
      </c>
      <c r="D39" s="51">
        <f t="shared" ref="D39:F39" si="10">D12+D18+D24+D30+D33</f>
        <v>28071.8</v>
      </c>
      <c r="E39" s="51">
        <f t="shared" si="10"/>
        <v>27949.3</v>
      </c>
      <c r="F39" s="51">
        <f t="shared" si="10"/>
        <v>28866.6</v>
      </c>
      <c r="G39" s="51">
        <f t="shared" si="1"/>
        <v>-3308.2799999999988</v>
      </c>
      <c r="H39" s="52">
        <f t="shared" si="2"/>
        <v>917.29999999999927</v>
      </c>
    </row>
    <row r="40" spans="1:11" ht="30" customHeight="1" thickBot="1">
      <c r="A40" s="58">
        <v>7</v>
      </c>
      <c r="B40" s="59" t="s">
        <v>85</v>
      </c>
      <c r="C40" s="60">
        <v>115018.51700000001</v>
      </c>
      <c r="D40" s="82">
        <v>269073</v>
      </c>
      <c r="E40" s="60">
        <v>106272.1</v>
      </c>
      <c r="F40" s="61">
        <v>248484.6</v>
      </c>
      <c r="G40" s="60">
        <f t="shared" si="1"/>
        <v>154054.48300000001</v>
      </c>
      <c r="H40" s="62">
        <f t="shared" si="2"/>
        <v>142212.5</v>
      </c>
    </row>
    <row r="41" spans="1:11" ht="16.5" thickTop="1"/>
    <row r="44" spans="1:11">
      <c r="E44" s="12"/>
    </row>
  </sheetData>
  <mergeCells count="6">
    <mergeCell ref="A1:H1"/>
    <mergeCell ref="A2:H2"/>
    <mergeCell ref="A4:H4"/>
    <mergeCell ref="A5:A6"/>
    <mergeCell ref="B5:B6"/>
    <mergeCell ref="G5:H5"/>
  </mergeCells>
  <printOptions horizontalCentered="1"/>
  <pageMargins left="0.75" right="0.75" top="0.7" bottom="0.75181102362204699" header="0" footer="0"/>
  <pageSetup paperSize="9" scale="59" orientation="portrait" errors="blank" r:id="rId1"/>
  <headerFooter alignWithMargins="0"/>
</worksheet>
</file>

<file path=xl/worksheets/sheet25.xml><?xml version="1.0" encoding="utf-8"?>
<worksheet xmlns="http://schemas.openxmlformats.org/spreadsheetml/2006/main" xmlns:r="http://schemas.openxmlformats.org/officeDocument/2006/relationships">
  <dimension ref="A1:L38"/>
  <sheetViews>
    <sheetView view="pageBreakPreview" zoomScaleSheetLayoutView="100" workbookViewId="0">
      <selection activeCell="N7" sqref="N7"/>
    </sheetView>
  </sheetViews>
  <sheetFormatPr defaultColWidth="11" defaultRowHeight="17.100000000000001" customHeight="1"/>
  <cols>
    <col min="1" max="1" width="52.85546875" style="959" customWidth="1"/>
    <col min="2" max="2" width="11.85546875" style="959" customWidth="1"/>
    <col min="3" max="3" width="12.42578125" style="959" customWidth="1"/>
    <col min="4" max="4" width="12.5703125" style="959" customWidth="1"/>
    <col min="5" max="5" width="11.7109375" style="959" customWidth="1"/>
    <col min="6" max="6" width="13.7109375" style="959" bestFit="1" customWidth="1"/>
    <col min="7" max="7" width="2.42578125" style="959" bestFit="1" customWidth="1"/>
    <col min="8" max="8" width="8.5703125" style="959" customWidth="1"/>
    <col min="9" max="9" width="12.42578125" style="959" customWidth="1"/>
    <col min="10" max="10" width="2.140625" style="959" customWidth="1"/>
    <col min="11" max="11" width="9.42578125" style="959" customWidth="1"/>
    <col min="12" max="256" width="11" style="1278"/>
    <col min="257" max="257" width="46.7109375" style="1278" bestFit="1" customWidth="1"/>
    <col min="258" max="258" width="11.85546875" style="1278" customWidth="1"/>
    <col min="259" max="259" width="12.42578125" style="1278" customWidth="1"/>
    <col min="260" max="260" width="12.5703125" style="1278" customWidth="1"/>
    <col min="261" max="261" width="11.7109375" style="1278" customWidth="1"/>
    <col min="262" max="262" width="10.7109375" style="1278" customWidth="1"/>
    <col min="263" max="263" width="2.42578125" style="1278" bestFit="1" customWidth="1"/>
    <col min="264" max="264" width="8.5703125" style="1278" customWidth="1"/>
    <col min="265" max="265" width="12.42578125" style="1278" customWidth="1"/>
    <col min="266" max="266" width="2.140625" style="1278" customWidth="1"/>
    <col min="267" max="267" width="9.42578125" style="1278" customWidth="1"/>
    <col min="268" max="512" width="11" style="1278"/>
    <col min="513" max="513" width="46.7109375" style="1278" bestFit="1" customWidth="1"/>
    <col min="514" max="514" width="11.85546875" style="1278" customWidth="1"/>
    <col min="515" max="515" width="12.42578125" style="1278" customWidth="1"/>
    <col min="516" max="516" width="12.5703125" style="1278" customWidth="1"/>
    <col min="517" max="517" width="11.7109375" style="1278" customWidth="1"/>
    <col min="518" max="518" width="10.7109375" style="1278" customWidth="1"/>
    <col min="519" max="519" width="2.42578125" style="1278" bestFit="1" customWidth="1"/>
    <col min="520" max="520" width="8.5703125" style="1278" customWidth="1"/>
    <col min="521" max="521" width="12.42578125" style="1278" customWidth="1"/>
    <col min="522" max="522" width="2.140625" style="1278" customWidth="1"/>
    <col min="523" max="523" width="9.42578125" style="1278" customWidth="1"/>
    <col min="524" max="768" width="11" style="1278"/>
    <col min="769" max="769" width="46.7109375" style="1278" bestFit="1" customWidth="1"/>
    <col min="770" max="770" width="11.85546875" style="1278" customWidth="1"/>
    <col min="771" max="771" width="12.42578125" style="1278" customWidth="1"/>
    <col min="772" max="772" width="12.5703125" style="1278" customWidth="1"/>
    <col min="773" max="773" width="11.7109375" style="1278" customWidth="1"/>
    <col min="774" max="774" width="10.7109375" style="1278" customWidth="1"/>
    <col min="775" max="775" width="2.42578125" style="1278" bestFit="1" customWidth="1"/>
    <col min="776" max="776" width="8.5703125" style="1278" customWidth="1"/>
    <col min="777" max="777" width="12.42578125" style="1278" customWidth="1"/>
    <col min="778" max="778" width="2.140625" style="1278" customWidth="1"/>
    <col min="779" max="779" width="9.42578125" style="1278" customWidth="1"/>
    <col min="780" max="1024" width="11" style="1278"/>
    <col min="1025" max="1025" width="46.7109375" style="1278" bestFit="1" customWidth="1"/>
    <col min="1026" max="1026" width="11.85546875" style="1278" customWidth="1"/>
    <col min="1027" max="1027" width="12.42578125" style="1278" customWidth="1"/>
    <col min="1028" max="1028" width="12.5703125" style="1278" customWidth="1"/>
    <col min="1029" max="1029" width="11.7109375" style="1278" customWidth="1"/>
    <col min="1030" max="1030" width="10.7109375" style="1278" customWidth="1"/>
    <col min="1031" max="1031" width="2.42578125" style="1278" bestFit="1" customWidth="1"/>
    <col min="1032" max="1032" width="8.5703125" style="1278" customWidth="1"/>
    <col min="1033" max="1033" width="12.42578125" style="1278" customWidth="1"/>
    <col min="1034" max="1034" width="2.140625" style="1278" customWidth="1"/>
    <col min="1035" max="1035" width="9.42578125" style="1278" customWidth="1"/>
    <col min="1036" max="1280" width="11" style="1278"/>
    <col min="1281" max="1281" width="46.7109375" style="1278" bestFit="1" customWidth="1"/>
    <col min="1282" max="1282" width="11.85546875" style="1278" customWidth="1"/>
    <col min="1283" max="1283" width="12.42578125" style="1278" customWidth="1"/>
    <col min="1284" max="1284" width="12.5703125" style="1278" customWidth="1"/>
    <col min="1285" max="1285" width="11.7109375" style="1278" customWidth="1"/>
    <col min="1286" max="1286" width="10.7109375" style="1278" customWidth="1"/>
    <col min="1287" max="1287" width="2.42578125" style="1278" bestFit="1" customWidth="1"/>
    <col min="1288" max="1288" width="8.5703125" style="1278" customWidth="1"/>
    <col min="1289" max="1289" width="12.42578125" style="1278" customWidth="1"/>
    <col min="1290" max="1290" width="2.140625" style="1278" customWidth="1"/>
    <col min="1291" max="1291" width="9.42578125" style="1278" customWidth="1"/>
    <col min="1292" max="1536" width="11" style="1278"/>
    <col min="1537" max="1537" width="46.7109375" style="1278" bestFit="1" customWidth="1"/>
    <col min="1538" max="1538" width="11.85546875" style="1278" customWidth="1"/>
    <col min="1539" max="1539" width="12.42578125" style="1278" customWidth="1"/>
    <col min="1540" max="1540" width="12.5703125" style="1278" customWidth="1"/>
    <col min="1541" max="1541" width="11.7109375" style="1278" customWidth="1"/>
    <col min="1542" max="1542" width="10.7109375" style="1278" customWidth="1"/>
    <col min="1543" max="1543" width="2.42578125" style="1278" bestFit="1" customWidth="1"/>
    <col min="1544" max="1544" width="8.5703125" style="1278" customWidth="1"/>
    <col min="1545" max="1545" width="12.42578125" style="1278" customWidth="1"/>
    <col min="1546" max="1546" width="2.140625" style="1278" customWidth="1"/>
    <col min="1547" max="1547" width="9.42578125" style="1278" customWidth="1"/>
    <col min="1548" max="1792" width="11" style="1278"/>
    <col min="1793" max="1793" width="46.7109375" style="1278" bestFit="1" customWidth="1"/>
    <col min="1794" max="1794" width="11.85546875" style="1278" customWidth="1"/>
    <col min="1795" max="1795" width="12.42578125" style="1278" customWidth="1"/>
    <col min="1796" max="1796" width="12.5703125" style="1278" customWidth="1"/>
    <col min="1797" max="1797" width="11.7109375" style="1278" customWidth="1"/>
    <col min="1798" max="1798" width="10.7109375" style="1278" customWidth="1"/>
    <col min="1799" max="1799" width="2.42578125" style="1278" bestFit="1" customWidth="1"/>
    <col min="1800" max="1800" width="8.5703125" style="1278" customWidth="1"/>
    <col min="1801" max="1801" width="12.42578125" style="1278" customWidth="1"/>
    <col min="1802" max="1802" width="2.140625" style="1278" customWidth="1"/>
    <col min="1803" max="1803" width="9.42578125" style="1278" customWidth="1"/>
    <col min="1804" max="2048" width="11" style="1278"/>
    <col min="2049" max="2049" width="46.7109375" style="1278" bestFit="1" customWidth="1"/>
    <col min="2050" max="2050" width="11.85546875" style="1278" customWidth="1"/>
    <col min="2051" max="2051" width="12.42578125" style="1278" customWidth="1"/>
    <col min="2052" max="2052" width="12.5703125" style="1278" customWidth="1"/>
    <col min="2053" max="2053" width="11.7109375" style="1278" customWidth="1"/>
    <col min="2054" max="2054" width="10.7109375" style="1278" customWidth="1"/>
    <col min="2055" max="2055" width="2.42578125" style="1278" bestFit="1" customWidth="1"/>
    <col min="2056" max="2056" width="8.5703125" style="1278" customWidth="1"/>
    <col min="2057" max="2057" width="12.42578125" style="1278" customWidth="1"/>
    <col min="2058" max="2058" width="2.140625" style="1278" customWidth="1"/>
    <col min="2059" max="2059" width="9.42578125" style="1278" customWidth="1"/>
    <col min="2060" max="2304" width="11" style="1278"/>
    <col min="2305" max="2305" width="46.7109375" style="1278" bestFit="1" customWidth="1"/>
    <col min="2306" max="2306" width="11.85546875" style="1278" customWidth="1"/>
    <col min="2307" max="2307" width="12.42578125" style="1278" customWidth="1"/>
    <col min="2308" max="2308" width="12.5703125" style="1278" customWidth="1"/>
    <col min="2309" max="2309" width="11.7109375" style="1278" customWidth="1"/>
    <col min="2310" max="2310" width="10.7109375" style="1278" customWidth="1"/>
    <col min="2311" max="2311" width="2.42578125" style="1278" bestFit="1" customWidth="1"/>
    <col min="2312" max="2312" width="8.5703125" style="1278" customWidth="1"/>
    <col min="2313" max="2313" width="12.42578125" style="1278" customWidth="1"/>
    <col min="2314" max="2314" width="2.140625" style="1278" customWidth="1"/>
    <col min="2315" max="2315" width="9.42578125" style="1278" customWidth="1"/>
    <col min="2316" max="2560" width="11" style="1278"/>
    <col min="2561" max="2561" width="46.7109375" style="1278" bestFit="1" customWidth="1"/>
    <col min="2562" max="2562" width="11.85546875" style="1278" customWidth="1"/>
    <col min="2563" max="2563" width="12.42578125" style="1278" customWidth="1"/>
    <col min="2564" max="2564" width="12.5703125" style="1278" customWidth="1"/>
    <col min="2565" max="2565" width="11.7109375" style="1278" customWidth="1"/>
    <col min="2566" max="2566" width="10.7109375" style="1278" customWidth="1"/>
    <col min="2567" max="2567" width="2.42578125" style="1278" bestFit="1" customWidth="1"/>
    <col min="2568" max="2568" width="8.5703125" style="1278" customWidth="1"/>
    <col min="2569" max="2569" width="12.42578125" style="1278" customWidth="1"/>
    <col min="2570" max="2570" width="2.140625" style="1278" customWidth="1"/>
    <col min="2571" max="2571" width="9.42578125" style="1278" customWidth="1"/>
    <col min="2572" max="2816" width="11" style="1278"/>
    <col min="2817" max="2817" width="46.7109375" style="1278" bestFit="1" customWidth="1"/>
    <col min="2818" max="2818" width="11.85546875" style="1278" customWidth="1"/>
    <col min="2819" max="2819" width="12.42578125" style="1278" customWidth="1"/>
    <col min="2820" max="2820" width="12.5703125" style="1278" customWidth="1"/>
    <col min="2821" max="2821" width="11.7109375" style="1278" customWidth="1"/>
    <col min="2822" max="2822" width="10.7109375" style="1278" customWidth="1"/>
    <col min="2823" max="2823" width="2.42578125" style="1278" bestFit="1" customWidth="1"/>
    <col min="2824" max="2824" width="8.5703125" style="1278" customWidth="1"/>
    <col min="2825" max="2825" width="12.42578125" style="1278" customWidth="1"/>
    <col min="2826" max="2826" width="2.140625" style="1278" customWidth="1"/>
    <col min="2827" max="2827" width="9.42578125" style="1278" customWidth="1"/>
    <col min="2828" max="3072" width="11" style="1278"/>
    <col min="3073" max="3073" width="46.7109375" style="1278" bestFit="1" customWidth="1"/>
    <col min="3074" max="3074" width="11.85546875" style="1278" customWidth="1"/>
    <col min="3075" max="3075" width="12.42578125" style="1278" customWidth="1"/>
    <col min="3076" max="3076" width="12.5703125" style="1278" customWidth="1"/>
    <col min="3077" max="3077" width="11.7109375" style="1278" customWidth="1"/>
    <col min="3078" max="3078" width="10.7109375" style="1278" customWidth="1"/>
    <col min="3079" max="3079" width="2.42578125" style="1278" bestFit="1" customWidth="1"/>
    <col min="3080" max="3080" width="8.5703125" style="1278" customWidth="1"/>
    <col min="3081" max="3081" width="12.42578125" style="1278" customWidth="1"/>
    <col min="3082" max="3082" width="2.140625" style="1278" customWidth="1"/>
    <col min="3083" max="3083" width="9.42578125" style="1278" customWidth="1"/>
    <col min="3084" max="3328" width="11" style="1278"/>
    <col min="3329" max="3329" width="46.7109375" style="1278" bestFit="1" customWidth="1"/>
    <col min="3330" max="3330" width="11.85546875" style="1278" customWidth="1"/>
    <col min="3331" max="3331" width="12.42578125" style="1278" customWidth="1"/>
    <col min="3332" max="3332" width="12.5703125" style="1278" customWidth="1"/>
    <col min="3333" max="3333" width="11.7109375" style="1278" customWidth="1"/>
    <col min="3334" max="3334" width="10.7109375" style="1278" customWidth="1"/>
    <col min="3335" max="3335" width="2.42578125" style="1278" bestFit="1" customWidth="1"/>
    <col min="3336" max="3336" width="8.5703125" style="1278" customWidth="1"/>
    <col min="3337" max="3337" width="12.42578125" style="1278" customWidth="1"/>
    <col min="3338" max="3338" width="2.140625" style="1278" customWidth="1"/>
    <col min="3339" max="3339" width="9.42578125" style="1278" customWidth="1"/>
    <col min="3340" max="3584" width="11" style="1278"/>
    <col min="3585" max="3585" width="46.7109375" style="1278" bestFit="1" customWidth="1"/>
    <col min="3586" max="3586" width="11.85546875" style="1278" customWidth="1"/>
    <col min="3587" max="3587" width="12.42578125" style="1278" customWidth="1"/>
    <col min="3588" max="3588" width="12.5703125" style="1278" customWidth="1"/>
    <col min="3589" max="3589" width="11.7109375" style="1278" customWidth="1"/>
    <col min="3590" max="3590" width="10.7109375" style="1278" customWidth="1"/>
    <col min="3591" max="3591" width="2.42578125" style="1278" bestFit="1" customWidth="1"/>
    <col min="3592" max="3592" width="8.5703125" style="1278" customWidth="1"/>
    <col min="3593" max="3593" width="12.42578125" style="1278" customWidth="1"/>
    <col min="3594" max="3594" width="2.140625" style="1278" customWidth="1"/>
    <col min="3595" max="3595" width="9.42578125" style="1278" customWidth="1"/>
    <col min="3596" max="3840" width="11" style="1278"/>
    <col min="3841" max="3841" width="46.7109375" style="1278" bestFit="1" customWidth="1"/>
    <col min="3842" max="3842" width="11.85546875" style="1278" customWidth="1"/>
    <col min="3843" max="3843" width="12.42578125" style="1278" customWidth="1"/>
    <col min="3844" max="3844" width="12.5703125" style="1278" customWidth="1"/>
    <col min="3845" max="3845" width="11.7109375" style="1278" customWidth="1"/>
    <col min="3846" max="3846" width="10.7109375" style="1278" customWidth="1"/>
    <col min="3847" max="3847" width="2.42578125" style="1278" bestFit="1" customWidth="1"/>
    <col min="3848" max="3848" width="8.5703125" style="1278" customWidth="1"/>
    <col min="3849" max="3849" width="12.42578125" style="1278" customWidth="1"/>
    <col min="3850" max="3850" width="2.140625" style="1278" customWidth="1"/>
    <col min="3851" max="3851" width="9.42578125" style="1278" customWidth="1"/>
    <col min="3852" max="4096" width="11" style="1278"/>
    <col min="4097" max="4097" width="46.7109375" style="1278" bestFit="1" customWidth="1"/>
    <col min="4098" max="4098" width="11.85546875" style="1278" customWidth="1"/>
    <col min="4099" max="4099" width="12.42578125" style="1278" customWidth="1"/>
    <col min="4100" max="4100" width="12.5703125" style="1278" customWidth="1"/>
    <col min="4101" max="4101" width="11.7109375" style="1278" customWidth="1"/>
    <col min="4102" max="4102" width="10.7109375" style="1278" customWidth="1"/>
    <col min="4103" max="4103" width="2.42578125" style="1278" bestFit="1" customWidth="1"/>
    <col min="4104" max="4104" width="8.5703125" style="1278" customWidth="1"/>
    <col min="4105" max="4105" width="12.42578125" style="1278" customWidth="1"/>
    <col min="4106" max="4106" width="2.140625" style="1278" customWidth="1"/>
    <col min="4107" max="4107" width="9.42578125" style="1278" customWidth="1"/>
    <col min="4108" max="4352" width="11" style="1278"/>
    <col min="4353" max="4353" width="46.7109375" style="1278" bestFit="1" customWidth="1"/>
    <col min="4354" max="4354" width="11.85546875" style="1278" customWidth="1"/>
    <col min="4355" max="4355" width="12.42578125" style="1278" customWidth="1"/>
    <col min="4356" max="4356" width="12.5703125" style="1278" customWidth="1"/>
    <col min="4357" max="4357" width="11.7109375" style="1278" customWidth="1"/>
    <col min="4358" max="4358" width="10.7109375" style="1278" customWidth="1"/>
    <col min="4359" max="4359" width="2.42578125" style="1278" bestFit="1" customWidth="1"/>
    <col min="4360" max="4360" width="8.5703125" style="1278" customWidth="1"/>
    <col min="4361" max="4361" width="12.42578125" style="1278" customWidth="1"/>
    <col min="4362" max="4362" width="2.140625" style="1278" customWidth="1"/>
    <col min="4363" max="4363" width="9.42578125" style="1278" customWidth="1"/>
    <col min="4364" max="4608" width="11" style="1278"/>
    <col min="4609" max="4609" width="46.7109375" style="1278" bestFit="1" customWidth="1"/>
    <col min="4610" max="4610" width="11.85546875" style="1278" customWidth="1"/>
    <col min="4611" max="4611" width="12.42578125" style="1278" customWidth="1"/>
    <col min="4612" max="4612" width="12.5703125" style="1278" customWidth="1"/>
    <col min="4613" max="4613" width="11.7109375" style="1278" customWidth="1"/>
    <col min="4614" max="4614" width="10.7109375" style="1278" customWidth="1"/>
    <col min="4615" max="4615" width="2.42578125" style="1278" bestFit="1" customWidth="1"/>
    <col min="4616" max="4616" width="8.5703125" style="1278" customWidth="1"/>
    <col min="4617" max="4617" width="12.42578125" style="1278" customWidth="1"/>
    <col min="4618" max="4618" width="2.140625" style="1278" customWidth="1"/>
    <col min="4619" max="4619" width="9.42578125" style="1278" customWidth="1"/>
    <col min="4620" max="4864" width="11" style="1278"/>
    <col min="4865" max="4865" width="46.7109375" style="1278" bestFit="1" customWidth="1"/>
    <col min="4866" max="4866" width="11.85546875" style="1278" customWidth="1"/>
    <col min="4867" max="4867" width="12.42578125" style="1278" customWidth="1"/>
    <col min="4868" max="4868" width="12.5703125" style="1278" customWidth="1"/>
    <col min="4869" max="4869" width="11.7109375" style="1278" customWidth="1"/>
    <col min="4870" max="4870" width="10.7109375" style="1278" customWidth="1"/>
    <col min="4871" max="4871" width="2.42578125" style="1278" bestFit="1" customWidth="1"/>
    <col min="4872" max="4872" width="8.5703125" style="1278" customWidth="1"/>
    <col min="4873" max="4873" width="12.42578125" style="1278" customWidth="1"/>
    <col min="4874" max="4874" width="2.140625" style="1278" customWidth="1"/>
    <col min="4875" max="4875" width="9.42578125" style="1278" customWidth="1"/>
    <col min="4876" max="5120" width="11" style="1278"/>
    <col min="5121" max="5121" width="46.7109375" style="1278" bestFit="1" customWidth="1"/>
    <col min="5122" max="5122" width="11.85546875" style="1278" customWidth="1"/>
    <col min="5123" max="5123" width="12.42578125" style="1278" customWidth="1"/>
    <col min="5124" max="5124" width="12.5703125" style="1278" customWidth="1"/>
    <col min="5125" max="5125" width="11.7109375" style="1278" customWidth="1"/>
    <col min="5126" max="5126" width="10.7109375" style="1278" customWidth="1"/>
    <col min="5127" max="5127" width="2.42578125" style="1278" bestFit="1" customWidth="1"/>
    <col min="5128" max="5128" width="8.5703125" style="1278" customWidth="1"/>
    <col min="5129" max="5129" width="12.42578125" style="1278" customWidth="1"/>
    <col min="5130" max="5130" width="2.140625" style="1278" customWidth="1"/>
    <col min="5131" max="5131" width="9.42578125" style="1278" customWidth="1"/>
    <col min="5132" max="5376" width="11" style="1278"/>
    <col min="5377" max="5377" width="46.7109375" style="1278" bestFit="1" customWidth="1"/>
    <col min="5378" max="5378" width="11.85546875" style="1278" customWidth="1"/>
    <col min="5379" max="5379" width="12.42578125" style="1278" customWidth="1"/>
    <col min="5380" max="5380" width="12.5703125" style="1278" customWidth="1"/>
    <col min="5381" max="5381" width="11.7109375" style="1278" customWidth="1"/>
    <col min="5382" max="5382" width="10.7109375" style="1278" customWidth="1"/>
    <col min="5383" max="5383" width="2.42578125" style="1278" bestFit="1" customWidth="1"/>
    <col min="5384" max="5384" width="8.5703125" style="1278" customWidth="1"/>
    <col min="5385" max="5385" width="12.42578125" style="1278" customWidth="1"/>
    <col min="5386" max="5386" width="2.140625" style="1278" customWidth="1"/>
    <col min="5387" max="5387" width="9.42578125" style="1278" customWidth="1"/>
    <col min="5388" max="5632" width="11" style="1278"/>
    <col min="5633" max="5633" width="46.7109375" style="1278" bestFit="1" customWidth="1"/>
    <col min="5634" max="5634" width="11.85546875" style="1278" customWidth="1"/>
    <col min="5635" max="5635" width="12.42578125" style="1278" customWidth="1"/>
    <col min="5636" max="5636" width="12.5703125" style="1278" customWidth="1"/>
    <col min="5637" max="5637" width="11.7109375" style="1278" customWidth="1"/>
    <col min="5638" max="5638" width="10.7109375" style="1278" customWidth="1"/>
    <col min="5639" max="5639" width="2.42578125" style="1278" bestFit="1" customWidth="1"/>
    <col min="5640" max="5640" width="8.5703125" style="1278" customWidth="1"/>
    <col min="5641" max="5641" width="12.42578125" style="1278" customWidth="1"/>
    <col min="5642" max="5642" width="2.140625" style="1278" customWidth="1"/>
    <col min="5643" max="5643" width="9.42578125" style="1278" customWidth="1"/>
    <col min="5644" max="5888" width="11" style="1278"/>
    <col min="5889" max="5889" width="46.7109375" style="1278" bestFit="1" customWidth="1"/>
    <col min="5890" max="5890" width="11.85546875" style="1278" customWidth="1"/>
    <col min="5891" max="5891" width="12.42578125" style="1278" customWidth="1"/>
    <col min="5892" max="5892" width="12.5703125" style="1278" customWidth="1"/>
    <col min="5893" max="5893" width="11.7109375" style="1278" customWidth="1"/>
    <col min="5894" max="5894" width="10.7109375" style="1278" customWidth="1"/>
    <col min="5895" max="5895" width="2.42578125" style="1278" bestFit="1" customWidth="1"/>
    <col min="5896" max="5896" width="8.5703125" style="1278" customWidth="1"/>
    <col min="5897" max="5897" width="12.42578125" style="1278" customWidth="1"/>
    <col min="5898" max="5898" width="2.140625" style="1278" customWidth="1"/>
    <col min="5899" max="5899" width="9.42578125" style="1278" customWidth="1"/>
    <col min="5900" max="6144" width="11" style="1278"/>
    <col min="6145" max="6145" width="46.7109375" style="1278" bestFit="1" customWidth="1"/>
    <col min="6146" max="6146" width="11.85546875" style="1278" customWidth="1"/>
    <col min="6147" max="6147" width="12.42578125" style="1278" customWidth="1"/>
    <col min="6148" max="6148" width="12.5703125" style="1278" customWidth="1"/>
    <col min="6149" max="6149" width="11.7109375" style="1278" customWidth="1"/>
    <col min="6150" max="6150" width="10.7109375" style="1278" customWidth="1"/>
    <col min="6151" max="6151" width="2.42578125" style="1278" bestFit="1" customWidth="1"/>
    <col min="6152" max="6152" width="8.5703125" style="1278" customWidth="1"/>
    <col min="6153" max="6153" width="12.42578125" style="1278" customWidth="1"/>
    <col min="6154" max="6154" width="2.140625" style="1278" customWidth="1"/>
    <col min="6155" max="6155" width="9.42578125" style="1278" customWidth="1"/>
    <col min="6156" max="6400" width="11" style="1278"/>
    <col min="6401" max="6401" width="46.7109375" style="1278" bestFit="1" customWidth="1"/>
    <col min="6402" max="6402" width="11.85546875" style="1278" customWidth="1"/>
    <col min="6403" max="6403" width="12.42578125" style="1278" customWidth="1"/>
    <col min="6404" max="6404" width="12.5703125" style="1278" customWidth="1"/>
    <col min="6405" max="6405" width="11.7109375" style="1278" customWidth="1"/>
    <col min="6406" max="6406" width="10.7109375" style="1278" customWidth="1"/>
    <col min="6407" max="6407" width="2.42578125" style="1278" bestFit="1" customWidth="1"/>
    <col min="6408" max="6408" width="8.5703125" style="1278" customWidth="1"/>
    <col min="6409" max="6409" width="12.42578125" style="1278" customWidth="1"/>
    <col min="6410" max="6410" width="2.140625" style="1278" customWidth="1"/>
    <col min="6411" max="6411" width="9.42578125" style="1278" customWidth="1"/>
    <col min="6412" max="6656" width="11" style="1278"/>
    <col min="6657" max="6657" width="46.7109375" style="1278" bestFit="1" customWidth="1"/>
    <col min="6658" max="6658" width="11.85546875" style="1278" customWidth="1"/>
    <col min="6659" max="6659" width="12.42578125" style="1278" customWidth="1"/>
    <col min="6660" max="6660" width="12.5703125" style="1278" customWidth="1"/>
    <col min="6661" max="6661" width="11.7109375" style="1278" customWidth="1"/>
    <col min="6662" max="6662" width="10.7109375" style="1278" customWidth="1"/>
    <col min="6663" max="6663" width="2.42578125" style="1278" bestFit="1" customWidth="1"/>
    <col min="6664" max="6664" width="8.5703125" style="1278" customWidth="1"/>
    <col min="6665" max="6665" width="12.42578125" style="1278" customWidth="1"/>
    <col min="6666" max="6666" width="2.140625" style="1278" customWidth="1"/>
    <col min="6667" max="6667" width="9.42578125" style="1278" customWidth="1"/>
    <col min="6668" max="6912" width="11" style="1278"/>
    <col min="6913" max="6913" width="46.7109375" style="1278" bestFit="1" customWidth="1"/>
    <col min="6914" max="6914" width="11.85546875" style="1278" customWidth="1"/>
    <col min="6915" max="6915" width="12.42578125" style="1278" customWidth="1"/>
    <col min="6916" max="6916" width="12.5703125" style="1278" customWidth="1"/>
    <col min="6917" max="6917" width="11.7109375" style="1278" customWidth="1"/>
    <col min="6918" max="6918" width="10.7109375" style="1278" customWidth="1"/>
    <col min="6919" max="6919" width="2.42578125" style="1278" bestFit="1" customWidth="1"/>
    <col min="6920" max="6920" width="8.5703125" style="1278" customWidth="1"/>
    <col min="6921" max="6921" width="12.42578125" style="1278" customWidth="1"/>
    <col min="6922" max="6922" width="2.140625" style="1278" customWidth="1"/>
    <col min="6923" max="6923" width="9.42578125" style="1278" customWidth="1"/>
    <col min="6924" max="7168" width="11" style="1278"/>
    <col min="7169" max="7169" width="46.7109375" style="1278" bestFit="1" customWidth="1"/>
    <col min="7170" max="7170" width="11.85546875" style="1278" customWidth="1"/>
    <col min="7171" max="7171" width="12.42578125" style="1278" customWidth="1"/>
    <col min="7172" max="7172" width="12.5703125" style="1278" customWidth="1"/>
    <col min="7173" max="7173" width="11.7109375" style="1278" customWidth="1"/>
    <col min="7174" max="7174" width="10.7109375" style="1278" customWidth="1"/>
    <col min="7175" max="7175" width="2.42578125" style="1278" bestFit="1" customWidth="1"/>
    <col min="7176" max="7176" width="8.5703125" style="1278" customWidth="1"/>
    <col min="7177" max="7177" width="12.42578125" style="1278" customWidth="1"/>
    <col min="7178" max="7178" width="2.140625" style="1278" customWidth="1"/>
    <col min="7179" max="7179" width="9.42578125" style="1278" customWidth="1"/>
    <col min="7180" max="7424" width="11" style="1278"/>
    <col min="7425" max="7425" width="46.7109375" style="1278" bestFit="1" customWidth="1"/>
    <col min="7426" max="7426" width="11.85546875" style="1278" customWidth="1"/>
    <col min="7427" max="7427" width="12.42578125" style="1278" customWidth="1"/>
    <col min="7428" max="7428" width="12.5703125" style="1278" customWidth="1"/>
    <col min="7429" max="7429" width="11.7109375" style="1278" customWidth="1"/>
    <col min="7430" max="7430" width="10.7109375" style="1278" customWidth="1"/>
    <col min="7431" max="7431" width="2.42578125" style="1278" bestFit="1" customWidth="1"/>
    <col min="7432" max="7432" width="8.5703125" style="1278" customWidth="1"/>
    <col min="7433" max="7433" width="12.42578125" style="1278" customWidth="1"/>
    <col min="7434" max="7434" width="2.140625" style="1278" customWidth="1"/>
    <col min="7435" max="7435" width="9.42578125" style="1278" customWidth="1"/>
    <col min="7436" max="7680" width="11" style="1278"/>
    <col min="7681" max="7681" width="46.7109375" style="1278" bestFit="1" customWidth="1"/>
    <col min="7682" max="7682" width="11.85546875" style="1278" customWidth="1"/>
    <col min="7683" max="7683" width="12.42578125" style="1278" customWidth="1"/>
    <col min="7684" max="7684" width="12.5703125" style="1278" customWidth="1"/>
    <col min="7685" max="7685" width="11.7109375" style="1278" customWidth="1"/>
    <col min="7686" max="7686" width="10.7109375" style="1278" customWidth="1"/>
    <col min="7687" max="7687" width="2.42578125" style="1278" bestFit="1" customWidth="1"/>
    <col min="7688" max="7688" width="8.5703125" style="1278" customWidth="1"/>
    <col min="7689" max="7689" width="12.42578125" style="1278" customWidth="1"/>
    <col min="7690" max="7690" width="2.140625" style="1278" customWidth="1"/>
    <col min="7691" max="7691" width="9.42578125" style="1278" customWidth="1"/>
    <col min="7692" max="7936" width="11" style="1278"/>
    <col min="7937" max="7937" width="46.7109375" style="1278" bestFit="1" customWidth="1"/>
    <col min="7938" max="7938" width="11.85546875" style="1278" customWidth="1"/>
    <col min="7939" max="7939" width="12.42578125" style="1278" customWidth="1"/>
    <col min="7940" max="7940" width="12.5703125" style="1278" customWidth="1"/>
    <col min="7941" max="7941" width="11.7109375" style="1278" customWidth="1"/>
    <col min="7942" max="7942" width="10.7109375" style="1278" customWidth="1"/>
    <col min="7943" max="7943" width="2.42578125" style="1278" bestFit="1" customWidth="1"/>
    <col min="7944" max="7944" width="8.5703125" style="1278" customWidth="1"/>
    <col min="7945" max="7945" width="12.42578125" style="1278" customWidth="1"/>
    <col min="7946" max="7946" width="2.140625" style="1278" customWidth="1"/>
    <col min="7947" max="7947" width="9.42578125" style="1278" customWidth="1"/>
    <col min="7948" max="8192" width="11" style="1278"/>
    <col min="8193" max="8193" width="46.7109375" style="1278" bestFit="1" customWidth="1"/>
    <col min="8194" max="8194" width="11.85546875" style="1278" customWidth="1"/>
    <col min="8195" max="8195" width="12.42578125" style="1278" customWidth="1"/>
    <col min="8196" max="8196" width="12.5703125" style="1278" customWidth="1"/>
    <col min="8197" max="8197" width="11.7109375" style="1278" customWidth="1"/>
    <col min="8198" max="8198" width="10.7109375" style="1278" customWidth="1"/>
    <col min="8199" max="8199" width="2.42578125" style="1278" bestFit="1" customWidth="1"/>
    <col min="8200" max="8200" width="8.5703125" style="1278" customWidth="1"/>
    <col min="8201" max="8201" width="12.42578125" style="1278" customWidth="1"/>
    <col min="8202" max="8202" width="2.140625" style="1278" customWidth="1"/>
    <col min="8203" max="8203" width="9.42578125" style="1278" customWidth="1"/>
    <col min="8204" max="8448" width="11" style="1278"/>
    <col min="8449" max="8449" width="46.7109375" style="1278" bestFit="1" customWidth="1"/>
    <col min="8450" max="8450" width="11.85546875" style="1278" customWidth="1"/>
    <col min="8451" max="8451" width="12.42578125" style="1278" customWidth="1"/>
    <col min="8452" max="8452" width="12.5703125" style="1278" customWidth="1"/>
    <col min="8453" max="8453" width="11.7109375" style="1278" customWidth="1"/>
    <col min="8454" max="8454" width="10.7109375" style="1278" customWidth="1"/>
    <col min="8455" max="8455" width="2.42578125" style="1278" bestFit="1" customWidth="1"/>
    <col min="8456" max="8456" width="8.5703125" style="1278" customWidth="1"/>
    <col min="8457" max="8457" width="12.42578125" style="1278" customWidth="1"/>
    <col min="8458" max="8458" width="2.140625" style="1278" customWidth="1"/>
    <col min="8459" max="8459" width="9.42578125" style="1278" customWidth="1"/>
    <col min="8460" max="8704" width="11" style="1278"/>
    <col min="8705" max="8705" width="46.7109375" style="1278" bestFit="1" customWidth="1"/>
    <col min="8706" max="8706" width="11.85546875" style="1278" customWidth="1"/>
    <col min="8707" max="8707" width="12.42578125" style="1278" customWidth="1"/>
    <col min="8708" max="8708" width="12.5703125" style="1278" customWidth="1"/>
    <col min="8709" max="8709" width="11.7109375" style="1278" customWidth="1"/>
    <col min="8710" max="8710" width="10.7109375" style="1278" customWidth="1"/>
    <col min="8711" max="8711" width="2.42578125" style="1278" bestFit="1" customWidth="1"/>
    <col min="8712" max="8712" width="8.5703125" style="1278" customWidth="1"/>
    <col min="8713" max="8713" width="12.42578125" style="1278" customWidth="1"/>
    <col min="8714" max="8714" width="2.140625" style="1278" customWidth="1"/>
    <col min="8715" max="8715" width="9.42578125" style="1278" customWidth="1"/>
    <col min="8716" max="8960" width="11" style="1278"/>
    <col min="8961" max="8961" width="46.7109375" style="1278" bestFit="1" customWidth="1"/>
    <col min="8962" max="8962" width="11.85546875" style="1278" customWidth="1"/>
    <col min="8963" max="8963" width="12.42578125" style="1278" customWidth="1"/>
    <col min="8964" max="8964" width="12.5703125" style="1278" customWidth="1"/>
    <col min="8965" max="8965" width="11.7109375" style="1278" customWidth="1"/>
    <col min="8966" max="8966" width="10.7109375" style="1278" customWidth="1"/>
    <col min="8967" max="8967" width="2.42578125" style="1278" bestFit="1" customWidth="1"/>
    <col min="8968" max="8968" width="8.5703125" style="1278" customWidth="1"/>
    <col min="8969" max="8969" width="12.42578125" style="1278" customWidth="1"/>
    <col min="8970" max="8970" width="2.140625" style="1278" customWidth="1"/>
    <col min="8971" max="8971" width="9.42578125" style="1278" customWidth="1"/>
    <col min="8972" max="9216" width="11" style="1278"/>
    <col min="9217" max="9217" width="46.7109375" style="1278" bestFit="1" customWidth="1"/>
    <col min="9218" max="9218" width="11.85546875" style="1278" customWidth="1"/>
    <col min="9219" max="9219" width="12.42578125" style="1278" customWidth="1"/>
    <col min="9220" max="9220" width="12.5703125" style="1278" customWidth="1"/>
    <col min="9221" max="9221" width="11.7109375" style="1278" customWidth="1"/>
    <col min="9222" max="9222" width="10.7109375" style="1278" customWidth="1"/>
    <col min="9223" max="9223" width="2.42578125" style="1278" bestFit="1" customWidth="1"/>
    <col min="9224" max="9224" width="8.5703125" style="1278" customWidth="1"/>
    <col min="9225" max="9225" width="12.42578125" style="1278" customWidth="1"/>
    <col min="9226" max="9226" width="2.140625" style="1278" customWidth="1"/>
    <col min="9227" max="9227" width="9.42578125" style="1278" customWidth="1"/>
    <col min="9228" max="9472" width="11" style="1278"/>
    <col min="9473" max="9473" width="46.7109375" style="1278" bestFit="1" customWidth="1"/>
    <col min="9474" max="9474" width="11.85546875" style="1278" customWidth="1"/>
    <col min="9475" max="9475" width="12.42578125" style="1278" customWidth="1"/>
    <col min="9476" max="9476" width="12.5703125" style="1278" customWidth="1"/>
    <col min="9477" max="9477" width="11.7109375" style="1278" customWidth="1"/>
    <col min="9478" max="9478" width="10.7109375" style="1278" customWidth="1"/>
    <col min="9479" max="9479" width="2.42578125" style="1278" bestFit="1" customWidth="1"/>
    <col min="9480" max="9480" width="8.5703125" style="1278" customWidth="1"/>
    <col min="9481" max="9481" width="12.42578125" style="1278" customWidth="1"/>
    <col min="9482" max="9482" width="2.140625" style="1278" customWidth="1"/>
    <col min="9483" max="9483" width="9.42578125" style="1278" customWidth="1"/>
    <col min="9484" max="9728" width="11" style="1278"/>
    <col min="9729" max="9729" width="46.7109375" style="1278" bestFit="1" customWidth="1"/>
    <col min="9730" max="9730" width="11.85546875" style="1278" customWidth="1"/>
    <col min="9731" max="9731" width="12.42578125" style="1278" customWidth="1"/>
    <col min="9732" max="9732" width="12.5703125" style="1278" customWidth="1"/>
    <col min="9733" max="9733" width="11.7109375" style="1278" customWidth="1"/>
    <col min="9734" max="9734" width="10.7109375" style="1278" customWidth="1"/>
    <col min="9735" max="9735" width="2.42578125" style="1278" bestFit="1" customWidth="1"/>
    <col min="9736" max="9736" width="8.5703125" style="1278" customWidth="1"/>
    <col min="9737" max="9737" width="12.42578125" style="1278" customWidth="1"/>
    <col min="9738" max="9738" width="2.140625" style="1278" customWidth="1"/>
    <col min="9739" max="9739" width="9.42578125" style="1278" customWidth="1"/>
    <col min="9740" max="9984" width="11" style="1278"/>
    <col min="9985" max="9985" width="46.7109375" style="1278" bestFit="1" customWidth="1"/>
    <col min="9986" max="9986" width="11.85546875" style="1278" customWidth="1"/>
    <col min="9987" max="9987" width="12.42578125" style="1278" customWidth="1"/>
    <col min="9988" max="9988" width="12.5703125" style="1278" customWidth="1"/>
    <col min="9989" max="9989" width="11.7109375" style="1278" customWidth="1"/>
    <col min="9990" max="9990" width="10.7109375" style="1278" customWidth="1"/>
    <col min="9991" max="9991" width="2.42578125" style="1278" bestFit="1" customWidth="1"/>
    <col min="9992" max="9992" width="8.5703125" style="1278" customWidth="1"/>
    <col min="9993" max="9993" width="12.42578125" style="1278" customWidth="1"/>
    <col min="9994" max="9994" width="2.140625" style="1278" customWidth="1"/>
    <col min="9995" max="9995" width="9.42578125" style="1278" customWidth="1"/>
    <col min="9996" max="10240" width="11" style="1278"/>
    <col min="10241" max="10241" width="46.7109375" style="1278" bestFit="1" customWidth="1"/>
    <col min="10242" max="10242" width="11.85546875" style="1278" customWidth="1"/>
    <col min="10243" max="10243" width="12.42578125" style="1278" customWidth="1"/>
    <col min="10244" max="10244" width="12.5703125" style="1278" customWidth="1"/>
    <col min="10245" max="10245" width="11.7109375" style="1278" customWidth="1"/>
    <col min="10246" max="10246" width="10.7109375" style="1278" customWidth="1"/>
    <col min="10247" max="10247" width="2.42578125" style="1278" bestFit="1" customWidth="1"/>
    <col min="10248" max="10248" width="8.5703125" style="1278" customWidth="1"/>
    <col min="10249" max="10249" width="12.42578125" style="1278" customWidth="1"/>
    <col min="10250" max="10250" width="2.140625" style="1278" customWidth="1"/>
    <col min="10251" max="10251" width="9.42578125" style="1278" customWidth="1"/>
    <col min="10252" max="10496" width="11" style="1278"/>
    <col min="10497" max="10497" width="46.7109375" style="1278" bestFit="1" customWidth="1"/>
    <col min="10498" max="10498" width="11.85546875" style="1278" customWidth="1"/>
    <col min="10499" max="10499" width="12.42578125" style="1278" customWidth="1"/>
    <col min="10500" max="10500" width="12.5703125" style="1278" customWidth="1"/>
    <col min="10501" max="10501" width="11.7109375" style="1278" customWidth="1"/>
    <col min="10502" max="10502" width="10.7109375" style="1278" customWidth="1"/>
    <col min="10503" max="10503" width="2.42578125" style="1278" bestFit="1" customWidth="1"/>
    <col min="10504" max="10504" width="8.5703125" style="1278" customWidth="1"/>
    <col min="10505" max="10505" width="12.42578125" style="1278" customWidth="1"/>
    <col min="10506" max="10506" width="2.140625" style="1278" customWidth="1"/>
    <col min="10507" max="10507" width="9.42578125" style="1278" customWidth="1"/>
    <col min="10508" max="10752" width="11" style="1278"/>
    <col min="10753" max="10753" width="46.7109375" style="1278" bestFit="1" customWidth="1"/>
    <col min="10754" max="10754" width="11.85546875" style="1278" customWidth="1"/>
    <col min="10755" max="10755" width="12.42578125" style="1278" customWidth="1"/>
    <col min="10756" max="10756" width="12.5703125" style="1278" customWidth="1"/>
    <col min="10757" max="10757" width="11.7109375" style="1278" customWidth="1"/>
    <col min="10758" max="10758" width="10.7109375" style="1278" customWidth="1"/>
    <col min="10759" max="10759" width="2.42578125" style="1278" bestFit="1" customWidth="1"/>
    <col min="10760" max="10760" width="8.5703125" style="1278" customWidth="1"/>
    <col min="10761" max="10761" width="12.42578125" style="1278" customWidth="1"/>
    <col min="10762" max="10762" width="2.140625" style="1278" customWidth="1"/>
    <col min="10763" max="10763" width="9.42578125" style="1278" customWidth="1"/>
    <col min="10764" max="11008" width="11" style="1278"/>
    <col min="11009" max="11009" width="46.7109375" style="1278" bestFit="1" customWidth="1"/>
    <col min="11010" max="11010" width="11.85546875" style="1278" customWidth="1"/>
    <col min="11011" max="11011" width="12.42578125" style="1278" customWidth="1"/>
    <col min="11012" max="11012" width="12.5703125" style="1278" customWidth="1"/>
    <col min="11013" max="11013" width="11.7109375" style="1278" customWidth="1"/>
    <col min="11014" max="11014" width="10.7109375" style="1278" customWidth="1"/>
    <col min="11015" max="11015" width="2.42578125" style="1278" bestFit="1" customWidth="1"/>
    <col min="11016" max="11016" width="8.5703125" style="1278" customWidth="1"/>
    <col min="11017" max="11017" width="12.42578125" style="1278" customWidth="1"/>
    <col min="11018" max="11018" width="2.140625" style="1278" customWidth="1"/>
    <col min="11019" max="11019" width="9.42578125" style="1278" customWidth="1"/>
    <col min="11020" max="11264" width="11" style="1278"/>
    <col min="11265" max="11265" width="46.7109375" style="1278" bestFit="1" customWidth="1"/>
    <col min="11266" max="11266" width="11.85546875" style="1278" customWidth="1"/>
    <col min="11267" max="11267" width="12.42578125" style="1278" customWidth="1"/>
    <col min="11268" max="11268" width="12.5703125" style="1278" customWidth="1"/>
    <col min="11269" max="11269" width="11.7109375" style="1278" customWidth="1"/>
    <col min="11270" max="11270" width="10.7109375" style="1278" customWidth="1"/>
    <col min="11271" max="11271" width="2.42578125" style="1278" bestFit="1" customWidth="1"/>
    <col min="11272" max="11272" width="8.5703125" style="1278" customWidth="1"/>
    <col min="11273" max="11273" width="12.42578125" style="1278" customWidth="1"/>
    <col min="11274" max="11274" width="2.140625" style="1278" customWidth="1"/>
    <col min="11275" max="11275" width="9.42578125" style="1278" customWidth="1"/>
    <col min="11276" max="11520" width="11" style="1278"/>
    <col min="11521" max="11521" width="46.7109375" style="1278" bestFit="1" customWidth="1"/>
    <col min="11522" max="11522" width="11.85546875" style="1278" customWidth="1"/>
    <col min="11523" max="11523" width="12.42578125" style="1278" customWidth="1"/>
    <col min="11524" max="11524" width="12.5703125" style="1278" customWidth="1"/>
    <col min="11525" max="11525" width="11.7109375" style="1278" customWidth="1"/>
    <col min="11526" max="11526" width="10.7109375" style="1278" customWidth="1"/>
    <col min="11527" max="11527" width="2.42578125" style="1278" bestFit="1" customWidth="1"/>
    <col min="11528" max="11528" width="8.5703125" style="1278" customWidth="1"/>
    <col min="11529" max="11529" width="12.42578125" style="1278" customWidth="1"/>
    <col min="11530" max="11530" width="2.140625" style="1278" customWidth="1"/>
    <col min="11531" max="11531" width="9.42578125" style="1278" customWidth="1"/>
    <col min="11532" max="11776" width="11" style="1278"/>
    <col min="11777" max="11777" width="46.7109375" style="1278" bestFit="1" customWidth="1"/>
    <col min="11778" max="11778" width="11.85546875" style="1278" customWidth="1"/>
    <col min="11779" max="11779" width="12.42578125" style="1278" customWidth="1"/>
    <col min="11780" max="11780" width="12.5703125" style="1278" customWidth="1"/>
    <col min="11781" max="11781" width="11.7109375" style="1278" customWidth="1"/>
    <col min="11782" max="11782" width="10.7109375" style="1278" customWidth="1"/>
    <col min="11783" max="11783" width="2.42578125" style="1278" bestFit="1" customWidth="1"/>
    <col min="11784" max="11784" width="8.5703125" style="1278" customWidth="1"/>
    <col min="11785" max="11785" width="12.42578125" style="1278" customWidth="1"/>
    <col min="11786" max="11786" width="2.140625" style="1278" customWidth="1"/>
    <col min="11787" max="11787" width="9.42578125" style="1278" customWidth="1"/>
    <col min="11788" max="12032" width="11" style="1278"/>
    <col min="12033" max="12033" width="46.7109375" style="1278" bestFit="1" customWidth="1"/>
    <col min="12034" max="12034" width="11.85546875" style="1278" customWidth="1"/>
    <col min="12035" max="12035" width="12.42578125" style="1278" customWidth="1"/>
    <col min="12036" max="12036" width="12.5703125" style="1278" customWidth="1"/>
    <col min="12037" max="12037" width="11.7109375" style="1278" customWidth="1"/>
    <col min="12038" max="12038" width="10.7109375" style="1278" customWidth="1"/>
    <col min="12039" max="12039" width="2.42578125" style="1278" bestFit="1" customWidth="1"/>
    <col min="12040" max="12040" width="8.5703125" style="1278" customWidth="1"/>
    <col min="12041" max="12041" width="12.42578125" style="1278" customWidth="1"/>
    <col min="12042" max="12042" width="2.140625" style="1278" customWidth="1"/>
    <col min="12043" max="12043" width="9.42578125" style="1278" customWidth="1"/>
    <col min="12044" max="12288" width="11" style="1278"/>
    <col min="12289" max="12289" width="46.7109375" style="1278" bestFit="1" customWidth="1"/>
    <col min="12290" max="12290" width="11.85546875" style="1278" customWidth="1"/>
    <col min="12291" max="12291" width="12.42578125" style="1278" customWidth="1"/>
    <col min="12292" max="12292" width="12.5703125" style="1278" customWidth="1"/>
    <col min="12293" max="12293" width="11.7109375" style="1278" customWidth="1"/>
    <col min="12294" max="12294" width="10.7109375" style="1278" customWidth="1"/>
    <col min="12295" max="12295" width="2.42578125" style="1278" bestFit="1" customWidth="1"/>
    <col min="12296" max="12296" width="8.5703125" style="1278" customWidth="1"/>
    <col min="12297" max="12297" width="12.42578125" style="1278" customWidth="1"/>
    <col min="12298" max="12298" width="2.140625" style="1278" customWidth="1"/>
    <col min="12299" max="12299" width="9.42578125" style="1278" customWidth="1"/>
    <col min="12300" max="12544" width="11" style="1278"/>
    <col min="12545" max="12545" width="46.7109375" style="1278" bestFit="1" customWidth="1"/>
    <col min="12546" max="12546" width="11.85546875" style="1278" customWidth="1"/>
    <col min="12547" max="12547" width="12.42578125" style="1278" customWidth="1"/>
    <col min="12548" max="12548" width="12.5703125" style="1278" customWidth="1"/>
    <col min="12549" max="12549" width="11.7109375" style="1278" customWidth="1"/>
    <col min="12550" max="12550" width="10.7109375" style="1278" customWidth="1"/>
    <col min="12551" max="12551" width="2.42578125" style="1278" bestFit="1" customWidth="1"/>
    <col min="12552" max="12552" width="8.5703125" style="1278" customWidth="1"/>
    <col min="12553" max="12553" width="12.42578125" style="1278" customWidth="1"/>
    <col min="12554" max="12554" width="2.140625" style="1278" customWidth="1"/>
    <col min="12555" max="12555" width="9.42578125" style="1278" customWidth="1"/>
    <col min="12556" max="12800" width="11" style="1278"/>
    <col min="12801" max="12801" width="46.7109375" style="1278" bestFit="1" customWidth="1"/>
    <col min="12802" max="12802" width="11.85546875" style="1278" customWidth="1"/>
    <col min="12803" max="12803" width="12.42578125" style="1278" customWidth="1"/>
    <col min="12804" max="12804" width="12.5703125" style="1278" customWidth="1"/>
    <col min="12805" max="12805" width="11.7109375" style="1278" customWidth="1"/>
    <col min="12806" max="12806" width="10.7109375" style="1278" customWidth="1"/>
    <col min="12807" max="12807" width="2.42578125" style="1278" bestFit="1" customWidth="1"/>
    <col min="12808" max="12808" width="8.5703125" style="1278" customWidth="1"/>
    <col min="12809" max="12809" width="12.42578125" style="1278" customWidth="1"/>
    <col min="12810" max="12810" width="2.140625" style="1278" customWidth="1"/>
    <col min="12811" max="12811" width="9.42578125" style="1278" customWidth="1"/>
    <col min="12812" max="13056" width="11" style="1278"/>
    <col min="13057" max="13057" width="46.7109375" style="1278" bestFit="1" customWidth="1"/>
    <col min="13058" max="13058" width="11.85546875" style="1278" customWidth="1"/>
    <col min="13059" max="13059" width="12.42578125" style="1278" customWidth="1"/>
    <col min="13060" max="13060" width="12.5703125" style="1278" customWidth="1"/>
    <col min="13061" max="13061" width="11.7109375" style="1278" customWidth="1"/>
    <col min="13062" max="13062" width="10.7109375" style="1278" customWidth="1"/>
    <col min="13063" max="13063" width="2.42578125" style="1278" bestFit="1" customWidth="1"/>
    <col min="13064" max="13064" width="8.5703125" style="1278" customWidth="1"/>
    <col min="13065" max="13065" width="12.42578125" style="1278" customWidth="1"/>
    <col min="13066" max="13066" width="2.140625" style="1278" customWidth="1"/>
    <col min="13067" max="13067" width="9.42578125" style="1278" customWidth="1"/>
    <col min="13068" max="13312" width="11" style="1278"/>
    <col min="13313" max="13313" width="46.7109375" style="1278" bestFit="1" customWidth="1"/>
    <col min="13314" max="13314" width="11.85546875" style="1278" customWidth="1"/>
    <col min="13315" max="13315" width="12.42578125" style="1278" customWidth="1"/>
    <col min="13316" max="13316" width="12.5703125" style="1278" customWidth="1"/>
    <col min="13317" max="13317" width="11.7109375" style="1278" customWidth="1"/>
    <col min="13318" max="13318" width="10.7109375" style="1278" customWidth="1"/>
    <col min="13319" max="13319" width="2.42578125" style="1278" bestFit="1" customWidth="1"/>
    <col min="13320" max="13320" width="8.5703125" style="1278" customWidth="1"/>
    <col min="13321" max="13321" width="12.42578125" style="1278" customWidth="1"/>
    <col min="13322" max="13322" width="2.140625" style="1278" customWidth="1"/>
    <col min="13323" max="13323" width="9.42578125" style="1278" customWidth="1"/>
    <col min="13324" max="13568" width="11" style="1278"/>
    <col min="13569" max="13569" width="46.7109375" style="1278" bestFit="1" customWidth="1"/>
    <col min="13570" max="13570" width="11.85546875" style="1278" customWidth="1"/>
    <col min="13571" max="13571" width="12.42578125" style="1278" customWidth="1"/>
    <col min="13572" max="13572" width="12.5703125" style="1278" customWidth="1"/>
    <col min="13573" max="13573" width="11.7109375" style="1278" customWidth="1"/>
    <col min="13574" max="13574" width="10.7109375" style="1278" customWidth="1"/>
    <col min="13575" max="13575" width="2.42578125" style="1278" bestFit="1" customWidth="1"/>
    <col min="13576" max="13576" width="8.5703125" style="1278" customWidth="1"/>
    <col min="13577" max="13577" width="12.42578125" style="1278" customWidth="1"/>
    <col min="13578" max="13578" width="2.140625" style="1278" customWidth="1"/>
    <col min="13579" max="13579" width="9.42578125" style="1278" customWidth="1"/>
    <col min="13580" max="13824" width="11" style="1278"/>
    <col min="13825" max="13825" width="46.7109375" style="1278" bestFit="1" customWidth="1"/>
    <col min="13826" max="13826" width="11.85546875" style="1278" customWidth="1"/>
    <col min="13827" max="13827" width="12.42578125" style="1278" customWidth="1"/>
    <col min="13828" max="13828" width="12.5703125" style="1278" customWidth="1"/>
    <col min="13829" max="13829" width="11.7109375" style="1278" customWidth="1"/>
    <col min="13830" max="13830" width="10.7109375" style="1278" customWidth="1"/>
    <col min="13831" max="13831" width="2.42578125" style="1278" bestFit="1" customWidth="1"/>
    <col min="13832" max="13832" width="8.5703125" style="1278" customWidth="1"/>
    <col min="13833" max="13833" width="12.42578125" style="1278" customWidth="1"/>
    <col min="13834" max="13834" width="2.140625" style="1278" customWidth="1"/>
    <col min="13835" max="13835" width="9.42578125" style="1278" customWidth="1"/>
    <col min="13836" max="14080" width="11" style="1278"/>
    <col min="14081" max="14081" width="46.7109375" style="1278" bestFit="1" customWidth="1"/>
    <col min="14082" max="14082" width="11.85546875" style="1278" customWidth="1"/>
    <col min="14083" max="14083" width="12.42578125" style="1278" customWidth="1"/>
    <col min="14084" max="14084" width="12.5703125" style="1278" customWidth="1"/>
    <col min="14085" max="14085" width="11.7109375" style="1278" customWidth="1"/>
    <col min="14086" max="14086" width="10.7109375" style="1278" customWidth="1"/>
    <col min="14087" max="14087" width="2.42578125" style="1278" bestFit="1" customWidth="1"/>
    <col min="14088" max="14088" width="8.5703125" style="1278" customWidth="1"/>
    <col min="14089" max="14089" width="12.42578125" style="1278" customWidth="1"/>
    <col min="14090" max="14090" width="2.140625" style="1278" customWidth="1"/>
    <col min="14091" max="14091" width="9.42578125" style="1278" customWidth="1"/>
    <col min="14092" max="14336" width="11" style="1278"/>
    <col min="14337" max="14337" width="46.7109375" style="1278" bestFit="1" customWidth="1"/>
    <col min="14338" max="14338" width="11.85546875" style="1278" customWidth="1"/>
    <col min="14339" max="14339" width="12.42578125" style="1278" customWidth="1"/>
    <col min="14340" max="14340" width="12.5703125" style="1278" customWidth="1"/>
    <col min="14341" max="14341" width="11.7109375" style="1278" customWidth="1"/>
    <col min="14342" max="14342" width="10.7109375" style="1278" customWidth="1"/>
    <col min="14343" max="14343" width="2.42578125" style="1278" bestFit="1" customWidth="1"/>
    <col min="14344" max="14344" width="8.5703125" style="1278" customWidth="1"/>
    <col min="14345" max="14345" width="12.42578125" style="1278" customWidth="1"/>
    <col min="14346" max="14346" width="2.140625" style="1278" customWidth="1"/>
    <col min="14347" max="14347" width="9.42578125" style="1278" customWidth="1"/>
    <col min="14348" max="14592" width="11" style="1278"/>
    <col min="14593" max="14593" width="46.7109375" style="1278" bestFit="1" customWidth="1"/>
    <col min="14594" max="14594" width="11.85546875" style="1278" customWidth="1"/>
    <col min="14595" max="14595" width="12.42578125" style="1278" customWidth="1"/>
    <col min="14596" max="14596" width="12.5703125" style="1278" customWidth="1"/>
    <col min="14597" max="14597" width="11.7109375" style="1278" customWidth="1"/>
    <col min="14598" max="14598" width="10.7109375" style="1278" customWidth="1"/>
    <col min="14599" max="14599" width="2.42578125" style="1278" bestFit="1" customWidth="1"/>
    <col min="14600" max="14600" width="8.5703125" style="1278" customWidth="1"/>
    <col min="14601" max="14601" width="12.42578125" style="1278" customWidth="1"/>
    <col min="14602" max="14602" width="2.140625" style="1278" customWidth="1"/>
    <col min="14603" max="14603" width="9.42578125" style="1278" customWidth="1"/>
    <col min="14604" max="14848" width="11" style="1278"/>
    <col min="14849" max="14849" width="46.7109375" style="1278" bestFit="1" customWidth="1"/>
    <col min="14850" max="14850" width="11.85546875" style="1278" customWidth="1"/>
    <col min="14851" max="14851" width="12.42578125" style="1278" customWidth="1"/>
    <col min="14852" max="14852" width="12.5703125" style="1278" customWidth="1"/>
    <col min="14853" max="14853" width="11.7109375" style="1278" customWidth="1"/>
    <col min="14854" max="14854" width="10.7109375" style="1278" customWidth="1"/>
    <col min="14855" max="14855" width="2.42578125" style="1278" bestFit="1" customWidth="1"/>
    <col min="14856" max="14856" width="8.5703125" style="1278" customWidth="1"/>
    <col min="14857" max="14857" width="12.42578125" style="1278" customWidth="1"/>
    <col min="14858" max="14858" width="2.140625" style="1278" customWidth="1"/>
    <col min="14859" max="14859" width="9.42578125" style="1278" customWidth="1"/>
    <col min="14860" max="15104" width="11" style="1278"/>
    <col min="15105" max="15105" width="46.7109375" style="1278" bestFit="1" customWidth="1"/>
    <col min="15106" max="15106" width="11.85546875" style="1278" customWidth="1"/>
    <col min="15107" max="15107" width="12.42578125" style="1278" customWidth="1"/>
    <col min="15108" max="15108" width="12.5703125" style="1278" customWidth="1"/>
    <col min="15109" max="15109" width="11.7109375" style="1278" customWidth="1"/>
    <col min="15110" max="15110" width="10.7109375" style="1278" customWidth="1"/>
    <col min="15111" max="15111" width="2.42578125" style="1278" bestFit="1" customWidth="1"/>
    <col min="15112" max="15112" width="8.5703125" style="1278" customWidth="1"/>
    <col min="15113" max="15113" width="12.42578125" style="1278" customWidth="1"/>
    <col min="15114" max="15114" width="2.140625" style="1278" customWidth="1"/>
    <col min="15115" max="15115" width="9.42578125" style="1278" customWidth="1"/>
    <col min="15116" max="15360" width="11" style="1278"/>
    <col min="15361" max="15361" width="46.7109375" style="1278" bestFit="1" customWidth="1"/>
    <col min="15362" max="15362" width="11.85546875" style="1278" customWidth="1"/>
    <col min="15363" max="15363" width="12.42578125" style="1278" customWidth="1"/>
    <col min="15364" max="15364" width="12.5703125" style="1278" customWidth="1"/>
    <col min="15365" max="15365" width="11.7109375" style="1278" customWidth="1"/>
    <col min="15366" max="15366" width="10.7109375" style="1278" customWidth="1"/>
    <col min="15367" max="15367" width="2.42578125" style="1278" bestFit="1" customWidth="1"/>
    <col min="15368" max="15368" width="8.5703125" style="1278" customWidth="1"/>
    <col min="15369" max="15369" width="12.42578125" style="1278" customWidth="1"/>
    <col min="15370" max="15370" width="2.140625" style="1278" customWidth="1"/>
    <col min="15371" max="15371" width="9.42578125" style="1278" customWidth="1"/>
    <col min="15372" max="15616" width="11" style="1278"/>
    <col min="15617" max="15617" width="46.7109375" style="1278" bestFit="1" customWidth="1"/>
    <col min="15618" max="15618" width="11.85546875" style="1278" customWidth="1"/>
    <col min="15619" max="15619" width="12.42578125" style="1278" customWidth="1"/>
    <col min="15620" max="15620" width="12.5703125" style="1278" customWidth="1"/>
    <col min="15621" max="15621" width="11.7109375" style="1278" customWidth="1"/>
    <col min="15622" max="15622" width="10.7109375" style="1278" customWidth="1"/>
    <col min="15623" max="15623" width="2.42578125" style="1278" bestFit="1" customWidth="1"/>
    <col min="15624" max="15624" width="8.5703125" style="1278" customWidth="1"/>
    <col min="15625" max="15625" width="12.42578125" style="1278" customWidth="1"/>
    <col min="15626" max="15626" width="2.140625" style="1278" customWidth="1"/>
    <col min="15627" max="15627" width="9.42578125" style="1278" customWidth="1"/>
    <col min="15628" max="15872" width="11" style="1278"/>
    <col min="15873" max="15873" width="46.7109375" style="1278" bestFit="1" customWidth="1"/>
    <col min="15874" max="15874" width="11.85546875" style="1278" customWidth="1"/>
    <col min="15875" max="15875" width="12.42578125" style="1278" customWidth="1"/>
    <col min="15876" max="15876" width="12.5703125" style="1278" customWidth="1"/>
    <col min="15877" max="15877" width="11.7109375" style="1278" customWidth="1"/>
    <col min="15878" max="15878" width="10.7109375" style="1278" customWidth="1"/>
    <col min="15879" max="15879" width="2.42578125" style="1278" bestFit="1" customWidth="1"/>
    <col min="15880" max="15880" width="8.5703125" style="1278" customWidth="1"/>
    <col min="15881" max="15881" width="12.42578125" style="1278" customWidth="1"/>
    <col min="15882" max="15882" width="2.140625" style="1278" customWidth="1"/>
    <col min="15883" max="15883" width="9.42578125" style="1278" customWidth="1"/>
    <col min="15884" max="16128" width="11" style="1278"/>
    <col min="16129" max="16129" width="46.7109375" style="1278" bestFit="1" customWidth="1"/>
    <col min="16130" max="16130" width="11.85546875" style="1278" customWidth="1"/>
    <col min="16131" max="16131" width="12.42578125" style="1278" customWidth="1"/>
    <col min="16132" max="16132" width="12.5703125" style="1278" customWidth="1"/>
    <col min="16133" max="16133" width="11.7109375" style="1278" customWidth="1"/>
    <col min="16134" max="16134" width="10.7109375" style="1278" customWidth="1"/>
    <col min="16135" max="16135" width="2.42578125" style="1278" bestFit="1" customWidth="1"/>
    <col min="16136" max="16136" width="8.5703125" style="1278" customWidth="1"/>
    <col min="16137" max="16137" width="12.42578125" style="1278" customWidth="1"/>
    <col min="16138" max="16138" width="2.140625" style="1278" customWidth="1"/>
    <col min="16139" max="16139" width="9.42578125" style="1278" customWidth="1"/>
    <col min="16140" max="16384" width="11" style="1278"/>
  </cols>
  <sheetData>
    <row r="1" spans="1:12" ht="24.95" customHeight="1">
      <c r="A1" s="1759" t="s">
        <v>869</v>
      </c>
      <c r="B1" s="1759"/>
      <c r="C1" s="1759"/>
      <c r="D1" s="1759"/>
      <c r="E1" s="1759"/>
      <c r="F1" s="1759"/>
      <c r="G1" s="1759"/>
      <c r="H1" s="1759"/>
      <c r="I1" s="1759"/>
      <c r="J1" s="1759"/>
      <c r="K1" s="1759"/>
    </row>
    <row r="2" spans="1:12" ht="17.100000000000001" customHeight="1">
      <c r="A2" s="1760" t="s">
        <v>116</v>
      </c>
      <c r="B2" s="1760"/>
      <c r="C2" s="1760"/>
      <c r="D2" s="1760"/>
      <c r="E2" s="1760"/>
      <c r="F2" s="1760"/>
      <c r="G2" s="1760"/>
      <c r="H2" s="1760"/>
      <c r="I2" s="1760"/>
      <c r="J2" s="1760"/>
      <c r="K2" s="1760"/>
    </row>
    <row r="3" spans="1:12" ht="17.100000000000001" customHeight="1" thickBot="1">
      <c r="A3" s="1279" t="s">
        <v>87</v>
      </c>
      <c r="B3" s="1279"/>
      <c r="C3" s="1279"/>
      <c r="D3" s="1279"/>
      <c r="E3" s="1280"/>
      <c r="F3" s="1279"/>
      <c r="G3" s="1279"/>
      <c r="H3" s="1279"/>
      <c r="I3" s="1761" t="s">
        <v>1</v>
      </c>
      <c r="J3" s="1761"/>
      <c r="K3" s="1761"/>
    </row>
    <row r="4" spans="1:12" ht="23.25" customHeight="1" thickTop="1">
      <c r="A4" s="1768" t="s">
        <v>871</v>
      </c>
      <c r="B4" s="1339">
        <v>2016</v>
      </c>
      <c r="C4" s="1340">
        <v>2017</v>
      </c>
      <c r="D4" s="1340">
        <v>2017</v>
      </c>
      <c r="E4" s="1340">
        <v>2018</v>
      </c>
      <c r="F4" s="1762" t="s">
        <v>870</v>
      </c>
      <c r="G4" s="1762"/>
      <c r="H4" s="1762"/>
      <c r="I4" s="1762"/>
      <c r="J4" s="1762"/>
      <c r="K4" s="1763"/>
    </row>
    <row r="5" spans="1:12" ht="23.25" customHeight="1">
      <c r="A5" s="1769"/>
      <c r="B5" s="1341" t="s">
        <v>872</v>
      </c>
      <c r="C5" s="1341" t="s">
        <v>873</v>
      </c>
      <c r="D5" s="1341" t="s">
        <v>874</v>
      </c>
      <c r="E5" s="1341" t="s">
        <v>875</v>
      </c>
      <c r="F5" s="1764" t="s">
        <v>5</v>
      </c>
      <c r="G5" s="1765"/>
      <c r="H5" s="1766"/>
      <c r="I5" s="1765" t="s">
        <v>46</v>
      </c>
      <c r="J5" s="1765"/>
      <c r="K5" s="1767"/>
    </row>
    <row r="6" spans="1:12" ht="23.25" customHeight="1">
      <c r="A6" s="1770"/>
      <c r="B6" s="1342"/>
      <c r="C6" s="1342"/>
      <c r="D6" s="1342"/>
      <c r="E6" s="1343"/>
      <c r="F6" s="1344" t="s">
        <v>3</v>
      </c>
      <c r="G6" s="1345" t="s">
        <v>87</v>
      </c>
      <c r="H6" s="1346" t="s">
        <v>876</v>
      </c>
      <c r="I6" s="1344" t="s">
        <v>3</v>
      </c>
      <c r="J6" s="1345" t="s">
        <v>87</v>
      </c>
      <c r="K6" s="1347" t="s">
        <v>876</v>
      </c>
    </row>
    <row r="7" spans="1:12" ht="23.25" customHeight="1">
      <c r="A7" s="1282" t="s">
        <v>877</v>
      </c>
      <c r="B7" s="1335">
        <v>955980.88294919219</v>
      </c>
      <c r="C7" s="1335">
        <v>1004576.113357619</v>
      </c>
      <c r="D7" s="1335">
        <v>1014634.8957572373</v>
      </c>
      <c r="E7" s="1335">
        <v>1046424.4457863326</v>
      </c>
      <c r="F7" s="1285">
        <v>74229.594935406843</v>
      </c>
      <c r="G7" s="1286" t="s">
        <v>878</v>
      </c>
      <c r="H7" s="1284">
        <v>7.7647572518824051</v>
      </c>
      <c r="I7" s="1283">
        <v>-4336.5536543502749</v>
      </c>
      <c r="J7" s="1287" t="s">
        <v>879</v>
      </c>
      <c r="K7" s="1288">
        <v>-0.42740040506036797</v>
      </c>
      <c r="L7" s="1289"/>
    </row>
    <row r="8" spans="1:12" ht="23.25" customHeight="1">
      <c r="A8" s="1290" t="s">
        <v>880</v>
      </c>
      <c r="B8" s="1336">
        <v>1069789.5377942338</v>
      </c>
      <c r="C8" s="1336">
        <v>1099394.3987720674</v>
      </c>
      <c r="D8" s="1336">
        <v>1107823.503036466</v>
      </c>
      <c r="E8" s="1336">
        <v>1126057.5960970963</v>
      </c>
      <c r="F8" s="1293">
        <v>29604.860977833625</v>
      </c>
      <c r="G8" s="1294"/>
      <c r="H8" s="1292">
        <v>2.7673537580929217</v>
      </c>
      <c r="I8" s="1291">
        <v>18234.093060630374</v>
      </c>
      <c r="J8" s="1292"/>
      <c r="K8" s="1295">
        <v>1.6459384559590957</v>
      </c>
      <c r="L8" s="1289"/>
    </row>
    <row r="9" spans="1:12" ht="23.25" customHeight="1">
      <c r="A9" s="1290" t="s">
        <v>881</v>
      </c>
      <c r="B9" s="1336">
        <v>113808.65484504159</v>
      </c>
      <c r="C9" s="1336">
        <v>94818.28541444843</v>
      </c>
      <c r="D9" s="1336">
        <v>93188.607279228629</v>
      </c>
      <c r="E9" s="1336">
        <v>79633.150310763725</v>
      </c>
      <c r="F9" s="1293">
        <v>-18990.369430593157</v>
      </c>
      <c r="G9" s="1294"/>
      <c r="H9" s="1292">
        <v>-16.686226066418119</v>
      </c>
      <c r="I9" s="1291">
        <v>-13555.456968464903</v>
      </c>
      <c r="J9" s="1292"/>
      <c r="K9" s="1295">
        <v>-14.546259853253929</v>
      </c>
      <c r="L9" s="1289"/>
    </row>
    <row r="10" spans="1:12" ht="23.25" customHeight="1">
      <c r="A10" s="1296" t="s">
        <v>882</v>
      </c>
      <c r="B10" s="1336">
        <v>109383.40963409159</v>
      </c>
      <c r="C10" s="1336">
        <v>91440.831466678428</v>
      </c>
      <c r="D10" s="1336">
        <v>90339.575064238627</v>
      </c>
      <c r="E10" s="1336">
        <v>77371.881426763721</v>
      </c>
      <c r="F10" s="1293">
        <v>-17942.578167413158</v>
      </c>
      <c r="G10" s="1294"/>
      <c r="H10" s="1292">
        <v>-16.403381671347155</v>
      </c>
      <c r="I10" s="1291">
        <v>-12967.693637474906</v>
      </c>
      <c r="J10" s="1292"/>
      <c r="K10" s="1295">
        <v>-14.354388570295844</v>
      </c>
      <c r="L10" s="1289"/>
    </row>
    <row r="11" spans="1:12" s="1297" customFormat="1" ht="23.25" customHeight="1">
      <c r="A11" s="1296" t="s">
        <v>883</v>
      </c>
      <c r="B11" s="1336">
        <v>4425.2452109500009</v>
      </c>
      <c r="C11" s="1336">
        <v>3377.4539477700005</v>
      </c>
      <c r="D11" s="1336">
        <v>2849.0322149899994</v>
      </c>
      <c r="E11" s="1336">
        <v>2261.2688839999992</v>
      </c>
      <c r="F11" s="1293">
        <v>-1047.7912631800004</v>
      </c>
      <c r="G11" s="1294"/>
      <c r="H11" s="1292">
        <v>-23.677586511755429</v>
      </c>
      <c r="I11" s="1291">
        <v>-587.76333099000021</v>
      </c>
      <c r="J11" s="1292"/>
      <c r="K11" s="1295">
        <v>-20.630280271929582</v>
      </c>
      <c r="L11" s="1289"/>
    </row>
    <row r="12" spans="1:12" ht="23.25" customHeight="1">
      <c r="A12" s="1282" t="s">
        <v>884</v>
      </c>
      <c r="B12" s="1335">
        <v>1288597.6894285779</v>
      </c>
      <c r="C12" s="1335">
        <v>1500052.6893163305</v>
      </c>
      <c r="D12" s="1335">
        <v>1577067.098812168</v>
      </c>
      <c r="E12" s="1335">
        <v>1900793.9058237332</v>
      </c>
      <c r="F12" s="1285">
        <v>185820.63536077246</v>
      </c>
      <c r="G12" s="1286" t="s">
        <v>878</v>
      </c>
      <c r="H12" s="1284">
        <v>14.420376265238662</v>
      </c>
      <c r="I12" s="1283">
        <v>359852.91069501062</v>
      </c>
      <c r="J12" s="1298" t="s">
        <v>879</v>
      </c>
      <c r="K12" s="1288">
        <v>22.817856701598075</v>
      </c>
      <c r="L12" s="1289"/>
    </row>
    <row r="13" spans="1:12" ht="23.25" customHeight="1">
      <c r="A13" s="1290" t="s">
        <v>885</v>
      </c>
      <c r="B13" s="1336">
        <v>1805735.9748320361</v>
      </c>
      <c r="C13" s="1336">
        <v>2009866.801900615</v>
      </c>
      <c r="D13" s="1336">
        <v>2177792.0340676117</v>
      </c>
      <c r="E13" s="1336">
        <v>2578215.3923033234</v>
      </c>
      <c r="F13" s="1293">
        <v>204130.82706857892</v>
      </c>
      <c r="G13" s="1294"/>
      <c r="H13" s="1292">
        <v>11.304577740805465</v>
      </c>
      <c r="I13" s="1299">
        <v>400423.3582357117</v>
      </c>
      <c r="J13" s="1300"/>
      <c r="K13" s="1301">
        <v>18.386666493944947</v>
      </c>
      <c r="L13" s="1289"/>
    </row>
    <row r="14" spans="1:12" ht="23.25" customHeight="1">
      <c r="A14" s="1290" t="s">
        <v>886</v>
      </c>
      <c r="B14" s="1336">
        <v>87759.355625270109</v>
      </c>
      <c r="C14" s="1336">
        <v>-19120.540965099994</v>
      </c>
      <c r="D14" s="1336">
        <v>149489.00276416997</v>
      </c>
      <c r="E14" s="1336">
        <v>122586.39661143982</v>
      </c>
      <c r="F14" s="1293">
        <v>-106879.8965903701</v>
      </c>
      <c r="G14" s="1294"/>
      <c r="H14" s="1292">
        <v>-121.78746736330214</v>
      </c>
      <c r="I14" s="1291">
        <v>-26902.60615273015</v>
      </c>
      <c r="J14" s="1292"/>
      <c r="K14" s="1295">
        <v>-17.996378098241124</v>
      </c>
      <c r="L14" s="1289"/>
    </row>
    <row r="15" spans="1:12" ht="23.25" customHeight="1">
      <c r="A15" s="1296" t="s">
        <v>887</v>
      </c>
      <c r="B15" s="1336">
        <v>202777.81187425001</v>
      </c>
      <c r="C15" s="1336">
        <v>249952.45475525002</v>
      </c>
      <c r="D15" s="1336">
        <v>255761.09999525</v>
      </c>
      <c r="E15" s="1336">
        <v>371070.99971229001</v>
      </c>
      <c r="F15" s="1293">
        <v>47174.642881000007</v>
      </c>
      <c r="G15" s="1294"/>
      <c r="H15" s="1292">
        <v>23.264203536358675</v>
      </c>
      <c r="I15" s="1291">
        <v>115309.89971704001</v>
      </c>
      <c r="J15" s="1292"/>
      <c r="K15" s="1295">
        <v>45.085003043536155</v>
      </c>
      <c r="L15" s="1289"/>
    </row>
    <row r="16" spans="1:12" ht="23.25" customHeight="1">
      <c r="A16" s="1296" t="s">
        <v>888</v>
      </c>
      <c r="B16" s="1336">
        <v>115018.4562489799</v>
      </c>
      <c r="C16" s="1336">
        <v>269072.99572035001</v>
      </c>
      <c r="D16" s="1336">
        <v>106272.09723108003</v>
      </c>
      <c r="E16" s="1336">
        <v>248484.60310085019</v>
      </c>
      <c r="F16" s="1293">
        <v>154054.53947137011</v>
      </c>
      <c r="G16" s="1294"/>
      <c r="H16" s="1292">
        <v>133.93897335736187</v>
      </c>
      <c r="I16" s="1291">
        <v>142212.50586977016</v>
      </c>
      <c r="J16" s="1292"/>
      <c r="K16" s="1295">
        <v>133.81923343485039</v>
      </c>
      <c r="L16" s="1289"/>
    </row>
    <row r="17" spans="1:12" ht="23.25" customHeight="1">
      <c r="A17" s="1290" t="s">
        <v>889</v>
      </c>
      <c r="B17" s="1336">
        <v>8226.9650202916546</v>
      </c>
      <c r="C17" s="1336">
        <v>8316.4561343299993</v>
      </c>
      <c r="D17" s="1336">
        <v>9225.8825246000015</v>
      </c>
      <c r="E17" s="1336">
        <v>10047.464177469999</v>
      </c>
      <c r="F17" s="1293">
        <v>89.491114038344676</v>
      </c>
      <c r="G17" s="1294"/>
      <c r="H17" s="1292">
        <v>1.0877779815231561</v>
      </c>
      <c r="I17" s="1291">
        <v>821.58165286999792</v>
      </c>
      <c r="J17" s="1292"/>
      <c r="K17" s="1295">
        <v>8.905182248736887</v>
      </c>
      <c r="L17" s="1289"/>
    </row>
    <row r="18" spans="1:12" ht="23.25" customHeight="1">
      <c r="A18" s="1296" t="s">
        <v>890</v>
      </c>
      <c r="B18" s="1336">
        <v>17443.585907166511</v>
      </c>
      <c r="C18" s="1336">
        <v>22536.592280536082</v>
      </c>
      <c r="D18" s="1336">
        <v>21917.149346277081</v>
      </c>
      <c r="E18" s="1336">
        <v>28349.845414515672</v>
      </c>
      <c r="F18" s="1293">
        <v>5093.0063733695715</v>
      </c>
      <c r="G18" s="1294"/>
      <c r="H18" s="1292">
        <v>29.197014882571619</v>
      </c>
      <c r="I18" s="1291">
        <v>6432.6960682385907</v>
      </c>
      <c r="J18" s="1292"/>
      <c r="K18" s="1295">
        <v>29.350058105669063</v>
      </c>
      <c r="L18" s="1289"/>
    </row>
    <row r="19" spans="1:12" ht="23.25" customHeight="1">
      <c r="A19" s="1296" t="s">
        <v>891</v>
      </c>
      <c r="B19" s="1336">
        <v>3414.3295247600004</v>
      </c>
      <c r="C19" s="1336">
        <v>4486.2335187600002</v>
      </c>
      <c r="D19" s="1336">
        <v>4286.2288242900004</v>
      </c>
      <c r="E19" s="1336">
        <v>3833.2671896500001</v>
      </c>
      <c r="F19" s="1293">
        <v>1071.9039939999998</v>
      </c>
      <c r="G19" s="1294"/>
      <c r="H19" s="1292">
        <v>31.394274812280926</v>
      </c>
      <c r="I19" s="1291">
        <v>-452.96163464000028</v>
      </c>
      <c r="J19" s="1292"/>
      <c r="K19" s="1295">
        <v>-10.567836044428446</v>
      </c>
      <c r="L19" s="1289"/>
    </row>
    <row r="20" spans="1:12" ht="23.25" customHeight="1">
      <c r="A20" s="1296" t="s">
        <v>892</v>
      </c>
      <c r="B20" s="1336">
        <v>14029.256382406509</v>
      </c>
      <c r="C20" s="1336">
        <v>18050.358761776082</v>
      </c>
      <c r="D20" s="1336">
        <v>17630.920521987082</v>
      </c>
      <c r="E20" s="1336">
        <v>24516.578224865672</v>
      </c>
      <c r="F20" s="1293">
        <v>4021.1023793695731</v>
      </c>
      <c r="G20" s="1294"/>
      <c r="H20" s="1292">
        <v>28.662263129015631</v>
      </c>
      <c r="I20" s="1291">
        <v>6885.6577028785905</v>
      </c>
      <c r="J20" s="1292"/>
      <c r="K20" s="1295">
        <v>39.054442417182123</v>
      </c>
      <c r="L20" s="1289"/>
    </row>
    <row r="21" spans="1:12" ht="23.25" customHeight="1">
      <c r="A21" s="1290" t="s">
        <v>893</v>
      </c>
      <c r="B21" s="1336">
        <v>1692306.0682793078</v>
      </c>
      <c r="C21" s="1336">
        <v>1998134.2944508488</v>
      </c>
      <c r="D21" s="1336">
        <v>1997159.9994325647</v>
      </c>
      <c r="E21" s="1336">
        <v>2417231.6860998981</v>
      </c>
      <c r="F21" s="1293">
        <v>305828.22617154103</v>
      </c>
      <c r="G21" s="1302"/>
      <c r="H21" s="1292">
        <v>18.071685252685945</v>
      </c>
      <c r="I21" s="1291">
        <v>420071.68666733336</v>
      </c>
      <c r="J21" s="1303"/>
      <c r="K21" s="1295">
        <v>21.033451840948374</v>
      </c>
      <c r="L21" s="1289"/>
    </row>
    <row r="22" spans="1:12" ht="23.25" customHeight="1">
      <c r="A22" s="1290" t="s">
        <v>894</v>
      </c>
      <c r="B22" s="1336">
        <v>517138.28540345817</v>
      </c>
      <c r="C22" s="1336">
        <v>509814.11258428462</v>
      </c>
      <c r="D22" s="1336">
        <v>600724.93525544356</v>
      </c>
      <c r="E22" s="1336">
        <v>677421.48647959018</v>
      </c>
      <c r="F22" s="1293">
        <v>18310.191707806458</v>
      </c>
      <c r="G22" s="1304" t="s">
        <v>878</v>
      </c>
      <c r="H22" s="1292">
        <v>3.5406761062993648</v>
      </c>
      <c r="I22" s="1291">
        <v>40570.447540701083</v>
      </c>
      <c r="J22" s="1305" t="s">
        <v>879</v>
      </c>
      <c r="K22" s="1295">
        <v>6.7535814080115539</v>
      </c>
      <c r="L22" s="1289"/>
    </row>
    <row r="23" spans="1:12" ht="23.25" customHeight="1">
      <c r="A23" s="1282" t="s">
        <v>895</v>
      </c>
      <c r="B23" s="1335">
        <v>2244578.5723777702</v>
      </c>
      <c r="C23" s="1335">
        <v>2504628.8026739494</v>
      </c>
      <c r="D23" s="1335">
        <v>2591701.9945694054</v>
      </c>
      <c r="E23" s="1335">
        <v>2947218.3516100659</v>
      </c>
      <c r="F23" s="1285">
        <v>260050.23029617919</v>
      </c>
      <c r="G23" s="1306"/>
      <c r="H23" s="1284">
        <v>11.585704038005575</v>
      </c>
      <c r="I23" s="1283">
        <v>355516.35704066046</v>
      </c>
      <c r="J23" s="1284"/>
      <c r="K23" s="1307">
        <v>13.717485952690605</v>
      </c>
      <c r="L23" s="1289"/>
    </row>
    <row r="24" spans="1:12" ht="23.25" customHeight="1">
      <c r="A24" s="1290" t="s">
        <v>896</v>
      </c>
      <c r="B24" s="1336">
        <v>1634481.7499847095</v>
      </c>
      <c r="C24" s="1336">
        <v>1567395.8487023783</v>
      </c>
      <c r="D24" s="1336">
        <v>1623172.4922257666</v>
      </c>
      <c r="E24" s="1336">
        <v>1766803.6479564197</v>
      </c>
      <c r="F24" s="1293">
        <v>-67085.901282331208</v>
      </c>
      <c r="G24" s="1294"/>
      <c r="H24" s="1292">
        <v>-4.1044142146560398</v>
      </c>
      <c r="I24" s="1291">
        <v>143631.15573065309</v>
      </c>
      <c r="J24" s="1292"/>
      <c r="K24" s="1308">
        <v>8.8487918824757585</v>
      </c>
      <c r="L24" s="1289"/>
    </row>
    <row r="25" spans="1:12" ht="23.25" customHeight="1">
      <c r="A25" s="1290" t="s">
        <v>897</v>
      </c>
      <c r="B25" s="1336">
        <v>503287.11484016536</v>
      </c>
      <c r="C25" s="1336">
        <v>537969.39593297453</v>
      </c>
      <c r="D25" s="1336">
        <v>569402.38672684168</v>
      </c>
      <c r="E25" s="1336">
        <v>621392.58096489776</v>
      </c>
      <c r="F25" s="1293">
        <v>34682.281092809164</v>
      </c>
      <c r="G25" s="1294"/>
      <c r="H25" s="1292">
        <v>6.891152201228838</v>
      </c>
      <c r="I25" s="1291">
        <v>51990.194238056079</v>
      </c>
      <c r="J25" s="1292"/>
      <c r="K25" s="1308">
        <v>9.1306596969002936</v>
      </c>
      <c r="L25" s="1289"/>
    </row>
    <row r="26" spans="1:12" ht="23.25" customHeight="1">
      <c r="A26" s="1296" t="s">
        <v>898</v>
      </c>
      <c r="B26" s="1336">
        <v>327482.67803007999</v>
      </c>
      <c r="C26" s="1336">
        <v>351955.85463524994</v>
      </c>
      <c r="D26" s="1336">
        <v>361745.91183872998</v>
      </c>
      <c r="E26" s="1336">
        <v>404471.35555736005</v>
      </c>
      <c r="F26" s="1293">
        <v>24473.176605169952</v>
      </c>
      <c r="G26" s="1294"/>
      <c r="H26" s="1292">
        <v>7.473120945628164</v>
      </c>
      <c r="I26" s="1291">
        <v>42725.443718630064</v>
      </c>
      <c r="J26" s="1292"/>
      <c r="K26" s="1295">
        <v>11.810898843738006</v>
      </c>
      <c r="L26" s="1289"/>
    </row>
    <row r="27" spans="1:12" ht="23.25" customHeight="1">
      <c r="A27" s="1296" t="s">
        <v>899</v>
      </c>
      <c r="B27" s="1336">
        <v>175804.43157376483</v>
      </c>
      <c r="C27" s="1336">
        <v>186013.56621914485</v>
      </c>
      <c r="D27" s="1336">
        <v>207656.43750904762</v>
      </c>
      <c r="E27" s="1336">
        <v>216921.23583694585</v>
      </c>
      <c r="F27" s="1293">
        <v>10209.134645380022</v>
      </c>
      <c r="G27" s="1294"/>
      <c r="H27" s="1292">
        <v>5.8070974400303594</v>
      </c>
      <c r="I27" s="1291">
        <v>9264.7983278982283</v>
      </c>
      <c r="J27" s="1292"/>
      <c r="K27" s="1295">
        <v>4.4615993797421085</v>
      </c>
      <c r="L27" s="1289"/>
    </row>
    <row r="28" spans="1:12" ht="23.25" customHeight="1">
      <c r="A28" s="1296" t="s">
        <v>900</v>
      </c>
      <c r="B28" s="1336">
        <v>1131194.6351445443</v>
      </c>
      <c r="C28" s="1336">
        <v>1029426.4527694039</v>
      </c>
      <c r="D28" s="1336">
        <v>1053770.1054989251</v>
      </c>
      <c r="E28" s="1336">
        <v>1145411.066991522</v>
      </c>
      <c r="F28" s="1293">
        <v>-101768.18237514037</v>
      </c>
      <c r="G28" s="1294"/>
      <c r="H28" s="1292">
        <v>-8.9965227214975609</v>
      </c>
      <c r="I28" s="1291">
        <v>91640.961492596893</v>
      </c>
      <c r="J28" s="1292"/>
      <c r="K28" s="1295">
        <v>8.6964852214333739</v>
      </c>
      <c r="L28" s="1289"/>
    </row>
    <row r="29" spans="1:12" ht="23.25" customHeight="1">
      <c r="A29" s="1309" t="s">
        <v>901</v>
      </c>
      <c r="B29" s="1337">
        <v>610096.82239306055</v>
      </c>
      <c r="C29" s="1337">
        <v>937232.95397157106</v>
      </c>
      <c r="D29" s="1337">
        <v>968529.50234363868</v>
      </c>
      <c r="E29" s="1337">
        <v>1180414.7036536462</v>
      </c>
      <c r="F29" s="1312">
        <v>327136.13157851051</v>
      </c>
      <c r="G29" s="1311"/>
      <c r="H29" s="1311">
        <v>53.62036312455173</v>
      </c>
      <c r="I29" s="1310">
        <v>211885.20131000748</v>
      </c>
      <c r="J29" s="1311"/>
      <c r="K29" s="1313">
        <v>21.877000214994961</v>
      </c>
      <c r="L29" s="1289"/>
    </row>
    <row r="30" spans="1:12" ht="23.25" customHeight="1" thickBot="1">
      <c r="A30" s="1314" t="s">
        <v>902</v>
      </c>
      <c r="B30" s="1338">
        <v>2353961.9820118616</v>
      </c>
      <c r="C30" s="1338">
        <v>2596069.6341406279</v>
      </c>
      <c r="D30" s="1338">
        <v>2682041.5696336441</v>
      </c>
      <c r="E30" s="1338">
        <v>3024590.2330368296</v>
      </c>
      <c r="F30" s="1317">
        <v>242107.65212876629</v>
      </c>
      <c r="G30" s="1316"/>
      <c r="H30" s="1316">
        <v>10.285113097784359</v>
      </c>
      <c r="I30" s="1315">
        <v>342548.66340318555</v>
      </c>
      <c r="J30" s="1316"/>
      <c r="K30" s="1318">
        <v>12.771937142270925</v>
      </c>
      <c r="L30" s="1289"/>
    </row>
    <row r="31" spans="1:12" ht="23.25" customHeight="1" thickTop="1">
      <c r="A31" s="1319" t="s">
        <v>1304</v>
      </c>
      <c r="B31" s="1320">
        <v>-25634.364526980004</v>
      </c>
      <c r="C31" s="1279" t="s">
        <v>903</v>
      </c>
      <c r="D31" s="1321"/>
      <c r="E31" s="1321"/>
      <c r="F31" s="1321"/>
      <c r="G31" s="1322"/>
      <c r="H31" s="1323"/>
      <c r="I31" s="1321"/>
      <c r="J31" s="1324"/>
      <c r="K31" s="1324"/>
    </row>
    <row r="32" spans="1:12" ht="23.25" customHeight="1">
      <c r="A32" s="1319" t="s">
        <v>1305</v>
      </c>
      <c r="B32" s="1320">
        <v>36126.103683445537</v>
      </c>
      <c r="C32" s="1279" t="s">
        <v>903</v>
      </c>
      <c r="D32" s="1321"/>
      <c r="E32" s="1321"/>
      <c r="F32" s="1321"/>
      <c r="G32" s="1322"/>
      <c r="H32" s="1323"/>
      <c r="I32" s="1321"/>
      <c r="J32" s="1324"/>
      <c r="K32" s="1324"/>
    </row>
    <row r="33" spans="1:11" ht="23.25" customHeight="1">
      <c r="A33" s="1325" t="s">
        <v>904</v>
      </c>
      <c r="B33" s="1279"/>
      <c r="C33" s="1279"/>
      <c r="D33" s="1321"/>
      <c r="E33" s="1321"/>
      <c r="F33" s="1321"/>
      <c r="G33" s="1322"/>
      <c r="H33" s="1323"/>
      <c r="I33" s="1321"/>
      <c r="J33" s="1324"/>
      <c r="K33" s="1324"/>
    </row>
    <row r="34" spans="1:11" ht="23.25" customHeight="1">
      <c r="A34" s="1326" t="s">
        <v>905</v>
      </c>
      <c r="B34" s="1279"/>
      <c r="C34" s="1279"/>
      <c r="D34" s="1321"/>
      <c r="E34" s="1321"/>
      <c r="F34" s="1321"/>
      <c r="G34" s="1322"/>
      <c r="H34" s="1323"/>
      <c r="I34" s="1321"/>
      <c r="J34" s="1324"/>
      <c r="K34" s="1324"/>
    </row>
    <row r="35" spans="1:11" ht="23.25" customHeight="1">
      <c r="A35" s="1327" t="s">
        <v>906</v>
      </c>
      <c r="B35" s="1328">
        <v>0.91999700765905312</v>
      </c>
      <c r="C35" s="1329">
        <v>0.91635558740909051</v>
      </c>
      <c r="D35" s="1329">
        <v>0.86678967189953871</v>
      </c>
      <c r="E35" s="1329">
        <v>0.94321314052870731</v>
      </c>
      <c r="F35" s="1330">
        <v>-3.6414202499626125E-3</v>
      </c>
      <c r="G35" s="1331"/>
      <c r="H35" s="1330">
        <v>-0.39580783629158356</v>
      </c>
      <c r="I35" s="1330">
        <v>7.6423468629168601E-2</v>
      </c>
      <c r="J35" s="1330"/>
      <c r="K35" s="1330">
        <v>8.8168411676721163</v>
      </c>
    </row>
    <row r="36" spans="1:11" ht="23.25" customHeight="1">
      <c r="A36" s="1327" t="s">
        <v>907</v>
      </c>
      <c r="B36" s="1328">
        <v>2.9877941928571294</v>
      </c>
      <c r="C36" s="1329">
        <v>2.6698395010915923</v>
      </c>
      <c r="D36" s="1329">
        <v>2.4709224702419132</v>
      </c>
      <c r="E36" s="1329">
        <v>2.6818350726023388</v>
      </c>
      <c r="F36" s="1330">
        <v>-0.31795469176553715</v>
      </c>
      <c r="G36" s="1331"/>
      <c r="H36" s="1330">
        <v>-10.641786925139161</v>
      </c>
      <c r="I36" s="1330">
        <v>0.21091260236042553</v>
      </c>
      <c r="J36" s="1330"/>
      <c r="K36" s="1330">
        <v>8.5357838985444303</v>
      </c>
    </row>
    <row r="37" spans="1:11" ht="23.25" customHeight="1">
      <c r="A37" s="1327" t="s">
        <v>908</v>
      </c>
      <c r="B37" s="1332">
        <v>4.1030368335557039</v>
      </c>
      <c r="C37" s="1333">
        <v>4.2662846902948433</v>
      </c>
      <c r="D37" s="1333">
        <v>3.94529523216046</v>
      </c>
      <c r="E37" s="1333">
        <v>4.4735891003549062</v>
      </c>
      <c r="F37" s="1330">
        <v>0.16324785673913933</v>
      </c>
      <c r="G37" s="1331"/>
      <c r="H37" s="1330">
        <v>3.9787080487324862</v>
      </c>
      <c r="I37" s="1330">
        <v>0.52829386819444624</v>
      </c>
      <c r="J37" s="1330"/>
      <c r="K37" s="1330">
        <v>13.390477444831179</v>
      </c>
    </row>
    <row r="38" spans="1:11" ht="17.100000000000001" customHeight="1">
      <c r="A38" s="1334"/>
      <c r="B38" s="1279"/>
      <c r="C38" s="1279"/>
      <c r="D38" s="1279"/>
      <c r="E38" s="1279"/>
      <c r="F38" s="1279"/>
      <c r="G38" s="1279"/>
      <c r="H38" s="1279"/>
      <c r="I38" s="1279"/>
      <c r="J38" s="1279"/>
      <c r="K38" s="1279"/>
    </row>
  </sheetData>
  <mergeCells count="7">
    <mergeCell ref="A1:K1"/>
    <mergeCell ref="A2:K2"/>
    <mergeCell ref="I3:K3"/>
    <mergeCell ref="F4:K4"/>
    <mergeCell ref="F5:H5"/>
    <mergeCell ref="I5:K5"/>
    <mergeCell ref="A4:A6"/>
  </mergeCells>
  <pageMargins left="0.7" right="0.7" top="0.5" bottom="0.5" header="0.3" footer="0.3"/>
  <pageSetup paperSize="9" scale="58" fitToWidth="0" fitToHeight="0" orientation="portrait" r:id="rId1"/>
</worksheet>
</file>

<file path=xl/worksheets/sheet26.xml><?xml version="1.0" encoding="utf-8"?>
<worksheet xmlns="http://schemas.openxmlformats.org/spreadsheetml/2006/main" xmlns:r="http://schemas.openxmlformats.org/officeDocument/2006/relationships">
  <sheetPr>
    <pageSetUpPr fitToPage="1"/>
  </sheetPr>
  <dimension ref="A1:K56"/>
  <sheetViews>
    <sheetView view="pageBreakPreview" zoomScale="60" zoomScaleNormal="90" workbookViewId="0">
      <selection activeCell="N8" sqref="N8"/>
    </sheetView>
  </sheetViews>
  <sheetFormatPr defaultColWidth="11" defaultRowHeight="17.100000000000001" customHeight="1"/>
  <cols>
    <col min="1" max="1" width="55.5703125" style="959" customWidth="1"/>
    <col min="2" max="5" width="14.28515625" style="959" customWidth="1"/>
    <col min="6" max="6" width="10.7109375" style="959" customWidth="1"/>
    <col min="7" max="7" width="2.42578125" style="959" bestFit="1" customWidth="1"/>
    <col min="8" max="8" width="8.5703125" style="959" customWidth="1"/>
    <col min="9" max="9" width="12.42578125" style="959" customWidth="1"/>
    <col min="10" max="10" width="2.140625" style="959" customWidth="1"/>
    <col min="11" max="11" width="9.42578125" style="959" customWidth="1"/>
    <col min="12" max="256" width="11" style="1278"/>
    <col min="257" max="257" width="46.7109375" style="1278" bestFit="1" customWidth="1"/>
    <col min="258" max="258" width="11.85546875" style="1278" customWidth="1"/>
    <col min="259" max="259" width="12.42578125" style="1278" customWidth="1"/>
    <col min="260" max="260" width="12.5703125" style="1278" customWidth="1"/>
    <col min="261" max="261" width="11.7109375" style="1278" customWidth="1"/>
    <col min="262" max="262" width="10.7109375" style="1278" customWidth="1"/>
    <col min="263" max="263" width="2.42578125" style="1278" bestFit="1" customWidth="1"/>
    <col min="264" max="264" width="8.5703125" style="1278" customWidth="1"/>
    <col min="265" max="265" width="12.42578125" style="1278" customWidth="1"/>
    <col min="266" max="266" width="2.140625" style="1278" customWidth="1"/>
    <col min="267" max="267" width="9.42578125" style="1278" customWidth="1"/>
    <col min="268" max="512" width="11" style="1278"/>
    <col min="513" max="513" width="46.7109375" style="1278" bestFit="1" customWidth="1"/>
    <col min="514" max="514" width="11.85546875" style="1278" customWidth="1"/>
    <col min="515" max="515" width="12.42578125" style="1278" customWidth="1"/>
    <col min="516" max="516" width="12.5703125" style="1278" customWidth="1"/>
    <col min="517" max="517" width="11.7109375" style="1278" customWidth="1"/>
    <col min="518" max="518" width="10.7109375" style="1278" customWidth="1"/>
    <col min="519" max="519" width="2.42578125" style="1278" bestFit="1" customWidth="1"/>
    <col min="520" max="520" width="8.5703125" style="1278" customWidth="1"/>
    <col min="521" max="521" width="12.42578125" style="1278" customWidth="1"/>
    <col min="522" max="522" width="2.140625" style="1278" customWidth="1"/>
    <col min="523" max="523" width="9.42578125" style="1278" customWidth="1"/>
    <col min="524" max="768" width="11" style="1278"/>
    <col min="769" max="769" width="46.7109375" style="1278" bestFit="1" customWidth="1"/>
    <col min="770" max="770" width="11.85546875" style="1278" customWidth="1"/>
    <col min="771" max="771" width="12.42578125" style="1278" customWidth="1"/>
    <col min="772" max="772" width="12.5703125" style="1278" customWidth="1"/>
    <col min="773" max="773" width="11.7109375" style="1278" customWidth="1"/>
    <col min="774" max="774" width="10.7109375" style="1278" customWidth="1"/>
    <col min="775" max="775" width="2.42578125" style="1278" bestFit="1" customWidth="1"/>
    <col min="776" max="776" width="8.5703125" style="1278" customWidth="1"/>
    <col min="777" max="777" width="12.42578125" style="1278" customWidth="1"/>
    <col min="778" max="778" width="2.140625" style="1278" customWidth="1"/>
    <col min="779" max="779" width="9.42578125" style="1278" customWidth="1"/>
    <col min="780" max="1024" width="11" style="1278"/>
    <col min="1025" max="1025" width="46.7109375" style="1278" bestFit="1" customWidth="1"/>
    <col min="1026" max="1026" width="11.85546875" style="1278" customWidth="1"/>
    <col min="1027" max="1027" width="12.42578125" style="1278" customWidth="1"/>
    <col min="1028" max="1028" width="12.5703125" style="1278" customWidth="1"/>
    <col min="1029" max="1029" width="11.7109375" style="1278" customWidth="1"/>
    <col min="1030" max="1030" width="10.7109375" style="1278" customWidth="1"/>
    <col min="1031" max="1031" width="2.42578125" style="1278" bestFit="1" customWidth="1"/>
    <col min="1032" max="1032" width="8.5703125" style="1278" customWidth="1"/>
    <col min="1033" max="1033" width="12.42578125" style="1278" customWidth="1"/>
    <col min="1034" max="1034" width="2.140625" style="1278" customWidth="1"/>
    <col min="1035" max="1035" width="9.42578125" style="1278" customWidth="1"/>
    <col min="1036" max="1280" width="11" style="1278"/>
    <col min="1281" max="1281" width="46.7109375" style="1278" bestFit="1" customWidth="1"/>
    <col min="1282" max="1282" width="11.85546875" style="1278" customWidth="1"/>
    <col min="1283" max="1283" width="12.42578125" style="1278" customWidth="1"/>
    <col min="1284" max="1284" width="12.5703125" style="1278" customWidth="1"/>
    <col min="1285" max="1285" width="11.7109375" style="1278" customWidth="1"/>
    <col min="1286" max="1286" width="10.7109375" style="1278" customWidth="1"/>
    <col min="1287" max="1287" width="2.42578125" style="1278" bestFit="1" customWidth="1"/>
    <col min="1288" max="1288" width="8.5703125" style="1278" customWidth="1"/>
    <col min="1289" max="1289" width="12.42578125" style="1278" customWidth="1"/>
    <col min="1290" max="1290" width="2.140625" style="1278" customWidth="1"/>
    <col min="1291" max="1291" width="9.42578125" style="1278" customWidth="1"/>
    <col min="1292" max="1536" width="11" style="1278"/>
    <col min="1537" max="1537" width="46.7109375" style="1278" bestFit="1" customWidth="1"/>
    <col min="1538" max="1538" width="11.85546875" style="1278" customWidth="1"/>
    <col min="1539" max="1539" width="12.42578125" style="1278" customWidth="1"/>
    <col min="1540" max="1540" width="12.5703125" style="1278" customWidth="1"/>
    <col min="1541" max="1541" width="11.7109375" style="1278" customWidth="1"/>
    <col min="1542" max="1542" width="10.7109375" style="1278" customWidth="1"/>
    <col min="1543" max="1543" width="2.42578125" style="1278" bestFit="1" customWidth="1"/>
    <col min="1544" max="1544" width="8.5703125" style="1278" customWidth="1"/>
    <col min="1545" max="1545" width="12.42578125" style="1278" customWidth="1"/>
    <col min="1546" max="1546" width="2.140625" style="1278" customWidth="1"/>
    <col min="1547" max="1547" width="9.42578125" style="1278" customWidth="1"/>
    <col min="1548" max="1792" width="11" style="1278"/>
    <col min="1793" max="1793" width="46.7109375" style="1278" bestFit="1" customWidth="1"/>
    <col min="1794" max="1794" width="11.85546875" style="1278" customWidth="1"/>
    <col min="1795" max="1795" width="12.42578125" style="1278" customWidth="1"/>
    <col min="1796" max="1796" width="12.5703125" style="1278" customWidth="1"/>
    <col min="1797" max="1797" width="11.7109375" style="1278" customWidth="1"/>
    <col min="1798" max="1798" width="10.7109375" style="1278" customWidth="1"/>
    <col min="1799" max="1799" width="2.42578125" style="1278" bestFit="1" customWidth="1"/>
    <col min="1800" max="1800" width="8.5703125" style="1278" customWidth="1"/>
    <col min="1801" max="1801" width="12.42578125" style="1278" customWidth="1"/>
    <col min="1802" max="1802" width="2.140625" style="1278" customWidth="1"/>
    <col min="1803" max="1803" width="9.42578125" style="1278" customWidth="1"/>
    <col min="1804" max="2048" width="11" style="1278"/>
    <col min="2049" max="2049" width="46.7109375" style="1278" bestFit="1" customWidth="1"/>
    <col min="2050" max="2050" width="11.85546875" style="1278" customWidth="1"/>
    <col min="2051" max="2051" width="12.42578125" style="1278" customWidth="1"/>
    <col min="2052" max="2052" width="12.5703125" style="1278" customWidth="1"/>
    <col min="2053" max="2053" width="11.7109375" style="1278" customWidth="1"/>
    <col min="2054" max="2054" width="10.7109375" style="1278" customWidth="1"/>
    <col min="2055" max="2055" width="2.42578125" style="1278" bestFit="1" customWidth="1"/>
    <col min="2056" max="2056" width="8.5703125" style="1278" customWidth="1"/>
    <col min="2057" max="2057" width="12.42578125" style="1278" customWidth="1"/>
    <col min="2058" max="2058" width="2.140625" style="1278" customWidth="1"/>
    <col min="2059" max="2059" width="9.42578125" style="1278" customWidth="1"/>
    <col min="2060" max="2304" width="11" style="1278"/>
    <col min="2305" max="2305" width="46.7109375" style="1278" bestFit="1" customWidth="1"/>
    <col min="2306" max="2306" width="11.85546875" style="1278" customWidth="1"/>
    <col min="2307" max="2307" width="12.42578125" style="1278" customWidth="1"/>
    <col min="2308" max="2308" width="12.5703125" style="1278" customWidth="1"/>
    <col min="2309" max="2309" width="11.7109375" style="1278" customWidth="1"/>
    <col min="2310" max="2310" width="10.7109375" style="1278" customWidth="1"/>
    <col min="2311" max="2311" width="2.42578125" style="1278" bestFit="1" customWidth="1"/>
    <col min="2312" max="2312" width="8.5703125" style="1278" customWidth="1"/>
    <col min="2313" max="2313" width="12.42578125" style="1278" customWidth="1"/>
    <col min="2314" max="2314" width="2.140625" style="1278" customWidth="1"/>
    <col min="2315" max="2315" width="9.42578125" style="1278" customWidth="1"/>
    <col min="2316" max="2560" width="11" style="1278"/>
    <col min="2561" max="2561" width="46.7109375" style="1278" bestFit="1" customWidth="1"/>
    <col min="2562" max="2562" width="11.85546875" style="1278" customWidth="1"/>
    <col min="2563" max="2563" width="12.42578125" style="1278" customWidth="1"/>
    <col min="2564" max="2564" width="12.5703125" style="1278" customWidth="1"/>
    <col min="2565" max="2565" width="11.7109375" style="1278" customWidth="1"/>
    <col min="2566" max="2566" width="10.7109375" style="1278" customWidth="1"/>
    <col min="2567" max="2567" width="2.42578125" style="1278" bestFit="1" customWidth="1"/>
    <col min="2568" max="2568" width="8.5703125" style="1278" customWidth="1"/>
    <col min="2569" max="2569" width="12.42578125" style="1278" customWidth="1"/>
    <col min="2570" max="2570" width="2.140625" style="1278" customWidth="1"/>
    <col min="2571" max="2571" width="9.42578125" style="1278" customWidth="1"/>
    <col min="2572" max="2816" width="11" style="1278"/>
    <col min="2817" max="2817" width="46.7109375" style="1278" bestFit="1" customWidth="1"/>
    <col min="2818" max="2818" width="11.85546875" style="1278" customWidth="1"/>
    <col min="2819" max="2819" width="12.42578125" style="1278" customWidth="1"/>
    <col min="2820" max="2820" width="12.5703125" style="1278" customWidth="1"/>
    <col min="2821" max="2821" width="11.7109375" style="1278" customWidth="1"/>
    <col min="2822" max="2822" width="10.7109375" style="1278" customWidth="1"/>
    <col min="2823" max="2823" width="2.42578125" style="1278" bestFit="1" customWidth="1"/>
    <col min="2824" max="2824" width="8.5703125" style="1278" customWidth="1"/>
    <col min="2825" max="2825" width="12.42578125" style="1278" customWidth="1"/>
    <col min="2826" max="2826" width="2.140625" style="1278" customWidth="1"/>
    <col min="2827" max="2827" width="9.42578125" style="1278" customWidth="1"/>
    <col min="2828" max="3072" width="11" style="1278"/>
    <col min="3073" max="3073" width="46.7109375" style="1278" bestFit="1" customWidth="1"/>
    <col min="3074" max="3074" width="11.85546875" style="1278" customWidth="1"/>
    <col min="3075" max="3075" width="12.42578125" style="1278" customWidth="1"/>
    <col min="3076" max="3076" width="12.5703125" style="1278" customWidth="1"/>
    <col min="3077" max="3077" width="11.7109375" style="1278" customWidth="1"/>
    <col min="3078" max="3078" width="10.7109375" style="1278" customWidth="1"/>
    <col min="3079" max="3079" width="2.42578125" style="1278" bestFit="1" customWidth="1"/>
    <col min="3080" max="3080" width="8.5703125" style="1278" customWidth="1"/>
    <col min="3081" max="3081" width="12.42578125" style="1278" customWidth="1"/>
    <col min="3082" max="3082" width="2.140625" style="1278" customWidth="1"/>
    <col min="3083" max="3083" width="9.42578125" style="1278" customWidth="1"/>
    <col min="3084" max="3328" width="11" style="1278"/>
    <col min="3329" max="3329" width="46.7109375" style="1278" bestFit="1" customWidth="1"/>
    <col min="3330" max="3330" width="11.85546875" style="1278" customWidth="1"/>
    <col min="3331" max="3331" width="12.42578125" style="1278" customWidth="1"/>
    <col min="3332" max="3332" width="12.5703125" style="1278" customWidth="1"/>
    <col min="3333" max="3333" width="11.7109375" style="1278" customWidth="1"/>
    <col min="3334" max="3334" width="10.7109375" style="1278" customWidth="1"/>
    <col min="3335" max="3335" width="2.42578125" style="1278" bestFit="1" customWidth="1"/>
    <col min="3336" max="3336" width="8.5703125" style="1278" customWidth="1"/>
    <col min="3337" max="3337" width="12.42578125" style="1278" customWidth="1"/>
    <col min="3338" max="3338" width="2.140625" style="1278" customWidth="1"/>
    <col min="3339" max="3339" width="9.42578125" style="1278" customWidth="1"/>
    <col min="3340" max="3584" width="11" style="1278"/>
    <col min="3585" max="3585" width="46.7109375" style="1278" bestFit="1" customWidth="1"/>
    <col min="3586" max="3586" width="11.85546875" style="1278" customWidth="1"/>
    <col min="3587" max="3587" width="12.42578125" style="1278" customWidth="1"/>
    <col min="3588" max="3588" width="12.5703125" style="1278" customWidth="1"/>
    <col min="3589" max="3589" width="11.7109375" style="1278" customWidth="1"/>
    <col min="3590" max="3590" width="10.7109375" style="1278" customWidth="1"/>
    <col min="3591" max="3591" width="2.42578125" style="1278" bestFit="1" customWidth="1"/>
    <col min="3592" max="3592" width="8.5703125" style="1278" customWidth="1"/>
    <col min="3593" max="3593" width="12.42578125" style="1278" customWidth="1"/>
    <col min="3594" max="3594" width="2.140625" style="1278" customWidth="1"/>
    <col min="3595" max="3595" width="9.42578125" style="1278" customWidth="1"/>
    <col min="3596" max="3840" width="11" style="1278"/>
    <col min="3841" max="3841" width="46.7109375" style="1278" bestFit="1" customWidth="1"/>
    <col min="3842" max="3842" width="11.85546875" style="1278" customWidth="1"/>
    <col min="3843" max="3843" width="12.42578125" style="1278" customWidth="1"/>
    <col min="3844" max="3844" width="12.5703125" style="1278" customWidth="1"/>
    <col min="3845" max="3845" width="11.7109375" style="1278" customWidth="1"/>
    <col min="3846" max="3846" width="10.7109375" style="1278" customWidth="1"/>
    <col min="3847" max="3847" width="2.42578125" style="1278" bestFit="1" customWidth="1"/>
    <col min="3848" max="3848" width="8.5703125" style="1278" customWidth="1"/>
    <col min="3849" max="3849" width="12.42578125" style="1278" customWidth="1"/>
    <col min="3850" max="3850" width="2.140625" style="1278" customWidth="1"/>
    <col min="3851" max="3851" width="9.42578125" style="1278" customWidth="1"/>
    <col min="3852" max="4096" width="11" style="1278"/>
    <col min="4097" max="4097" width="46.7109375" style="1278" bestFit="1" customWidth="1"/>
    <col min="4098" max="4098" width="11.85546875" style="1278" customWidth="1"/>
    <col min="4099" max="4099" width="12.42578125" style="1278" customWidth="1"/>
    <col min="4100" max="4100" width="12.5703125" style="1278" customWidth="1"/>
    <col min="4101" max="4101" width="11.7109375" style="1278" customWidth="1"/>
    <col min="4102" max="4102" width="10.7109375" style="1278" customWidth="1"/>
    <col min="4103" max="4103" width="2.42578125" style="1278" bestFit="1" customWidth="1"/>
    <col min="4104" max="4104" width="8.5703125" style="1278" customWidth="1"/>
    <col min="4105" max="4105" width="12.42578125" style="1278" customWidth="1"/>
    <col min="4106" max="4106" width="2.140625" style="1278" customWidth="1"/>
    <col min="4107" max="4107" width="9.42578125" style="1278" customWidth="1"/>
    <col min="4108" max="4352" width="11" style="1278"/>
    <col min="4353" max="4353" width="46.7109375" style="1278" bestFit="1" customWidth="1"/>
    <col min="4354" max="4354" width="11.85546875" style="1278" customWidth="1"/>
    <col min="4355" max="4355" width="12.42578125" style="1278" customWidth="1"/>
    <col min="4356" max="4356" width="12.5703125" style="1278" customWidth="1"/>
    <col min="4357" max="4357" width="11.7109375" style="1278" customWidth="1"/>
    <col min="4358" max="4358" width="10.7109375" style="1278" customWidth="1"/>
    <col min="4359" max="4359" width="2.42578125" style="1278" bestFit="1" customWidth="1"/>
    <col min="4360" max="4360" width="8.5703125" style="1278" customWidth="1"/>
    <col min="4361" max="4361" width="12.42578125" style="1278" customWidth="1"/>
    <col min="4362" max="4362" width="2.140625" style="1278" customWidth="1"/>
    <col min="4363" max="4363" width="9.42578125" style="1278" customWidth="1"/>
    <col min="4364" max="4608" width="11" style="1278"/>
    <col min="4609" max="4609" width="46.7109375" style="1278" bestFit="1" customWidth="1"/>
    <col min="4610" max="4610" width="11.85546875" style="1278" customWidth="1"/>
    <col min="4611" max="4611" width="12.42578125" style="1278" customWidth="1"/>
    <col min="4612" max="4612" width="12.5703125" style="1278" customWidth="1"/>
    <col min="4613" max="4613" width="11.7109375" style="1278" customWidth="1"/>
    <col min="4614" max="4614" width="10.7109375" style="1278" customWidth="1"/>
    <col min="4615" max="4615" width="2.42578125" style="1278" bestFit="1" customWidth="1"/>
    <col min="4616" max="4616" width="8.5703125" style="1278" customWidth="1"/>
    <col min="4617" max="4617" width="12.42578125" style="1278" customWidth="1"/>
    <col min="4618" max="4618" width="2.140625" style="1278" customWidth="1"/>
    <col min="4619" max="4619" width="9.42578125" style="1278" customWidth="1"/>
    <col min="4620" max="4864" width="11" style="1278"/>
    <col min="4865" max="4865" width="46.7109375" style="1278" bestFit="1" customWidth="1"/>
    <col min="4866" max="4866" width="11.85546875" style="1278" customWidth="1"/>
    <col min="4867" max="4867" width="12.42578125" style="1278" customWidth="1"/>
    <col min="4868" max="4868" width="12.5703125" style="1278" customWidth="1"/>
    <col min="4869" max="4869" width="11.7109375" style="1278" customWidth="1"/>
    <col min="4870" max="4870" width="10.7109375" style="1278" customWidth="1"/>
    <col min="4871" max="4871" width="2.42578125" style="1278" bestFit="1" customWidth="1"/>
    <col min="4872" max="4872" width="8.5703125" style="1278" customWidth="1"/>
    <col min="4873" max="4873" width="12.42578125" style="1278" customWidth="1"/>
    <col min="4874" max="4874" width="2.140625" style="1278" customWidth="1"/>
    <col min="4875" max="4875" width="9.42578125" style="1278" customWidth="1"/>
    <col min="4876" max="5120" width="11" style="1278"/>
    <col min="5121" max="5121" width="46.7109375" style="1278" bestFit="1" customWidth="1"/>
    <col min="5122" max="5122" width="11.85546875" style="1278" customWidth="1"/>
    <col min="5123" max="5123" width="12.42578125" style="1278" customWidth="1"/>
    <col min="5124" max="5124" width="12.5703125" style="1278" customWidth="1"/>
    <col min="5125" max="5125" width="11.7109375" style="1278" customWidth="1"/>
    <col min="5126" max="5126" width="10.7109375" style="1278" customWidth="1"/>
    <col min="5127" max="5127" width="2.42578125" style="1278" bestFit="1" customWidth="1"/>
    <col min="5128" max="5128" width="8.5703125" style="1278" customWidth="1"/>
    <col min="5129" max="5129" width="12.42578125" style="1278" customWidth="1"/>
    <col min="5130" max="5130" width="2.140625" style="1278" customWidth="1"/>
    <col min="5131" max="5131" width="9.42578125" style="1278" customWidth="1"/>
    <col min="5132" max="5376" width="11" style="1278"/>
    <col min="5377" max="5377" width="46.7109375" style="1278" bestFit="1" customWidth="1"/>
    <col min="5378" max="5378" width="11.85546875" style="1278" customWidth="1"/>
    <col min="5379" max="5379" width="12.42578125" style="1278" customWidth="1"/>
    <col min="5380" max="5380" width="12.5703125" style="1278" customWidth="1"/>
    <col min="5381" max="5381" width="11.7109375" style="1278" customWidth="1"/>
    <col min="5382" max="5382" width="10.7109375" style="1278" customWidth="1"/>
    <col min="5383" max="5383" width="2.42578125" style="1278" bestFit="1" customWidth="1"/>
    <col min="5384" max="5384" width="8.5703125" style="1278" customWidth="1"/>
    <col min="5385" max="5385" width="12.42578125" style="1278" customWidth="1"/>
    <col min="5386" max="5386" width="2.140625" style="1278" customWidth="1"/>
    <col min="5387" max="5387" width="9.42578125" style="1278" customWidth="1"/>
    <col min="5388" max="5632" width="11" style="1278"/>
    <col min="5633" max="5633" width="46.7109375" style="1278" bestFit="1" customWidth="1"/>
    <col min="5634" max="5634" width="11.85546875" style="1278" customWidth="1"/>
    <col min="5635" max="5635" width="12.42578125" style="1278" customWidth="1"/>
    <col min="5636" max="5636" width="12.5703125" style="1278" customWidth="1"/>
    <col min="5637" max="5637" width="11.7109375" style="1278" customWidth="1"/>
    <col min="5638" max="5638" width="10.7109375" style="1278" customWidth="1"/>
    <col min="5639" max="5639" width="2.42578125" style="1278" bestFit="1" customWidth="1"/>
    <col min="5640" max="5640" width="8.5703125" style="1278" customWidth="1"/>
    <col min="5641" max="5641" width="12.42578125" style="1278" customWidth="1"/>
    <col min="5642" max="5642" width="2.140625" style="1278" customWidth="1"/>
    <col min="5643" max="5643" width="9.42578125" style="1278" customWidth="1"/>
    <col min="5644" max="5888" width="11" style="1278"/>
    <col min="5889" max="5889" width="46.7109375" style="1278" bestFit="1" customWidth="1"/>
    <col min="5890" max="5890" width="11.85546875" style="1278" customWidth="1"/>
    <col min="5891" max="5891" width="12.42578125" style="1278" customWidth="1"/>
    <col min="5892" max="5892" width="12.5703125" style="1278" customWidth="1"/>
    <col min="5893" max="5893" width="11.7109375" style="1278" customWidth="1"/>
    <col min="5894" max="5894" width="10.7109375" style="1278" customWidth="1"/>
    <col min="5895" max="5895" width="2.42578125" style="1278" bestFit="1" customWidth="1"/>
    <col min="5896" max="5896" width="8.5703125" style="1278" customWidth="1"/>
    <col min="5897" max="5897" width="12.42578125" style="1278" customWidth="1"/>
    <col min="5898" max="5898" width="2.140625" style="1278" customWidth="1"/>
    <col min="5899" max="5899" width="9.42578125" style="1278" customWidth="1"/>
    <col min="5900" max="6144" width="11" style="1278"/>
    <col min="6145" max="6145" width="46.7109375" style="1278" bestFit="1" customWidth="1"/>
    <col min="6146" max="6146" width="11.85546875" style="1278" customWidth="1"/>
    <col min="6147" max="6147" width="12.42578125" style="1278" customWidth="1"/>
    <col min="6148" max="6148" width="12.5703125" style="1278" customWidth="1"/>
    <col min="6149" max="6149" width="11.7109375" style="1278" customWidth="1"/>
    <col min="6150" max="6150" width="10.7109375" style="1278" customWidth="1"/>
    <col min="6151" max="6151" width="2.42578125" style="1278" bestFit="1" customWidth="1"/>
    <col min="6152" max="6152" width="8.5703125" style="1278" customWidth="1"/>
    <col min="6153" max="6153" width="12.42578125" style="1278" customWidth="1"/>
    <col min="6154" max="6154" width="2.140625" style="1278" customWidth="1"/>
    <col min="6155" max="6155" width="9.42578125" style="1278" customWidth="1"/>
    <col min="6156" max="6400" width="11" style="1278"/>
    <col min="6401" max="6401" width="46.7109375" style="1278" bestFit="1" customWidth="1"/>
    <col min="6402" max="6402" width="11.85546875" style="1278" customWidth="1"/>
    <col min="6403" max="6403" width="12.42578125" style="1278" customWidth="1"/>
    <col min="6404" max="6404" width="12.5703125" style="1278" customWidth="1"/>
    <col min="6405" max="6405" width="11.7109375" style="1278" customWidth="1"/>
    <col min="6406" max="6406" width="10.7109375" style="1278" customWidth="1"/>
    <col min="6407" max="6407" width="2.42578125" style="1278" bestFit="1" customWidth="1"/>
    <col min="6408" max="6408" width="8.5703125" style="1278" customWidth="1"/>
    <col min="6409" max="6409" width="12.42578125" style="1278" customWidth="1"/>
    <col min="6410" max="6410" width="2.140625" style="1278" customWidth="1"/>
    <col min="6411" max="6411" width="9.42578125" style="1278" customWidth="1"/>
    <col min="6412" max="6656" width="11" style="1278"/>
    <col min="6657" max="6657" width="46.7109375" style="1278" bestFit="1" customWidth="1"/>
    <col min="6658" max="6658" width="11.85546875" style="1278" customWidth="1"/>
    <col min="6659" max="6659" width="12.42578125" style="1278" customWidth="1"/>
    <col min="6660" max="6660" width="12.5703125" style="1278" customWidth="1"/>
    <col min="6661" max="6661" width="11.7109375" style="1278" customWidth="1"/>
    <col min="6662" max="6662" width="10.7109375" style="1278" customWidth="1"/>
    <col min="6663" max="6663" width="2.42578125" style="1278" bestFit="1" customWidth="1"/>
    <col min="6664" max="6664" width="8.5703125" style="1278" customWidth="1"/>
    <col min="6665" max="6665" width="12.42578125" style="1278" customWidth="1"/>
    <col min="6666" max="6666" width="2.140625" style="1278" customWidth="1"/>
    <col min="6667" max="6667" width="9.42578125" style="1278" customWidth="1"/>
    <col min="6668" max="6912" width="11" style="1278"/>
    <col min="6913" max="6913" width="46.7109375" style="1278" bestFit="1" customWidth="1"/>
    <col min="6914" max="6914" width="11.85546875" style="1278" customWidth="1"/>
    <col min="6915" max="6915" width="12.42578125" style="1278" customWidth="1"/>
    <col min="6916" max="6916" width="12.5703125" style="1278" customWidth="1"/>
    <col min="6917" max="6917" width="11.7109375" style="1278" customWidth="1"/>
    <col min="6918" max="6918" width="10.7109375" style="1278" customWidth="1"/>
    <col min="6919" max="6919" width="2.42578125" style="1278" bestFit="1" customWidth="1"/>
    <col min="6920" max="6920" width="8.5703125" style="1278" customWidth="1"/>
    <col min="6921" max="6921" width="12.42578125" style="1278" customWidth="1"/>
    <col min="6922" max="6922" width="2.140625" style="1278" customWidth="1"/>
    <col min="6923" max="6923" width="9.42578125" style="1278" customWidth="1"/>
    <col min="6924" max="7168" width="11" style="1278"/>
    <col min="7169" max="7169" width="46.7109375" style="1278" bestFit="1" customWidth="1"/>
    <col min="7170" max="7170" width="11.85546875" style="1278" customWidth="1"/>
    <col min="7171" max="7171" width="12.42578125" style="1278" customWidth="1"/>
    <col min="7172" max="7172" width="12.5703125" style="1278" customWidth="1"/>
    <col min="7173" max="7173" width="11.7109375" style="1278" customWidth="1"/>
    <col min="7174" max="7174" width="10.7109375" style="1278" customWidth="1"/>
    <col min="7175" max="7175" width="2.42578125" style="1278" bestFit="1" customWidth="1"/>
    <col min="7176" max="7176" width="8.5703125" style="1278" customWidth="1"/>
    <col min="7177" max="7177" width="12.42578125" style="1278" customWidth="1"/>
    <col min="7178" max="7178" width="2.140625" style="1278" customWidth="1"/>
    <col min="7179" max="7179" width="9.42578125" style="1278" customWidth="1"/>
    <col min="7180" max="7424" width="11" style="1278"/>
    <col min="7425" max="7425" width="46.7109375" style="1278" bestFit="1" customWidth="1"/>
    <col min="7426" max="7426" width="11.85546875" style="1278" customWidth="1"/>
    <col min="7427" max="7427" width="12.42578125" style="1278" customWidth="1"/>
    <col min="7428" max="7428" width="12.5703125" style="1278" customWidth="1"/>
    <col min="7429" max="7429" width="11.7109375" style="1278" customWidth="1"/>
    <col min="7430" max="7430" width="10.7109375" style="1278" customWidth="1"/>
    <col min="7431" max="7431" width="2.42578125" style="1278" bestFit="1" customWidth="1"/>
    <col min="7432" max="7432" width="8.5703125" style="1278" customWidth="1"/>
    <col min="7433" max="7433" width="12.42578125" style="1278" customWidth="1"/>
    <col min="7434" max="7434" width="2.140625" style="1278" customWidth="1"/>
    <col min="7435" max="7435" width="9.42578125" style="1278" customWidth="1"/>
    <col min="7436" max="7680" width="11" style="1278"/>
    <col min="7681" max="7681" width="46.7109375" style="1278" bestFit="1" customWidth="1"/>
    <col min="7682" max="7682" width="11.85546875" style="1278" customWidth="1"/>
    <col min="7683" max="7683" width="12.42578125" style="1278" customWidth="1"/>
    <col min="7684" max="7684" width="12.5703125" style="1278" customWidth="1"/>
    <col min="7685" max="7685" width="11.7109375" style="1278" customWidth="1"/>
    <col min="7686" max="7686" width="10.7109375" style="1278" customWidth="1"/>
    <col min="7687" max="7687" width="2.42578125" style="1278" bestFit="1" customWidth="1"/>
    <col min="7688" max="7688" width="8.5703125" style="1278" customWidth="1"/>
    <col min="7689" max="7689" width="12.42578125" style="1278" customWidth="1"/>
    <col min="7690" max="7690" width="2.140625" style="1278" customWidth="1"/>
    <col min="7691" max="7691" width="9.42578125" style="1278" customWidth="1"/>
    <col min="7692" max="7936" width="11" style="1278"/>
    <col min="7937" max="7937" width="46.7109375" style="1278" bestFit="1" customWidth="1"/>
    <col min="7938" max="7938" width="11.85546875" style="1278" customWidth="1"/>
    <col min="7939" max="7939" width="12.42578125" style="1278" customWidth="1"/>
    <col min="7940" max="7940" width="12.5703125" style="1278" customWidth="1"/>
    <col min="7941" max="7941" width="11.7109375" style="1278" customWidth="1"/>
    <col min="7942" max="7942" width="10.7109375" style="1278" customWidth="1"/>
    <col min="7943" max="7943" width="2.42578125" style="1278" bestFit="1" customWidth="1"/>
    <col min="7944" max="7944" width="8.5703125" style="1278" customWidth="1"/>
    <col min="7945" max="7945" width="12.42578125" style="1278" customWidth="1"/>
    <col min="7946" max="7946" width="2.140625" style="1278" customWidth="1"/>
    <col min="7947" max="7947" width="9.42578125" style="1278" customWidth="1"/>
    <col min="7948" max="8192" width="11" style="1278"/>
    <col min="8193" max="8193" width="46.7109375" style="1278" bestFit="1" customWidth="1"/>
    <col min="8194" max="8194" width="11.85546875" style="1278" customWidth="1"/>
    <col min="8195" max="8195" width="12.42578125" style="1278" customWidth="1"/>
    <col min="8196" max="8196" width="12.5703125" style="1278" customWidth="1"/>
    <col min="8197" max="8197" width="11.7109375" style="1278" customWidth="1"/>
    <col min="8198" max="8198" width="10.7109375" style="1278" customWidth="1"/>
    <col min="8199" max="8199" width="2.42578125" style="1278" bestFit="1" customWidth="1"/>
    <col min="8200" max="8200" width="8.5703125" style="1278" customWidth="1"/>
    <col min="8201" max="8201" width="12.42578125" style="1278" customWidth="1"/>
    <col min="8202" max="8202" width="2.140625" style="1278" customWidth="1"/>
    <col min="8203" max="8203" width="9.42578125" style="1278" customWidth="1"/>
    <col min="8204" max="8448" width="11" style="1278"/>
    <col min="8449" max="8449" width="46.7109375" style="1278" bestFit="1" customWidth="1"/>
    <col min="8450" max="8450" width="11.85546875" style="1278" customWidth="1"/>
    <col min="8451" max="8451" width="12.42578125" style="1278" customWidth="1"/>
    <col min="8452" max="8452" width="12.5703125" style="1278" customWidth="1"/>
    <col min="8453" max="8453" width="11.7109375" style="1278" customWidth="1"/>
    <col min="8454" max="8454" width="10.7109375" style="1278" customWidth="1"/>
    <col min="8455" max="8455" width="2.42578125" style="1278" bestFit="1" customWidth="1"/>
    <col min="8456" max="8456" width="8.5703125" style="1278" customWidth="1"/>
    <col min="8457" max="8457" width="12.42578125" style="1278" customWidth="1"/>
    <col min="8458" max="8458" width="2.140625" style="1278" customWidth="1"/>
    <col min="8459" max="8459" width="9.42578125" style="1278" customWidth="1"/>
    <col min="8460" max="8704" width="11" style="1278"/>
    <col min="8705" max="8705" width="46.7109375" style="1278" bestFit="1" customWidth="1"/>
    <col min="8706" max="8706" width="11.85546875" style="1278" customWidth="1"/>
    <col min="8707" max="8707" width="12.42578125" style="1278" customWidth="1"/>
    <col min="8708" max="8708" width="12.5703125" style="1278" customWidth="1"/>
    <col min="8709" max="8709" width="11.7109375" style="1278" customWidth="1"/>
    <col min="8710" max="8710" width="10.7109375" style="1278" customWidth="1"/>
    <col min="8711" max="8711" width="2.42578125" style="1278" bestFit="1" customWidth="1"/>
    <col min="8712" max="8712" width="8.5703125" style="1278" customWidth="1"/>
    <col min="8713" max="8713" width="12.42578125" style="1278" customWidth="1"/>
    <col min="8714" max="8714" width="2.140625" style="1278" customWidth="1"/>
    <col min="8715" max="8715" width="9.42578125" style="1278" customWidth="1"/>
    <col min="8716" max="8960" width="11" style="1278"/>
    <col min="8961" max="8961" width="46.7109375" style="1278" bestFit="1" customWidth="1"/>
    <col min="8962" max="8962" width="11.85546875" style="1278" customWidth="1"/>
    <col min="8963" max="8963" width="12.42578125" style="1278" customWidth="1"/>
    <col min="8964" max="8964" width="12.5703125" style="1278" customWidth="1"/>
    <col min="8965" max="8965" width="11.7109375" style="1278" customWidth="1"/>
    <col min="8966" max="8966" width="10.7109375" style="1278" customWidth="1"/>
    <col min="8967" max="8967" width="2.42578125" style="1278" bestFit="1" customWidth="1"/>
    <col min="8968" max="8968" width="8.5703125" style="1278" customWidth="1"/>
    <col min="8969" max="8969" width="12.42578125" style="1278" customWidth="1"/>
    <col min="8970" max="8970" width="2.140625" style="1278" customWidth="1"/>
    <col min="8971" max="8971" width="9.42578125" style="1278" customWidth="1"/>
    <col min="8972" max="9216" width="11" style="1278"/>
    <col min="9217" max="9217" width="46.7109375" style="1278" bestFit="1" customWidth="1"/>
    <col min="9218" max="9218" width="11.85546875" style="1278" customWidth="1"/>
    <col min="9219" max="9219" width="12.42578125" style="1278" customWidth="1"/>
    <col min="9220" max="9220" width="12.5703125" style="1278" customWidth="1"/>
    <col min="9221" max="9221" width="11.7109375" style="1278" customWidth="1"/>
    <col min="9222" max="9222" width="10.7109375" style="1278" customWidth="1"/>
    <col min="9223" max="9223" width="2.42578125" style="1278" bestFit="1" customWidth="1"/>
    <col min="9224" max="9224" width="8.5703125" style="1278" customWidth="1"/>
    <col min="9225" max="9225" width="12.42578125" style="1278" customWidth="1"/>
    <col min="9226" max="9226" width="2.140625" style="1278" customWidth="1"/>
    <col min="9227" max="9227" width="9.42578125" style="1278" customWidth="1"/>
    <col min="9228" max="9472" width="11" style="1278"/>
    <col min="9473" max="9473" width="46.7109375" style="1278" bestFit="1" customWidth="1"/>
    <col min="9474" max="9474" width="11.85546875" style="1278" customWidth="1"/>
    <col min="9475" max="9475" width="12.42578125" style="1278" customWidth="1"/>
    <col min="9476" max="9476" width="12.5703125" style="1278" customWidth="1"/>
    <col min="9477" max="9477" width="11.7109375" style="1278" customWidth="1"/>
    <col min="9478" max="9478" width="10.7109375" style="1278" customWidth="1"/>
    <col min="9479" max="9479" width="2.42578125" style="1278" bestFit="1" customWidth="1"/>
    <col min="9480" max="9480" width="8.5703125" style="1278" customWidth="1"/>
    <col min="9481" max="9481" width="12.42578125" style="1278" customWidth="1"/>
    <col min="9482" max="9482" width="2.140625" style="1278" customWidth="1"/>
    <col min="9483" max="9483" width="9.42578125" style="1278" customWidth="1"/>
    <col min="9484" max="9728" width="11" style="1278"/>
    <col min="9729" max="9729" width="46.7109375" style="1278" bestFit="1" customWidth="1"/>
    <col min="9730" max="9730" width="11.85546875" style="1278" customWidth="1"/>
    <col min="9731" max="9731" width="12.42578125" style="1278" customWidth="1"/>
    <col min="9732" max="9732" width="12.5703125" style="1278" customWidth="1"/>
    <col min="9733" max="9733" width="11.7109375" style="1278" customWidth="1"/>
    <col min="9734" max="9734" width="10.7109375" style="1278" customWidth="1"/>
    <col min="9735" max="9735" width="2.42578125" style="1278" bestFit="1" customWidth="1"/>
    <col min="9736" max="9736" width="8.5703125" style="1278" customWidth="1"/>
    <col min="9737" max="9737" width="12.42578125" style="1278" customWidth="1"/>
    <col min="9738" max="9738" width="2.140625" style="1278" customWidth="1"/>
    <col min="9739" max="9739" width="9.42578125" style="1278" customWidth="1"/>
    <col min="9740" max="9984" width="11" style="1278"/>
    <col min="9985" max="9985" width="46.7109375" style="1278" bestFit="1" customWidth="1"/>
    <col min="9986" max="9986" width="11.85546875" style="1278" customWidth="1"/>
    <col min="9987" max="9987" width="12.42578125" style="1278" customWidth="1"/>
    <col min="9988" max="9988" width="12.5703125" style="1278" customWidth="1"/>
    <col min="9989" max="9989" width="11.7109375" style="1278" customWidth="1"/>
    <col min="9990" max="9990" width="10.7109375" style="1278" customWidth="1"/>
    <col min="9991" max="9991" width="2.42578125" style="1278" bestFit="1" customWidth="1"/>
    <col min="9992" max="9992" width="8.5703125" style="1278" customWidth="1"/>
    <col min="9993" max="9993" width="12.42578125" style="1278" customWidth="1"/>
    <col min="9994" max="9994" width="2.140625" style="1278" customWidth="1"/>
    <col min="9995" max="9995" width="9.42578125" style="1278" customWidth="1"/>
    <col min="9996" max="10240" width="11" style="1278"/>
    <col min="10241" max="10241" width="46.7109375" style="1278" bestFit="1" customWidth="1"/>
    <col min="10242" max="10242" width="11.85546875" style="1278" customWidth="1"/>
    <col min="10243" max="10243" width="12.42578125" style="1278" customWidth="1"/>
    <col min="10244" max="10244" width="12.5703125" style="1278" customWidth="1"/>
    <col min="10245" max="10245" width="11.7109375" style="1278" customWidth="1"/>
    <col min="10246" max="10246" width="10.7109375" style="1278" customWidth="1"/>
    <col min="10247" max="10247" width="2.42578125" style="1278" bestFit="1" customWidth="1"/>
    <col min="10248" max="10248" width="8.5703125" style="1278" customWidth="1"/>
    <col min="10249" max="10249" width="12.42578125" style="1278" customWidth="1"/>
    <col min="10250" max="10250" width="2.140625" style="1278" customWidth="1"/>
    <col min="10251" max="10251" width="9.42578125" style="1278" customWidth="1"/>
    <col min="10252" max="10496" width="11" style="1278"/>
    <col min="10497" max="10497" width="46.7109375" style="1278" bestFit="1" customWidth="1"/>
    <col min="10498" max="10498" width="11.85546875" style="1278" customWidth="1"/>
    <col min="10499" max="10499" width="12.42578125" style="1278" customWidth="1"/>
    <col min="10500" max="10500" width="12.5703125" style="1278" customWidth="1"/>
    <col min="10501" max="10501" width="11.7109375" style="1278" customWidth="1"/>
    <col min="10502" max="10502" width="10.7109375" style="1278" customWidth="1"/>
    <col min="10503" max="10503" width="2.42578125" style="1278" bestFit="1" customWidth="1"/>
    <col min="10504" max="10504" width="8.5703125" style="1278" customWidth="1"/>
    <col min="10505" max="10505" width="12.42578125" style="1278" customWidth="1"/>
    <col min="10506" max="10506" width="2.140625" style="1278" customWidth="1"/>
    <col min="10507" max="10507" width="9.42578125" style="1278" customWidth="1"/>
    <col min="10508" max="10752" width="11" style="1278"/>
    <col min="10753" max="10753" width="46.7109375" style="1278" bestFit="1" customWidth="1"/>
    <col min="10754" max="10754" width="11.85546875" style="1278" customWidth="1"/>
    <col min="10755" max="10755" width="12.42578125" style="1278" customWidth="1"/>
    <col min="10756" max="10756" width="12.5703125" style="1278" customWidth="1"/>
    <col min="10757" max="10757" width="11.7109375" style="1278" customWidth="1"/>
    <col min="10758" max="10758" width="10.7109375" style="1278" customWidth="1"/>
    <col min="10759" max="10759" width="2.42578125" style="1278" bestFit="1" customWidth="1"/>
    <col min="10760" max="10760" width="8.5703125" style="1278" customWidth="1"/>
    <col min="10761" max="10761" width="12.42578125" style="1278" customWidth="1"/>
    <col min="10762" max="10762" width="2.140625" style="1278" customWidth="1"/>
    <col min="10763" max="10763" width="9.42578125" style="1278" customWidth="1"/>
    <col min="10764" max="11008" width="11" style="1278"/>
    <col min="11009" max="11009" width="46.7109375" style="1278" bestFit="1" customWidth="1"/>
    <col min="11010" max="11010" width="11.85546875" style="1278" customWidth="1"/>
    <col min="11011" max="11011" width="12.42578125" style="1278" customWidth="1"/>
    <col min="11012" max="11012" width="12.5703125" style="1278" customWidth="1"/>
    <col min="11013" max="11013" width="11.7109375" style="1278" customWidth="1"/>
    <col min="11014" max="11014" width="10.7109375" style="1278" customWidth="1"/>
    <col min="11015" max="11015" width="2.42578125" style="1278" bestFit="1" customWidth="1"/>
    <col min="11016" max="11016" width="8.5703125" style="1278" customWidth="1"/>
    <col min="11017" max="11017" width="12.42578125" style="1278" customWidth="1"/>
    <col min="11018" max="11018" width="2.140625" style="1278" customWidth="1"/>
    <col min="11019" max="11019" width="9.42578125" style="1278" customWidth="1"/>
    <col min="11020" max="11264" width="11" style="1278"/>
    <col min="11265" max="11265" width="46.7109375" style="1278" bestFit="1" customWidth="1"/>
    <col min="11266" max="11266" width="11.85546875" style="1278" customWidth="1"/>
    <col min="11267" max="11267" width="12.42578125" style="1278" customWidth="1"/>
    <col min="11268" max="11268" width="12.5703125" style="1278" customWidth="1"/>
    <col min="11269" max="11269" width="11.7109375" style="1278" customWidth="1"/>
    <col min="11270" max="11270" width="10.7109375" style="1278" customWidth="1"/>
    <col min="11271" max="11271" width="2.42578125" style="1278" bestFit="1" customWidth="1"/>
    <col min="11272" max="11272" width="8.5703125" style="1278" customWidth="1"/>
    <col min="11273" max="11273" width="12.42578125" style="1278" customWidth="1"/>
    <col min="11274" max="11274" width="2.140625" style="1278" customWidth="1"/>
    <col min="11275" max="11275" width="9.42578125" style="1278" customWidth="1"/>
    <col min="11276" max="11520" width="11" style="1278"/>
    <col min="11521" max="11521" width="46.7109375" style="1278" bestFit="1" customWidth="1"/>
    <col min="11522" max="11522" width="11.85546875" style="1278" customWidth="1"/>
    <col min="11523" max="11523" width="12.42578125" style="1278" customWidth="1"/>
    <col min="11524" max="11524" width="12.5703125" style="1278" customWidth="1"/>
    <col min="11525" max="11525" width="11.7109375" style="1278" customWidth="1"/>
    <col min="11526" max="11526" width="10.7109375" style="1278" customWidth="1"/>
    <col min="11527" max="11527" width="2.42578125" style="1278" bestFit="1" customWidth="1"/>
    <col min="11528" max="11528" width="8.5703125" style="1278" customWidth="1"/>
    <col min="11529" max="11529" width="12.42578125" style="1278" customWidth="1"/>
    <col min="11530" max="11530" width="2.140625" style="1278" customWidth="1"/>
    <col min="11531" max="11531" width="9.42578125" style="1278" customWidth="1"/>
    <col min="11532" max="11776" width="11" style="1278"/>
    <col min="11777" max="11777" width="46.7109375" style="1278" bestFit="1" customWidth="1"/>
    <col min="11778" max="11778" width="11.85546875" style="1278" customWidth="1"/>
    <col min="11779" max="11779" width="12.42578125" style="1278" customWidth="1"/>
    <col min="11780" max="11780" width="12.5703125" style="1278" customWidth="1"/>
    <col min="11781" max="11781" width="11.7109375" style="1278" customWidth="1"/>
    <col min="11782" max="11782" width="10.7109375" style="1278" customWidth="1"/>
    <col min="11783" max="11783" width="2.42578125" style="1278" bestFit="1" customWidth="1"/>
    <col min="11784" max="11784" width="8.5703125" style="1278" customWidth="1"/>
    <col min="11785" max="11785" width="12.42578125" style="1278" customWidth="1"/>
    <col min="11786" max="11786" width="2.140625" style="1278" customWidth="1"/>
    <col min="11787" max="11787" width="9.42578125" style="1278" customWidth="1"/>
    <col min="11788" max="12032" width="11" style="1278"/>
    <col min="12033" max="12033" width="46.7109375" style="1278" bestFit="1" customWidth="1"/>
    <col min="12034" max="12034" width="11.85546875" style="1278" customWidth="1"/>
    <col min="12035" max="12035" width="12.42578125" style="1278" customWidth="1"/>
    <col min="12036" max="12036" width="12.5703125" style="1278" customWidth="1"/>
    <col min="12037" max="12037" width="11.7109375" style="1278" customWidth="1"/>
    <col min="12038" max="12038" width="10.7109375" style="1278" customWidth="1"/>
    <col min="12039" max="12039" width="2.42578125" style="1278" bestFit="1" customWidth="1"/>
    <col min="12040" max="12040" width="8.5703125" style="1278" customWidth="1"/>
    <col min="12041" max="12041" width="12.42578125" style="1278" customWidth="1"/>
    <col min="12042" max="12042" width="2.140625" style="1278" customWidth="1"/>
    <col min="12043" max="12043" width="9.42578125" style="1278" customWidth="1"/>
    <col min="12044" max="12288" width="11" style="1278"/>
    <col min="12289" max="12289" width="46.7109375" style="1278" bestFit="1" customWidth="1"/>
    <col min="12290" max="12290" width="11.85546875" style="1278" customWidth="1"/>
    <col min="12291" max="12291" width="12.42578125" style="1278" customWidth="1"/>
    <col min="12292" max="12292" width="12.5703125" style="1278" customWidth="1"/>
    <col min="12293" max="12293" width="11.7109375" style="1278" customWidth="1"/>
    <col min="12294" max="12294" width="10.7109375" style="1278" customWidth="1"/>
    <col min="12295" max="12295" width="2.42578125" style="1278" bestFit="1" customWidth="1"/>
    <col min="12296" max="12296" width="8.5703125" style="1278" customWidth="1"/>
    <col min="12297" max="12297" width="12.42578125" style="1278" customWidth="1"/>
    <col min="12298" max="12298" width="2.140625" style="1278" customWidth="1"/>
    <col min="12299" max="12299" width="9.42578125" style="1278" customWidth="1"/>
    <col min="12300" max="12544" width="11" style="1278"/>
    <col min="12545" max="12545" width="46.7109375" style="1278" bestFit="1" customWidth="1"/>
    <col min="12546" max="12546" width="11.85546875" style="1278" customWidth="1"/>
    <col min="12547" max="12547" width="12.42578125" style="1278" customWidth="1"/>
    <col min="12548" max="12548" width="12.5703125" style="1278" customWidth="1"/>
    <col min="12549" max="12549" width="11.7109375" style="1278" customWidth="1"/>
    <col min="12550" max="12550" width="10.7109375" style="1278" customWidth="1"/>
    <col min="12551" max="12551" width="2.42578125" style="1278" bestFit="1" customWidth="1"/>
    <col min="12552" max="12552" width="8.5703125" style="1278" customWidth="1"/>
    <col min="12553" max="12553" width="12.42578125" style="1278" customWidth="1"/>
    <col min="12554" max="12554" width="2.140625" style="1278" customWidth="1"/>
    <col min="12555" max="12555" width="9.42578125" style="1278" customWidth="1"/>
    <col min="12556" max="12800" width="11" style="1278"/>
    <col min="12801" max="12801" width="46.7109375" style="1278" bestFit="1" customWidth="1"/>
    <col min="12802" max="12802" width="11.85546875" style="1278" customWidth="1"/>
    <col min="12803" max="12803" width="12.42578125" style="1278" customWidth="1"/>
    <col min="12804" max="12804" width="12.5703125" style="1278" customWidth="1"/>
    <col min="12805" max="12805" width="11.7109375" style="1278" customWidth="1"/>
    <col min="12806" max="12806" width="10.7109375" style="1278" customWidth="1"/>
    <col min="12807" max="12807" width="2.42578125" style="1278" bestFit="1" customWidth="1"/>
    <col min="12808" max="12808" width="8.5703125" style="1278" customWidth="1"/>
    <col min="12809" max="12809" width="12.42578125" style="1278" customWidth="1"/>
    <col min="12810" max="12810" width="2.140625" style="1278" customWidth="1"/>
    <col min="12811" max="12811" width="9.42578125" style="1278" customWidth="1"/>
    <col min="12812" max="13056" width="11" style="1278"/>
    <col min="13057" max="13057" width="46.7109375" style="1278" bestFit="1" customWidth="1"/>
    <col min="13058" max="13058" width="11.85546875" style="1278" customWidth="1"/>
    <col min="13059" max="13059" width="12.42578125" style="1278" customWidth="1"/>
    <col min="13060" max="13060" width="12.5703125" style="1278" customWidth="1"/>
    <col min="13061" max="13061" width="11.7109375" style="1278" customWidth="1"/>
    <col min="13062" max="13062" width="10.7109375" style="1278" customWidth="1"/>
    <col min="13063" max="13063" width="2.42578125" style="1278" bestFit="1" customWidth="1"/>
    <col min="13064" max="13064" width="8.5703125" style="1278" customWidth="1"/>
    <col min="13065" max="13065" width="12.42578125" style="1278" customWidth="1"/>
    <col min="13066" max="13066" width="2.140625" style="1278" customWidth="1"/>
    <col min="13067" max="13067" width="9.42578125" style="1278" customWidth="1"/>
    <col min="13068" max="13312" width="11" style="1278"/>
    <col min="13313" max="13313" width="46.7109375" style="1278" bestFit="1" customWidth="1"/>
    <col min="13314" max="13314" width="11.85546875" style="1278" customWidth="1"/>
    <col min="13315" max="13315" width="12.42578125" style="1278" customWidth="1"/>
    <col min="13316" max="13316" width="12.5703125" style="1278" customWidth="1"/>
    <col min="13317" max="13317" width="11.7109375" style="1278" customWidth="1"/>
    <col min="13318" max="13318" width="10.7109375" style="1278" customWidth="1"/>
    <col min="13319" max="13319" width="2.42578125" style="1278" bestFit="1" customWidth="1"/>
    <col min="13320" max="13320" width="8.5703125" style="1278" customWidth="1"/>
    <col min="13321" max="13321" width="12.42578125" style="1278" customWidth="1"/>
    <col min="13322" max="13322" width="2.140625" style="1278" customWidth="1"/>
    <col min="13323" max="13323" width="9.42578125" style="1278" customWidth="1"/>
    <col min="13324" max="13568" width="11" style="1278"/>
    <col min="13569" max="13569" width="46.7109375" style="1278" bestFit="1" customWidth="1"/>
    <col min="13570" max="13570" width="11.85546875" style="1278" customWidth="1"/>
    <col min="13571" max="13571" width="12.42578125" style="1278" customWidth="1"/>
    <col min="13572" max="13572" width="12.5703125" style="1278" customWidth="1"/>
    <col min="13573" max="13573" width="11.7109375" style="1278" customWidth="1"/>
    <col min="13574" max="13574" width="10.7109375" style="1278" customWidth="1"/>
    <col min="13575" max="13575" width="2.42578125" style="1278" bestFit="1" customWidth="1"/>
    <col min="13576" max="13576" width="8.5703125" style="1278" customWidth="1"/>
    <col min="13577" max="13577" width="12.42578125" style="1278" customWidth="1"/>
    <col min="13578" max="13578" width="2.140625" style="1278" customWidth="1"/>
    <col min="13579" max="13579" width="9.42578125" style="1278" customWidth="1"/>
    <col min="13580" max="13824" width="11" style="1278"/>
    <col min="13825" max="13825" width="46.7109375" style="1278" bestFit="1" customWidth="1"/>
    <col min="13826" max="13826" width="11.85546875" style="1278" customWidth="1"/>
    <col min="13827" max="13827" width="12.42578125" style="1278" customWidth="1"/>
    <col min="13828" max="13828" width="12.5703125" style="1278" customWidth="1"/>
    <col min="13829" max="13829" width="11.7109375" style="1278" customWidth="1"/>
    <col min="13830" max="13830" width="10.7109375" style="1278" customWidth="1"/>
    <col min="13831" max="13831" width="2.42578125" style="1278" bestFit="1" customWidth="1"/>
    <col min="13832" max="13832" width="8.5703125" style="1278" customWidth="1"/>
    <col min="13833" max="13833" width="12.42578125" style="1278" customWidth="1"/>
    <col min="13834" max="13834" width="2.140625" style="1278" customWidth="1"/>
    <col min="13835" max="13835" width="9.42578125" style="1278" customWidth="1"/>
    <col min="13836" max="14080" width="11" style="1278"/>
    <col min="14081" max="14081" width="46.7109375" style="1278" bestFit="1" customWidth="1"/>
    <col min="14082" max="14082" width="11.85546875" style="1278" customWidth="1"/>
    <col min="14083" max="14083" width="12.42578125" style="1278" customWidth="1"/>
    <col min="14084" max="14084" width="12.5703125" style="1278" customWidth="1"/>
    <col min="14085" max="14085" width="11.7109375" style="1278" customWidth="1"/>
    <col min="14086" max="14086" width="10.7109375" style="1278" customWidth="1"/>
    <col min="14087" max="14087" width="2.42578125" style="1278" bestFit="1" customWidth="1"/>
    <col min="14088" max="14088" width="8.5703125" style="1278" customWidth="1"/>
    <col min="14089" max="14089" width="12.42578125" style="1278" customWidth="1"/>
    <col min="14090" max="14090" width="2.140625" style="1278" customWidth="1"/>
    <col min="14091" max="14091" width="9.42578125" style="1278" customWidth="1"/>
    <col min="14092" max="14336" width="11" style="1278"/>
    <col min="14337" max="14337" width="46.7109375" style="1278" bestFit="1" customWidth="1"/>
    <col min="14338" max="14338" width="11.85546875" style="1278" customWidth="1"/>
    <col min="14339" max="14339" width="12.42578125" style="1278" customWidth="1"/>
    <col min="14340" max="14340" width="12.5703125" style="1278" customWidth="1"/>
    <col min="14341" max="14341" width="11.7109375" style="1278" customWidth="1"/>
    <col min="14342" max="14342" width="10.7109375" style="1278" customWidth="1"/>
    <col min="14343" max="14343" width="2.42578125" style="1278" bestFit="1" customWidth="1"/>
    <col min="14344" max="14344" width="8.5703125" style="1278" customWidth="1"/>
    <col min="14345" max="14345" width="12.42578125" style="1278" customWidth="1"/>
    <col min="14346" max="14346" width="2.140625" style="1278" customWidth="1"/>
    <col min="14347" max="14347" width="9.42578125" style="1278" customWidth="1"/>
    <col min="14348" max="14592" width="11" style="1278"/>
    <col min="14593" max="14593" width="46.7109375" style="1278" bestFit="1" customWidth="1"/>
    <col min="14594" max="14594" width="11.85546875" style="1278" customWidth="1"/>
    <col min="14595" max="14595" width="12.42578125" style="1278" customWidth="1"/>
    <col min="14596" max="14596" width="12.5703125" style="1278" customWidth="1"/>
    <col min="14597" max="14597" width="11.7109375" style="1278" customWidth="1"/>
    <col min="14598" max="14598" width="10.7109375" style="1278" customWidth="1"/>
    <col min="14599" max="14599" width="2.42578125" style="1278" bestFit="1" customWidth="1"/>
    <col min="14600" max="14600" width="8.5703125" style="1278" customWidth="1"/>
    <col min="14601" max="14601" width="12.42578125" style="1278" customWidth="1"/>
    <col min="14602" max="14602" width="2.140625" style="1278" customWidth="1"/>
    <col min="14603" max="14603" width="9.42578125" style="1278" customWidth="1"/>
    <col min="14604" max="14848" width="11" style="1278"/>
    <col min="14849" max="14849" width="46.7109375" style="1278" bestFit="1" customWidth="1"/>
    <col min="14850" max="14850" width="11.85546875" style="1278" customWidth="1"/>
    <col min="14851" max="14851" width="12.42578125" style="1278" customWidth="1"/>
    <col min="14852" max="14852" width="12.5703125" style="1278" customWidth="1"/>
    <col min="14853" max="14853" width="11.7109375" style="1278" customWidth="1"/>
    <col min="14854" max="14854" width="10.7109375" style="1278" customWidth="1"/>
    <col min="14855" max="14855" width="2.42578125" style="1278" bestFit="1" customWidth="1"/>
    <col min="14856" max="14856" width="8.5703125" style="1278" customWidth="1"/>
    <col min="14857" max="14857" width="12.42578125" style="1278" customWidth="1"/>
    <col min="14858" max="14858" width="2.140625" style="1278" customWidth="1"/>
    <col min="14859" max="14859" width="9.42578125" style="1278" customWidth="1"/>
    <col min="14860" max="15104" width="11" style="1278"/>
    <col min="15105" max="15105" width="46.7109375" style="1278" bestFit="1" customWidth="1"/>
    <col min="15106" max="15106" width="11.85546875" style="1278" customWidth="1"/>
    <col min="15107" max="15107" width="12.42578125" style="1278" customWidth="1"/>
    <col min="15108" max="15108" width="12.5703125" style="1278" customWidth="1"/>
    <col min="15109" max="15109" width="11.7109375" style="1278" customWidth="1"/>
    <col min="15110" max="15110" width="10.7109375" style="1278" customWidth="1"/>
    <col min="15111" max="15111" width="2.42578125" style="1278" bestFit="1" customWidth="1"/>
    <col min="15112" max="15112" width="8.5703125" style="1278" customWidth="1"/>
    <col min="15113" max="15113" width="12.42578125" style="1278" customWidth="1"/>
    <col min="15114" max="15114" width="2.140625" style="1278" customWidth="1"/>
    <col min="15115" max="15115" width="9.42578125" style="1278" customWidth="1"/>
    <col min="15116" max="15360" width="11" style="1278"/>
    <col min="15361" max="15361" width="46.7109375" style="1278" bestFit="1" customWidth="1"/>
    <col min="15362" max="15362" width="11.85546875" style="1278" customWidth="1"/>
    <col min="15363" max="15363" width="12.42578125" style="1278" customWidth="1"/>
    <col min="15364" max="15364" width="12.5703125" style="1278" customWidth="1"/>
    <col min="15365" max="15365" width="11.7109375" style="1278" customWidth="1"/>
    <col min="15366" max="15366" width="10.7109375" style="1278" customWidth="1"/>
    <col min="15367" max="15367" width="2.42578125" style="1278" bestFit="1" customWidth="1"/>
    <col min="15368" max="15368" width="8.5703125" style="1278" customWidth="1"/>
    <col min="15369" max="15369" width="12.42578125" style="1278" customWidth="1"/>
    <col min="15370" max="15370" width="2.140625" style="1278" customWidth="1"/>
    <col min="15371" max="15371" width="9.42578125" style="1278" customWidth="1"/>
    <col min="15372" max="15616" width="11" style="1278"/>
    <col min="15617" max="15617" width="46.7109375" style="1278" bestFit="1" customWidth="1"/>
    <col min="15618" max="15618" width="11.85546875" style="1278" customWidth="1"/>
    <col min="15619" max="15619" width="12.42578125" style="1278" customWidth="1"/>
    <col min="15620" max="15620" width="12.5703125" style="1278" customWidth="1"/>
    <col min="15621" max="15621" width="11.7109375" style="1278" customWidth="1"/>
    <col min="15622" max="15622" width="10.7109375" style="1278" customWidth="1"/>
    <col min="15623" max="15623" width="2.42578125" style="1278" bestFit="1" customWidth="1"/>
    <col min="15624" max="15624" width="8.5703125" style="1278" customWidth="1"/>
    <col min="15625" max="15625" width="12.42578125" style="1278" customWidth="1"/>
    <col min="15626" max="15626" width="2.140625" style="1278" customWidth="1"/>
    <col min="15627" max="15627" width="9.42578125" style="1278" customWidth="1"/>
    <col min="15628" max="15872" width="11" style="1278"/>
    <col min="15873" max="15873" width="46.7109375" style="1278" bestFit="1" customWidth="1"/>
    <col min="15874" max="15874" width="11.85546875" style="1278" customWidth="1"/>
    <col min="15875" max="15875" width="12.42578125" style="1278" customWidth="1"/>
    <col min="15876" max="15876" width="12.5703125" style="1278" customWidth="1"/>
    <col min="15877" max="15877" width="11.7109375" style="1278" customWidth="1"/>
    <col min="15878" max="15878" width="10.7109375" style="1278" customWidth="1"/>
    <col min="15879" max="15879" width="2.42578125" style="1278" bestFit="1" customWidth="1"/>
    <col min="15880" max="15880" width="8.5703125" style="1278" customWidth="1"/>
    <col min="15881" max="15881" width="12.42578125" style="1278" customWidth="1"/>
    <col min="15882" max="15882" width="2.140625" style="1278" customWidth="1"/>
    <col min="15883" max="15883" width="9.42578125" style="1278" customWidth="1"/>
    <col min="15884" max="16128" width="11" style="1278"/>
    <col min="16129" max="16129" width="46.7109375" style="1278" bestFit="1" customWidth="1"/>
    <col min="16130" max="16130" width="11.85546875" style="1278" customWidth="1"/>
    <col min="16131" max="16131" width="12.42578125" style="1278" customWidth="1"/>
    <col min="16132" max="16132" width="12.5703125" style="1278" customWidth="1"/>
    <col min="16133" max="16133" width="11.7109375" style="1278" customWidth="1"/>
    <col min="16134" max="16134" width="10.7109375" style="1278" customWidth="1"/>
    <col min="16135" max="16135" width="2.42578125" style="1278" bestFit="1" customWidth="1"/>
    <col min="16136" max="16136" width="8.5703125" style="1278" customWidth="1"/>
    <col min="16137" max="16137" width="12.42578125" style="1278" customWidth="1"/>
    <col min="16138" max="16138" width="2.140625" style="1278" customWidth="1"/>
    <col min="16139" max="16139" width="9.42578125" style="1278" customWidth="1"/>
    <col min="16140" max="16384" width="11" style="1278"/>
  </cols>
  <sheetData>
    <row r="1" spans="1:11" ht="24.95" customHeight="1">
      <c r="A1" s="1759" t="s">
        <v>909</v>
      </c>
      <c r="B1" s="1759"/>
      <c r="C1" s="1759"/>
      <c r="D1" s="1759"/>
      <c r="E1" s="1759"/>
      <c r="F1" s="1759"/>
      <c r="G1" s="1759"/>
      <c r="H1" s="1759"/>
      <c r="I1" s="1759"/>
      <c r="J1" s="1759"/>
      <c r="K1" s="1759"/>
    </row>
    <row r="2" spans="1:11" ht="17.100000000000001" customHeight="1">
      <c r="A2" s="1771" t="s">
        <v>117</v>
      </c>
      <c r="B2" s="1771"/>
      <c r="C2" s="1771"/>
      <c r="D2" s="1771"/>
      <c r="E2" s="1771"/>
      <c r="F2" s="1771"/>
      <c r="G2" s="1771"/>
      <c r="H2" s="1771"/>
      <c r="I2" s="1771"/>
      <c r="J2" s="1771"/>
      <c r="K2" s="1771"/>
    </row>
    <row r="3" spans="1:11" ht="17.100000000000001" customHeight="1" thickBot="1">
      <c r="E3" s="1349"/>
      <c r="I3" s="1761" t="s">
        <v>1</v>
      </c>
      <c r="J3" s="1761"/>
      <c r="K3" s="1761"/>
    </row>
    <row r="4" spans="1:11" ht="19.5" customHeight="1" thickTop="1">
      <c r="A4" s="1775" t="s">
        <v>566</v>
      </c>
      <c r="B4" s="1374">
        <v>2016</v>
      </c>
      <c r="C4" s="1374">
        <v>2017</v>
      </c>
      <c r="D4" s="1374">
        <v>2017</v>
      </c>
      <c r="E4" s="1374">
        <v>2018</v>
      </c>
      <c r="F4" s="1772" t="s">
        <v>870</v>
      </c>
      <c r="G4" s="1773"/>
      <c r="H4" s="1773"/>
      <c r="I4" s="1773"/>
      <c r="J4" s="1773"/>
      <c r="K4" s="1774"/>
    </row>
    <row r="5" spans="1:11" ht="19.5" customHeight="1">
      <c r="A5" s="1776"/>
      <c r="B5" s="1375" t="s">
        <v>872</v>
      </c>
      <c r="C5" s="1341" t="s">
        <v>873</v>
      </c>
      <c r="D5" s="1341" t="s">
        <v>874</v>
      </c>
      <c r="E5" s="1341" t="s">
        <v>875</v>
      </c>
      <c r="F5" s="1764" t="s">
        <v>5</v>
      </c>
      <c r="G5" s="1765"/>
      <c r="H5" s="1766"/>
      <c r="I5" s="1764" t="s">
        <v>46</v>
      </c>
      <c r="J5" s="1765"/>
      <c r="K5" s="1767"/>
    </row>
    <row r="6" spans="1:11" ht="19.5" customHeight="1">
      <c r="A6" s="1777"/>
      <c r="B6" s="1376"/>
      <c r="C6" s="1376"/>
      <c r="D6" s="1377"/>
      <c r="E6" s="1377"/>
      <c r="F6" s="1352" t="s">
        <v>3</v>
      </c>
      <c r="G6" s="1353" t="s">
        <v>87</v>
      </c>
      <c r="H6" s="1354" t="s">
        <v>876</v>
      </c>
      <c r="I6" s="1351" t="s">
        <v>3</v>
      </c>
      <c r="J6" s="1353" t="s">
        <v>87</v>
      </c>
      <c r="K6" s="1355" t="s">
        <v>876</v>
      </c>
    </row>
    <row r="7" spans="1:11" ht="19.5" customHeight="1">
      <c r="A7" s="1282" t="s">
        <v>910</v>
      </c>
      <c r="B7" s="1335">
        <v>917630.90047061001</v>
      </c>
      <c r="C7" s="1335">
        <v>944335.54722959001</v>
      </c>
      <c r="D7" s="1335">
        <v>955657.73971067986</v>
      </c>
      <c r="E7" s="1335">
        <v>1010237.6429456001</v>
      </c>
      <c r="F7" s="1285">
        <v>26704.646758980001</v>
      </c>
      <c r="G7" s="1356"/>
      <c r="H7" s="1284">
        <v>2.9101730058659134</v>
      </c>
      <c r="I7" s="1283">
        <v>54579.903234920232</v>
      </c>
      <c r="J7" s="1357"/>
      <c r="K7" s="1288">
        <v>5.711239596243316</v>
      </c>
    </row>
    <row r="8" spans="1:11" ht="19.5" customHeight="1">
      <c r="A8" s="1296" t="s">
        <v>911</v>
      </c>
      <c r="B8" s="1336">
        <v>28206.181776740003</v>
      </c>
      <c r="C8" s="1336">
        <v>26916.849157880002</v>
      </c>
      <c r="D8" s="1336">
        <v>25929.438226990002</v>
      </c>
      <c r="E8" s="1336">
        <v>28989.248026729998</v>
      </c>
      <c r="F8" s="1293">
        <v>-1289.3326188600004</v>
      </c>
      <c r="G8" s="1358"/>
      <c r="H8" s="1292">
        <v>-4.5710994457365297</v>
      </c>
      <c r="I8" s="1291">
        <v>3059.8097997399964</v>
      </c>
      <c r="J8" s="1292"/>
      <c r="K8" s="1295">
        <v>11.800524843438508</v>
      </c>
    </row>
    <row r="9" spans="1:11" ht="19.5" customHeight="1">
      <c r="A9" s="1296" t="s">
        <v>912</v>
      </c>
      <c r="B9" s="1336">
        <v>29.838400000000004</v>
      </c>
      <c r="C9" s="1336">
        <v>17.104559999999999</v>
      </c>
      <c r="D9" s="1336">
        <v>170.62933999999998</v>
      </c>
      <c r="E9" s="1336">
        <v>603.67999999999995</v>
      </c>
      <c r="F9" s="1293">
        <v>-12.733840000000004</v>
      </c>
      <c r="G9" s="1358"/>
      <c r="H9" s="1292">
        <v>-42.676014799721173</v>
      </c>
      <c r="I9" s="1291">
        <v>433.05065999999999</v>
      </c>
      <c r="J9" s="1292"/>
      <c r="K9" s="1295">
        <v>253.79612908307564</v>
      </c>
    </row>
    <row r="10" spans="1:11" ht="19.5" customHeight="1">
      <c r="A10" s="1296" t="s">
        <v>913</v>
      </c>
      <c r="B10" s="1336">
        <v>2384.0881600000002</v>
      </c>
      <c r="C10" s="1336">
        <v>2277.7572400000004</v>
      </c>
      <c r="D10" s="1336">
        <v>2291.3082800000002</v>
      </c>
      <c r="E10" s="1336">
        <v>2460.92</v>
      </c>
      <c r="F10" s="1293">
        <v>-106.33091999999988</v>
      </c>
      <c r="G10" s="1358"/>
      <c r="H10" s="1292">
        <v>-4.4600246662019352</v>
      </c>
      <c r="I10" s="1291">
        <v>169.61171999999988</v>
      </c>
      <c r="J10" s="1292"/>
      <c r="K10" s="1295">
        <v>7.4023963287908101</v>
      </c>
    </row>
    <row r="11" spans="1:11" ht="19.5" customHeight="1">
      <c r="A11" s="1296" t="s">
        <v>914</v>
      </c>
      <c r="B11" s="1336">
        <v>887010.79213386995</v>
      </c>
      <c r="C11" s="1336">
        <v>915123.83627171</v>
      </c>
      <c r="D11" s="1336">
        <v>927266.36386368982</v>
      </c>
      <c r="E11" s="1336">
        <v>978183.79491887009</v>
      </c>
      <c r="F11" s="1293">
        <v>28113.044137840043</v>
      </c>
      <c r="G11" s="1358"/>
      <c r="H11" s="1292">
        <v>3.1694139899029716</v>
      </c>
      <c r="I11" s="1291">
        <v>50917.431055180263</v>
      </c>
      <c r="J11" s="1292"/>
      <c r="K11" s="1295">
        <v>5.4911331888520039</v>
      </c>
    </row>
    <row r="12" spans="1:11" ht="19.5" customHeight="1">
      <c r="A12" s="1282" t="s">
        <v>915</v>
      </c>
      <c r="B12" s="1335">
        <v>16408.711874249999</v>
      </c>
      <c r="C12" s="1335">
        <v>58982.554755250007</v>
      </c>
      <c r="D12" s="1335">
        <v>41866.499995250007</v>
      </c>
      <c r="E12" s="1335">
        <v>86120.399712290004</v>
      </c>
      <c r="F12" s="1285">
        <v>42573.842881000004</v>
      </c>
      <c r="G12" s="1356"/>
      <c r="H12" s="1284">
        <v>259.45877535829396</v>
      </c>
      <c r="I12" s="1283">
        <v>44253.899717039996</v>
      </c>
      <c r="J12" s="1284"/>
      <c r="K12" s="1288">
        <v>105.70241057184349</v>
      </c>
    </row>
    <row r="13" spans="1:11" ht="19.5" customHeight="1">
      <c r="A13" s="1296" t="s">
        <v>916</v>
      </c>
      <c r="B13" s="1336">
        <v>16099.85087425</v>
      </c>
      <c r="C13" s="1336">
        <v>47687.357359250003</v>
      </c>
      <c r="D13" s="1336">
        <v>30457.402599250003</v>
      </c>
      <c r="E13" s="1336">
        <v>37709.903934249996</v>
      </c>
      <c r="F13" s="1293">
        <v>31587.506485000005</v>
      </c>
      <c r="G13" s="1358"/>
      <c r="H13" s="1292">
        <v>196.19750972675695</v>
      </c>
      <c r="I13" s="1291">
        <v>7252.5013349999936</v>
      </c>
      <c r="J13" s="1292"/>
      <c r="K13" s="1295">
        <v>23.811949529729702</v>
      </c>
    </row>
    <row r="14" spans="1:11" ht="19.5" customHeight="1">
      <c r="A14" s="1296" t="s">
        <v>917</v>
      </c>
      <c r="B14" s="1336">
        <v>0</v>
      </c>
      <c r="C14" s="1336">
        <v>8942</v>
      </c>
      <c r="D14" s="1336">
        <v>8942</v>
      </c>
      <c r="E14" s="1336">
        <v>45287</v>
      </c>
      <c r="F14" s="1293">
        <v>8942</v>
      </c>
      <c r="G14" s="1358"/>
      <c r="H14" s="1292"/>
      <c r="I14" s="1291">
        <v>36345</v>
      </c>
      <c r="J14" s="1292"/>
      <c r="K14" s="1295">
        <v>406.45269514649965</v>
      </c>
    </row>
    <row r="15" spans="1:11" ht="19.5" customHeight="1">
      <c r="A15" s="1296" t="s">
        <v>918</v>
      </c>
      <c r="B15" s="1336">
        <v>308.86099999999999</v>
      </c>
      <c r="C15" s="1336">
        <v>2353.1973959999996</v>
      </c>
      <c r="D15" s="1336">
        <v>2467.097396000001</v>
      </c>
      <c r="E15" s="1336">
        <v>3123.49577804</v>
      </c>
      <c r="F15" s="1293">
        <v>2044.3363959999997</v>
      </c>
      <c r="G15" s="1358"/>
      <c r="H15" s="1292">
        <v>661.89528493399928</v>
      </c>
      <c r="I15" s="1291">
        <v>656.39838203999898</v>
      </c>
      <c r="J15" s="1292"/>
      <c r="K15" s="1295">
        <v>26.606099260784866</v>
      </c>
    </row>
    <row r="16" spans="1:11" ht="19.5" customHeight="1">
      <c r="A16" s="1296" t="s">
        <v>919</v>
      </c>
      <c r="B16" s="1336">
        <v>0</v>
      </c>
      <c r="C16" s="1336">
        <v>0</v>
      </c>
      <c r="D16" s="1336">
        <v>0</v>
      </c>
      <c r="E16" s="1336">
        <v>0</v>
      </c>
      <c r="F16" s="1293">
        <v>0</v>
      </c>
      <c r="G16" s="1358"/>
      <c r="H16" s="1292"/>
      <c r="I16" s="1291">
        <v>0</v>
      </c>
      <c r="J16" s="1292"/>
      <c r="K16" s="1295"/>
    </row>
    <row r="17" spans="1:11" ht="19.5" customHeight="1">
      <c r="A17" s="1359" t="s">
        <v>920</v>
      </c>
      <c r="B17" s="1335">
        <v>31</v>
      </c>
      <c r="C17" s="1335">
        <v>31</v>
      </c>
      <c r="D17" s="1335">
        <v>31</v>
      </c>
      <c r="E17" s="1335">
        <v>31</v>
      </c>
      <c r="F17" s="1285">
        <v>0</v>
      </c>
      <c r="G17" s="1356"/>
      <c r="H17" s="1284">
        <v>0</v>
      </c>
      <c r="I17" s="1283">
        <v>0</v>
      </c>
      <c r="J17" s="1284"/>
      <c r="K17" s="1288">
        <v>0</v>
      </c>
    </row>
    <row r="18" spans="1:11" ht="19.5" customHeight="1">
      <c r="A18" s="1282" t="s">
        <v>921</v>
      </c>
      <c r="B18" s="1335">
        <v>2423.7671835200003</v>
      </c>
      <c r="C18" s="1335">
        <v>3448.5718692200003</v>
      </c>
      <c r="D18" s="1335">
        <v>3448.5718692200003</v>
      </c>
      <c r="E18" s="1335">
        <v>2795.6894597300002</v>
      </c>
      <c r="F18" s="1285">
        <v>1024.8046856999999</v>
      </c>
      <c r="G18" s="1356"/>
      <c r="H18" s="1284">
        <v>42.281482011473216</v>
      </c>
      <c r="I18" s="1283">
        <v>-652.8824094900001</v>
      </c>
      <c r="J18" s="1284"/>
      <c r="K18" s="1288">
        <v>-18.931964716097664</v>
      </c>
    </row>
    <row r="19" spans="1:11" ht="19.5" customHeight="1">
      <c r="A19" s="1296" t="s">
        <v>922</v>
      </c>
      <c r="B19" s="1336">
        <v>2407.7671835200003</v>
      </c>
      <c r="C19" s="1336">
        <v>3432.5718692200003</v>
      </c>
      <c r="D19" s="1336">
        <v>3432.5718692200003</v>
      </c>
      <c r="E19" s="1336">
        <v>2779.6894597300002</v>
      </c>
      <c r="F19" s="1293">
        <v>1024.8046856999999</v>
      </c>
      <c r="G19" s="1358"/>
      <c r="H19" s="1292">
        <v>42.562449256485074</v>
      </c>
      <c r="I19" s="1291">
        <v>-652.8824094900001</v>
      </c>
      <c r="J19" s="1292"/>
      <c r="K19" s="1295">
        <v>-19.020210919527162</v>
      </c>
    </row>
    <row r="20" spans="1:11" ht="19.5" customHeight="1">
      <c r="A20" s="1296" t="s">
        <v>923</v>
      </c>
      <c r="B20" s="1336">
        <v>16</v>
      </c>
      <c r="C20" s="1336">
        <v>16</v>
      </c>
      <c r="D20" s="1336">
        <v>16</v>
      </c>
      <c r="E20" s="1336">
        <v>16</v>
      </c>
      <c r="F20" s="1293">
        <v>0</v>
      </c>
      <c r="G20" s="1358"/>
      <c r="H20" s="1292">
        <v>0</v>
      </c>
      <c r="I20" s="1291">
        <v>0</v>
      </c>
      <c r="J20" s="1292"/>
      <c r="K20" s="1295">
        <v>0</v>
      </c>
    </row>
    <row r="21" spans="1:11" ht="19.5" customHeight="1">
      <c r="A21" s="1282" t="s">
        <v>924</v>
      </c>
      <c r="B21" s="1335">
        <v>6710.1528778900001</v>
      </c>
      <c r="C21" s="1335">
        <v>8952.7058448600001</v>
      </c>
      <c r="D21" s="1335">
        <v>6937.2709147099995</v>
      </c>
      <c r="E21" s="1335">
        <v>17924.398840010002</v>
      </c>
      <c r="F21" s="1285">
        <v>2242.5529669699999</v>
      </c>
      <c r="G21" s="1356"/>
      <c r="H21" s="1284">
        <v>33.420296195623614</v>
      </c>
      <c r="I21" s="1283">
        <v>10987.127925300003</v>
      </c>
      <c r="J21" s="1284"/>
      <c r="K21" s="1288">
        <v>158.37824499548609</v>
      </c>
    </row>
    <row r="22" spans="1:11" ht="19.5" customHeight="1">
      <c r="A22" s="1296" t="s">
        <v>925</v>
      </c>
      <c r="B22" s="1336">
        <v>5910.1528778900001</v>
      </c>
      <c r="C22" s="1336">
        <v>8952.7058448600001</v>
      </c>
      <c r="D22" s="1336">
        <v>6937.2709147099995</v>
      </c>
      <c r="E22" s="1336">
        <v>17924.398840010002</v>
      </c>
      <c r="F22" s="1293">
        <v>3042.5529669699999</v>
      </c>
      <c r="G22" s="1358"/>
      <c r="H22" s="1292">
        <v>51.480106011339423</v>
      </c>
      <c r="I22" s="1291">
        <v>10987.127925300003</v>
      </c>
      <c r="J22" s="1292"/>
      <c r="K22" s="1295">
        <v>158.37824499548609</v>
      </c>
    </row>
    <row r="23" spans="1:11" ht="19.5" customHeight="1">
      <c r="A23" s="1296" t="s">
        <v>926</v>
      </c>
      <c r="B23" s="1336">
        <v>800</v>
      </c>
      <c r="C23" s="1336">
        <v>0</v>
      </c>
      <c r="D23" s="1336">
        <v>0</v>
      </c>
      <c r="E23" s="1336">
        <v>0</v>
      </c>
      <c r="F23" s="1293">
        <v>-800</v>
      </c>
      <c r="G23" s="1358"/>
      <c r="H23" s="1292">
        <v>-100</v>
      </c>
      <c r="I23" s="1291">
        <v>0</v>
      </c>
      <c r="J23" s="1292"/>
      <c r="K23" s="1295"/>
    </row>
    <row r="24" spans="1:11" ht="19.5" customHeight="1">
      <c r="A24" s="1282" t="s">
        <v>927</v>
      </c>
      <c r="B24" s="1335">
        <v>4449.7970038699996</v>
      </c>
      <c r="C24" s="1335">
        <v>4158.0660545600003</v>
      </c>
      <c r="D24" s="1335">
        <v>4137.1226891200004</v>
      </c>
      <c r="E24" s="1335">
        <v>3752.5994619600001</v>
      </c>
      <c r="F24" s="1285">
        <v>-291.73094930999923</v>
      </c>
      <c r="G24" s="1356"/>
      <c r="H24" s="1284">
        <v>-6.5560507379613071</v>
      </c>
      <c r="I24" s="1283">
        <v>-384.52322716000026</v>
      </c>
      <c r="J24" s="1284"/>
      <c r="K24" s="1288">
        <v>-9.2944603303942976</v>
      </c>
    </row>
    <row r="25" spans="1:11" ht="19.5" customHeight="1">
      <c r="A25" s="1282" t="s">
        <v>928</v>
      </c>
      <c r="B25" s="1335">
        <v>33875.377499020004</v>
      </c>
      <c r="C25" s="1335">
        <v>35971.42523777001</v>
      </c>
      <c r="D25" s="1335">
        <v>36601.222259999995</v>
      </c>
      <c r="E25" s="1335">
        <v>36662.830465650011</v>
      </c>
      <c r="F25" s="1285">
        <v>2096.0477387500068</v>
      </c>
      <c r="G25" s="1356"/>
      <c r="H25" s="1284">
        <v>6.1875258476769579</v>
      </c>
      <c r="I25" s="1283">
        <v>61.608205650016316</v>
      </c>
      <c r="J25" s="1284"/>
      <c r="K25" s="1288">
        <v>0.1683228095837265</v>
      </c>
    </row>
    <row r="26" spans="1:11" ht="19.5" customHeight="1">
      <c r="A26" s="1360" t="s">
        <v>929</v>
      </c>
      <c r="B26" s="1378">
        <v>981529.70690916001</v>
      </c>
      <c r="C26" s="1378">
        <v>1055879.87099125</v>
      </c>
      <c r="D26" s="1378">
        <v>1048679.42743898</v>
      </c>
      <c r="E26" s="1378">
        <v>1157524.5608852399</v>
      </c>
      <c r="F26" s="1363">
        <v>74350.164082090021</v>
      </c>
      <c r="G26" s="1364"/>
      <c r="H26" s="1362">
        <v>7.5749275400149543</v>
      </c>
      <c r="I26" s="1361">
        <v>108845.13344625989</v>
      </c>
      <c r="J26" s="1362"/>
      <c r="K26" s="1365">
        <v>10.379257053995495</v>
      </c>
    </row>
    <row r="27" spans="1:11" ht="19.5" customHeight="1">
      <c r="A27" s="1282" t="s">
        <v>930</v>
      </c>
      <c r="B27" s="1335">
        <v>547052.99109698995</v>
      </c>
      <c r="C27" s="1335">
        <v>587074.93392824999</v>
      </c>
      <c r="D27" s="1335">
        <v>656909.51932897011</v>
      </c>
      <c r="E27" s="1335">
        <v>658803.99059812003</v>
      </c>
      <c r="F27" s="1285">
        <v>40021.942831260036</v>
      </c>
      <c r="G27" s="1356"/>
      <c r="H27" s="1284">
        <v>7.315917010343945</v>
      </c>
      <c r="I27" s="1283">
        <v>1894.4712691499153</v>
      </c>
      <c r="J27" s="1284"/>
      <c r="K27" s="1288">
        <v>0.28839150802459196</v>
      </c>
    </row>
    <row r="28" spans="1:11" ht="19.5" customHeight="1">
      <c r="A28" s="1296" t="s">
        <v>931</v>
      </c>
      <c r="B28" s="1336">
        <v>327482.67803007999</v>
      </c>
      <c r="C28" s="1336">
        <v>351955.85463524994</v>
      </c>
      <c r="D28" s="1336">
        <v>361745.91183872998</v>
      </c>
      <c r="E28" s="1336">
        <v>404471.35555736005</v>
      </c>
      <c r="F28" s="1293">
        <v>24473.176605169952</v>
      </c>
      <c r="G28" s="1358"/>
      <c r="H28" s="1292">
        <v>7.473120945628164</v>
      </c>
      <c r="I28" s="1291">
        <v>42725.443718630064</v>
      </c>
      <c r="J28" s="1292"/>
      <c r="K28" s="1295">
        <v>11.810898843738006</v>
      </c>
    </row>
    <row r="29" spans="1:11" ht="19.5" customHeight="1">
      <c r="A29" s="1296" t="s">
        <v>932</v>
      </c>
      <c r="B29" s="1336">
        <v>55901.051822580012</v>
      </c>
      <c r="C29" s="1336">
        <v>53219.952165090013</v>
      </c>
      <c r="D29" s="1336">
        <v>63082.488793020013</v>
      </c>
      <c r="E29" s="1336">
        <v>58365.484757389997</v>
      </c>
      <c r="F29" s="1293">
        <v>-2681.0996574899982</v>
      </c>
      <c r="G29" s="1358"/>
      <c r="H29" s="1292">
        <v>-4.7961524337669559</v>
      </c>
      <c r="I29" s="1291">
        <v>-4717.004035630016</v>
      </c>
      <c r="J29" s="1292"/>
      <c r="K29" s="1295">
        <v>-7.4775173362404592</v>
      </c>
    </row>
    <row r="30" spans="1:11" ht="19.5" customHeight="1">
      <c r="A30" s="1296" t="s">
        <v>933</v>
      </c>
      <c r="B30" s="1336">
        <v>134715.85834726001</v>
      </c>
      <c r="C30" s="1336">
        <v>141947.6224238101</v>
      </c>
      <c r="D30" s="1336">
        <v>194425.91190588006</v>
      </c>
      <c r="E30" s="1336">
        <v>169886.74018504997</v>
      </c>
      <c r="F30" s="1293">
        <v>7231.7640765500837</v>
      </c>
      <c r="G30" s="1358"/>
      <c r="H30" s="1292">
        <v>5.3681609316615173</v>
      </c>
      <c r="I30" s="1291">
        <v>-24539.171720830083</v>
      </c>
      <c r="J30" s="1292"/>
      <c r="K30" s="1295">
        <v>-12.621348399646076</v>
      </c>
    </row>
    <row r="31" spans="1:11" ht="19.5" customHeight="1">
      <c r="A31" s="1296" t="s">
        <v>934</v>
      </c>
      <c r="B31" s="1336">
        <v>13738.88305825</v>
      </c>
      <c r="C31" s="1336">
        <v>12543.40561066</v>
      </c>
      <c r="D31" s="1336">
        <v>12364.73573455</v>
      </c>
      <c r="E31" s="1336">
        <v>12381.96925762</v>
      </c>
      <c r="F31" s="1293">
        <v>-1195.4774475899994</v>
      </c>
      <c r="G31" s="1358"/>
      <c r="H31" s="1292">
        <v>-8.7014165745601328</v>
      </c>
      <c r="I31" s="1291">
        <v>17.233523069999137</v>
      </c>
      <c r="J31" s="1292"/>
      <c r="K31" s="1295">
        <v>0.13937639622854689</v>
      </c>
    </row>
    <row r="32" spans="1:11" ht="19.5" customHeight="1">
      <c r="A32" s="1296" t="s">
        <v>935</v>
      </c>
      <c r="B32" s="1336">
        <v>5551.3826345699999</v>
      </c>
      <c r="C32" s="1336">
        <v>3545.0768376199999</v>
      </c>
      <c r="D32" s="1336">
        <v>4802.4487722700005</v>
      </c>
      <c r="E32" s="1336">
        <v>3753.95836448</v>
      </c>
      <c r="F32" s="1293">
        <v>-2006.3057969500001</v>
      </c>
      <c r="G32" s="1358"/>
      <c r="H32" s="1292">
        <v>-36.140650519317063</v>
      </c>
      <c r="I32" s="1291">
        <v>-1048.4904077900005</v>
      </c>
      <c r="J32" s="1292"/>
      <c r="K32" s="1295">
        <v>-21.83241211950304</v>
      </c>
    </row>
    <row r="33" spans="1:11" ht="19.5" customHeight="1">
      <c r="A33" s="1296" t="s">
        <v>936</v>
      </c>
      <c r="B33" s="1336">
        <v>9663.1372042500007</v>
      </c>
      <c r="C33" s="1336">
        <v>23863.02225582</v>
      </c>
      <c r="D33" s="1336">
        <v>20488.022284520001</v>
      </c>
      <c r="E33" s="1336">
        <v>9944.4824762200042</v>
      </c>
      <c r="F33" s="1293">
        <v>14199.88505157</v>
      </c>
      <c r="G33" s="1358"/>
      <c r="H33" s="1292">
        <v>146.9490161572441</v>
      </c>
      <c r="I33" s="1291">
        <v>-10543.539808299996</v>
      </c>
      <c r="J33" s="1292"/>
      <c r="K33" s="1295">
        <v>-51.461969641971294</v>
      </c>
    </row>
    <row r="34" spans="1:11" ht="19.5" customHeight="1">
      <c r="A34" s="1282" t="s">
        <v>937</v>
      </c>
      <c r="B34" s="1335">
        <v>115018.4562489799</v>
      </c>
      <c r="C34" s="1335">
        <v>269072.99572035001</v>
      </c>
      <c r="D34" s="1335">
        <v>106272.09723108003</v>
      </c>
      <c r="E34" s="1335">
        <v>248484.60310085019</v>
      </c>
      <c r="F34" s="1285">
        <v>154054.53947137011</v>
      </c>
      <c r="G34" s="1356"/>
      <c r="H34" s="1284">
        <v>133.93897335736187</v>
      </c>
      <c r="I34" s="1283">
        <v>142212.50586977016</v>
      </c>
      <c r="J34" s="1284"/>
      <c r="K34" s="1288">
        <v>133.81923343485039</v>
      </c>
    </row>
    <row r="35" spans="1:11" ht="19.5" customHeight="1">
      <c r="A35" s="1282" t="s">
        <v>938</v>
      </c>
      <c r="B35" s="1335">
        <v>0</v>
      </c>
      <c r="C35" s="1335">
        <v>0</v>
      </c>
      <c r="D35" s="1335">
        <v>14400</v>
      </c>
      <c r="E35" s="1335">
        <v>0</v>
      </c>
      <c r="F35" s="1285">
        <v>0</v>
      </c>
      <c r="G35" s="1356"/>
      <c r="H35" s="1284"/>
      <c r="I35" s="1283">
        <v>-14400</v>
      </c>
      <c r="J35" s="1284"/>
      <c r="K35" s="1288">
        <v>-100</v>
      </c>
    </row>
    <row r="36" spans="1:11" ht="19.5" customHeight="1">
      <c r="A36" s="1282" t="s">
        <v>939</v>
      </c>
      <c r="B36" s="1335">
        <v>0</v>
      </c>
      <c r="C36" s="1335">
        <v>0</v>
      </c>
      <c r="D36" s="1335">
        <v>0</v>
      </c>
      <c r="E36" s="1335">
        <v>0</v>
      </c>
      <c r="F36" s="1285">
        <v>0</v>
      </c>
      <c r="G36" s="1356"/>
      <c r="H36" s="1284"/>
      <c r="I36" s="1283">
        <v>0</v>
      </c>
      <c r="J36" s="1284"/>
      <c r="K36" s="1288"/>
    </row>
    <row r="37" spans="1:11" ht="19.5" customHeight="1">
      <c r="A37" s="1282" t="s">
        <v>940</v>
      </c>
      <c r="B37" s="1335">
        <v>49080</v>
      </c>
      <c r="C37" s="1335">
        <v>24318.625</v>
      </c>
      <c r="D37" s="1335">
        <v>0</v>
      </c>
      <c r="E37" s="1335">
        <v>0</v>
      </c>
      <c r="F37" s="1285">
        <v>-24761.375</v>
      </c>
      <c r="G37" s="1356"/>
      <c r="H37" s="1284"/>
      <c r="I37" s="1283">
        <v>0</v>
      </c>
      <c r="J37" s="1284"/>
      <c r="K37" s="1288"/>
    </row>
    <row r="38" spans="1:11" ht="19.5" customHeight="1">
      <c r="A38" s="1282" t="s">
        <v>941</v>
      </c>
      <c r="B38" s="1335">
        <v>4425.2452109500009</v>
      </c>
      <c r="C38" s="1335">
        <v>3377.4539477700005</v>
      </c>
      <c r="D38" s="1335">
        <v>2849.0322149899994</v>
      </c>
      <c r="E38" s="1335">
        <v>2261.2688839999992</v>
      </c>
      <c r="F38" s="1285">
        <v>-1047.7912631800004</v>
      </c>
      <c r="G38" s="1356"/>
      <c r="H38" s="1284">
        <v>-23.677586511755429</v>
      </c>
      <c r="I38" s="1283">
        <v>-587.76333099000021</v>
      </c>
      <c r="J38" s="1284"/>
      <c r="K38" s="1288">
        <v>-20.630280271929582</v>
      </c>
    </row>
    <row r="39" spans="1:11" ht="19.5" customHeight="1">
      <c r="A39" s="1296" t="s">
        <v>942</v>
      </c>
      <c r="B39" s="1336">
        <v>3.1943309500007628</v>
      </c>
      <c r="C39" s="1336">
        <v>220.23724777000047</v>
      </c>
      <c r="D39" s="1336">
        <v>235.10543498999976</v>
      </c>
      <c r="E39" s="1336">
        <v>57.528883999999998</v>
      </c>
      <c r="F39" s="1293">
        <v>217.0429168199997</v>
      </c>
      <c r="G39" s="1358"/>
      <c r="H39" s="1292">
        <v>6794.6283656033784</v>
      </c>
      <c r="I39" s="1291">
        <v>-177.57655098999976</v>
      </c>
      <c r="J39" s="1292"/>
      <c r="K39" s="1295">
        <v>-75.530602258324237</v>
      </c>
    </row>
    <row r="40" spans="1:11" ht="19.5" customHeight="1">
      <c r="A40" s="1296" t="s">
        <v>943</v>
      </c>
      <c r="B40" s="1336">
        <v>0</v>
      </c>
      <c r="C40" s="1336">
        <v>0</v>
      </c>
      <c r="D40" s="1336">
        <v>0</v>
      </c>
      <c r="E40" s="1336">
        <v>0</v>
      </c>
      <c r="F40" s="1293">
        <v>0</v>
      </c>
      <c r="G40" s="1358"/>
      <c r="H40" s="1292"/>
      <c r="I40" s="1291">
        <v>0</v>
      </c>
      <c r="J40" s="1292"/>
      <c r="K40" s="1295"/>
    </row>
    <row r="41" spans="1:11" ht="19.5" customHeight="1">
      <c r="A41" s="1296" t="s">
        <v>944</v>
      </c>
      <c r="B41" s="1336">
        <v>0</v>
      </c>
      <c r="C41" s="1336">
        <v>0</v>
      </c>
      <c r="D41" s="1336">
        <v>0</v>
      </c>
      <c r="E41" s="1336">
        <v>0</v>
      </c>
      <c r="F41" s="1293">
        <v>0</v>
      </c>
      <c r="G41" s="1358"/>
      <c r="H41" s="1292"/>
      <c r="I41" s="1291">
        <v>0</v>
      </c>
      <c r="J41" s="1292"/>
      <c r="K41" s="1295"/>
    </row>
    <row r="42" spans="1:11" ht="19.5" customHeight="1">
      <c r="A42" s="1296" t="s">
        <v>945</v>
      </c>
      <c r="B42" s="1336">
        <v>0</v>
      </c>
      <c r="C42" s="1336">
        <v>0</v>
      </c>
      <c r="D42" s="1336">
        <v>0</v>
      </c>
      <c r="E42" s="1336">
        <v>0</v>
      </c>
      <c r="F42" s="1293">
        <v>0</v>
      </c>
      <c r="G42" s="1358"/>
      <c r="H42" s="1292"/>
      <c r="I42" s="1291">
        <v>0</v>
      </c>
      <c r="J42" s="1292"/>
      <c r="K42" s="1295"/>
    </row>
    <row r="43" spans="1:11" ht="19.5" customHeight="1">
      <c r="A43" s="1296" t="s">
        <v>946</v>
      </c>
      <c r="B43" s="1336">
        <v>0</v>
      </c>
      <c r="C43" s="1336">
        <v>0</v>
      </c>
      <c r="D43" s="1336">
        <v>0</v>
      </c>
      <c r="E43" s="1336">
        <v>0</v>
      </c>
      <c r="F43" s="1293">
        <v>0</v>
      </c>
      <c r="G43" s="1358"/>
      <c r="H43" s="1292"/>
      <c r="I43" s="1291">
        <v>0</v>
      </c>
      <c r="J43" s="1302"/>
      <c r="K43" s="1295"/>
    </row>
    <row r="44" spans="1:11" ht="19.5" customHeight="1">
      <c r="A44" s="1296" t="s">
        <v>947</v>
      </c>
      <c r="B44" s="1336">
        <v>1010.02984</v>
      </c>
      <c r="C44" s="1336">
        <v>305.03132000000005</v>
      </c>
      <c r="D44" s="1336">
        <v>153.42302000000001</v>
      </c>
      <c r="E44" s="1336">
        <v>0</v>
      </c>
      <c r="F44" s="1293">
        <v>-704.99851999999998</v>
      </c>
      <c r="G44" s="1358"/>
      <c r="H44" s="1292">
        <v>-69.799771460217457</v>
      </c>
      <c r="I44" s="1291">
        <v>-153.42302000000001</v>
      </c>
      <c r="J44" s="1302"/>
      <c r="K44" s="1295">
        <v>-100</v>
      </c>
    </row>
    <row r="45" spans="1:11" ht="19.5" customHeight="1">
      <c r="A45" s="1296" t="s">
        <v>948</v>
      </c>
      <c r="B45" s="1336">
        <v>3412.0210399999996</v>
      </c>
      <c r="C45" s="1336">
        <v>2852.1853799999999</v>
      </c>
      <c r="D45" s="1336">
        <v>2460.5037599999996</v>
      </c>
      <c r="E45" s="1336">
        <v>2203.7399999999993</v>
      </c>
      <c r="F45" s="1293">
        <v>-559.83565999999973</v>
      </c>
      <c r="G45" s="1358"/>
      <c r="H45" s="1292">
        <v>-16.407743488006151</v>
      </c>
      <c r="I45" s="1291">
        <v>-256.76376000000027</v>
      </c>
      <c r="J45" s="1302"/>
      <c r="K45" s="1295">
        <v>-10.435414250291588</v>
      </c>
    </row>
    <row r="46" spans="1:11" ht="19.5" customHeight="1">
      <c r="A46" s="1296" t="s">
        <v>949</v>
      </c>
      <c r="B46" s="1336">
        <v>0</v>
      </c>
      <c r="C46" s="1336">
        <v>0</v>
      </c>
      <c r="D46" s="1336">
        <v>0</v>
      </c>
      <c r="E46" s="1336">
        <v>0</v>
      </c>
      <c r="F46" s="1293">
        <v>0</v>
      </c>
      <c r="G46" s="1358"/>
      <c r="H46" s="1292"/>
      <c r="I46" s="1291">
        <v>0</v>
      </c>
      <c r="J46" s="1292"/>
      <c r="K46" s="1295"/>
    </row>
    <row r="47" spans="1:11" ht="19.5" customHeight="1">
      <c r="A47" s="1282" t="s">
        <v>950</v>
      </c>
      <c r="B47" s="1335">
        <v>139195.62153613003</v>
      </c>
      <c r="C47" s="1335">
        <v>126334.35899963</v>
      </c>
      <c r="D47" s="1335">
        <v>128664.14382493</v>
      </c>
      <c r="E47" s="1335">
        <v>170860.59877227002</v>
      </c>
      <c r="F47" s="1285">
        <v>-12861.262536500028</v>
      </c>
      <c r="G47" s="1356"/>
      <c r="H47" s="1284">
        <v>-9.2397033718202994</v>
      </c>
      <c r="I47" s="1283">
        <v>42196.454947340026</v>
      </c>
      <c r="J47" s="1366"/>
      <c r="K47" s="1288">
        <v>32.79581528538025</v>
      </c>
    </row>
    <row r="48" spans="1:11" ht="19.5" customHeight="1" thickBot="1">
      <c r="A48" s="1314" t="s">
        <v>951</v>
      </c>
      <c r="B48" s="1338">
        <v>126757.38752072005</v>
      </c>
      <c r="C48" s="1338">
        <v>45701.528351369896</v>
      </c>
      <c r="D48" s="1338">
        <v>139584.59640362012</v>
      </c>
      <c r="E48" s="1338">
        <v>77114.116940880049</v>
      </c>
      <c r="F48" s="1317">
        <v>-81055.859169350151</v>
      </c>
      <c r="G48" s="1367"/>
      <c r="H48" s="1316">
        <v>-63.945668773033503</v>
      </c>
      <c r="I48" s="1315">
        <v>-62470.47946274007</v>
      </c>
      <c r="J48" s="1368"/>
      <c r="K48" s="1318">
        <v>-44.754565383490913</v>
      </c>
    </row>
    <row r="49" spans="1:11" ht="19.5" customHeight="1" thickTop="1">
      <c r="A49" s="1325" t="s">
        <v>904</v>
      </c>
      <c r="B49" s="1279"/>
      <c r="C49" s="1279"/>
      <c r="D49" s="1321"/>
      <c r="E49" s="1321"/>
      <c r="F49" s="1321"/>
      <c r="G49" s="1321"/>
      <c r="H49" s="1321"/>
      <c r="I49" s="1321"/>
      <c r="J49" s="1321"/>
      <c r="K49" s="1321"/>
    </row>
    <row r="50" spans="1:11" ht="19.5" customHeight="1">
      <c r="A50" s="1369" t="s">
        <v>905</v>
      </c>
      <c r="B50" s="1279"/>
      <c r="C50" s="1279"/>
      <c r="D50" s="1321"/>
      <c r="E50" s="1321"/>
      <c r="F50" s="1321"/>
      <c r="G50" s="1321"/>
      <c r="H50" s="1321"/>
      <c r="I50" s="1321"/>
      <c r="J50" s="1321"/>
      <c r="K50" s="1321"/>
    </row>
    <row r="51" spans="1:11" ht="19.5" customHeight="1">
      <c r="A51" s="1327" t="s">
        <v>952</v>
      </c>
      <c r="B51" s="1330">
        <v>913205.65525965998</v>
      </c>
      <c r="C51" s="1330">
        <v>940958.09328182007</v>
      </c>
      <c r="D51" s="1330">
        <v>952808.70749568986</v>
      </c>
      <c r="E51" s="1330">
        <v>1007976.3740616001</v>
      </c>
      <c r="F51" s="1330">
        <v>53598.773200240088</v>
      </c>
      <c r="G51" s="1370" t="s">
        <v>878</v>
      </c>
      <c r="H51" s="1330">
        <v>5.8692993075037263</v>
      </c>
      <c r="I51" s="1330">
        <v>19197.121594150209</v>
      </c>
      <c r="J51" s="1370" t="s">
        <v>879</v>
      </c>
      <c r="K51" s="1330">
        <v>2.0147928375473048</v>
      </c>
    </row>
    <row r="52" spans="1:11" ht="19.5" customHeight="1">
      <c r="A52" s="1327" t="s">
        <v>953</v>
      </c>
      <c r="B52" s="1330">
        <v>-366152.65886728</v>
      </c>
      <c r="C52" s="1330">
        <v>-353883.18430968991</v>
      </c>
      <c r="D52" s="1330">
        <v>-295899.14973133011</v>
      </c>
      <c r="E52" s="1330">
        <v>-349172.40087436023</v>
      </c>
      <c r="F52" s="1330">
        <v>-13576.860620489912</v>
      </c>
      <c r="G52" s="1370" t="s">
        <v>878</v>
      </c>
      <c r="H52" s="1330">
        <v>3.7079781592986167</v>
      </c>
      <c r="I52" s="1330">
        <v>-17302.706171270118</v>
      </c>
      <c r="J52" s="1370" t="s">
        <v>879</v>
      </c>
      <c r="K52" s="1330">
        <v>5.8475011459075139</v>
      </c>
    </row>
    <row r="53" spans="1:11" ht="19.5" customHeight="1">
      <c r="A53" s="1327" t="s">
        <v>954</v>
      </c>
      <c r="B53" s="1330">
        <v>281157.63155783009</v>
      </c>
      <c r="C53" s="1330">
        <v>160383.08711322988</v>
      </c>
      <c r="D53" s="1330">
        <v>246047.51796855009</v>
      </c>
      <c r="E53" s="1330">
        <v>211311.88524750006</v>
      </c>
      <c r="F53" s="1330">
        <v>-94928.209266520207</v>
      </c>
      <c r="G53" s="1370" t="s">
        <v>878</v>
      </c>
      <c r="H53" s="1330">
        <v>-33.763340778105409</v>
      </c>
      <c r="I53" s="1330">
        <v>-70706.177692810044</v>
      </c>
      <c r="J53" s="1370" t="s">
        <v>879</v>
      </c>
      <c r="K53" s="1330">
        <v>-28.736797784665214</v>
      </c>
    </row>
    <row r="54" spans="1:11" ht="19.5" customHeight="1">
      <c r="A54" s="1319" t="s">
        <v>1304</v>
      </c>
      <c r="B54" s="1371">
        <v>-25846.33517808</v>
      </c>
      <c r="C54" s="1372" t="s">
        <v>903</v>
      </c>
      <c r="D54" s="1330"/>
      <c r="E54" s="1330"/>
      <c r="F54" s="1330"/>
      <c r="G54" s="1330"/>
      <c r="H54" s="1330"/>
      <c r="I54" s="1330"/>
      <c r="J54" s="1330"/>
      <c r="K54" s="1330"/>
    </row>
    <row r="55" spans="1:11" ht="19.5" customHeight="1">
      <c r="A55" s="1319" t="s">
        <v>1305</v>
      </c>
      <c r="B55" s="1371">
        <v>35970.544971760006</v>
      </c>
      <c r="C55" s="1327" t="s">
        <v>903</v>
      </c>
      <c r="D55" s="1330"/>
      <c r="E55" s="1330"/>
      <c r="F55" s="1330"/>
      <c r="G55" s="1330"/>
      <c r="H55" s="1330"/>
      <c r="I55" s="1330"/>
      <c r="J55" s="1330"/>
      <c r="K55" s="1330"/>
    </row>
    <row r="56" spans="1:11" ht="17.100000000000001" customHeight="1">
      <c r="A56" s="1373"/>
      <c r="B56" s="1279"/>
      <c r="C56" s="1279"/>
      <c r="D56" s="1279"/>
      <c r="E56" s="1279"/>
      <c r="F56" s="1279"/>
      <c r="G56" s="1279"/>
      <c r="H56" s="1279"/>
      <c r="I56" s="1279"/>
      <c r="J56" s="1279"/>
      <c r="K56" s="1279"/>
    </row>
  </sheetData>
  <mergeCells count="7">
    <mergeCell ref="A1:K1"/>
    <mergeCell ref="A2:K2"/>
    <mergeCell ref="I3:K3"/>
    <mergeCell ref="F4:K4"/>
    <mergeCell ref="F5:H5"/>
    <mergeCell ref="I5:K5"/>
    <mergeCell ref="A4:A6"/>
  </mergeCells>
  <pageMargins left="0.7" right="0.7" top="0.5" bottom="0.5" header="0.3" footer="0.3"/>
  <pageSetup scale="57" orientation="portrait" r:id="rId1"/>
</worksheet>
</file>

<file path=xl/worksheets/sheet27.xml><?xml version="1.0" encoding="utf-8"?>
<worksheet xmlns="http://schemas.openxmlformats.org/spreadsheetml/2006/main" xmlns:r="http://schemas.openxmlformats.org/officeDocument/2006/relationships">
  <sheetPr>
    <pageSetUpPr fitToPage="1"/>
  </sheetPr>
  <dimension ref="A1:K46"/>
  <sheetViews>
    <sheetView view="pageBreakPreview" zoomScale="60" zoomScaleNormal="90" workbookViewId="0">
      <selection activeCell="N9" sqref="N9"/>
    </sheetView>
  </sheetViews>
  <sheetFormatPr defaultColWidth="11" defaultRowHeight="17.100000000000001" customHeight="1"/>
  <cols>
    <col min="1" max="1" width="53.5703125" style="959" bestFit="1" customWidth="1"/>
    <col min="2" max="5" width="15.42578125" style="959" customWidth="1"/>
    <col min="6" max="6" width="10.7109375" style="959" customWidth="1"/>
    <col min="7" max="7" width="2.42578125" style="959" bestFit="1" customWidth="1"/>
    <col min="8" max="8" width="8.5703125" style="959" customWidth="1"/>
    <col min="9" max="9" width="12.42578125" style="959" customWidth="1"/>
    <col min="10" max="10" width="2.140625" style="959" customWidth="1"/>
    <col min="11" max="11" width="9.42578125" style="959" customWidth="1"/>
    <col min="12" max="256" width="11" style="1278"/>
    <col min="257" max="257" width="46.7109375" style="1278" bestFit="1" customWidth="1"/>
    <col min="258" max="258" width="11.85546875" style="1278" customWidth="1"/>
    <col min="259" max="259" width="12.42578125" style="1278" customWidth="1"/>
    <col min="260" max="260" width="12.5703125" style="1278" customWidth="1"/>
    <col min="261" max="261" width="11.7109375" style="1278" customWidth="1"/>
    <col min="262" max="262" width="10.7109375" style="1278" customWidth="1"/>
    <col min="263" max="263" width="2.42578125" style="1278" bestFit="1" customWidth="1"/>
    <col min="264" max="264" width="8.5703125" style="1278" customWidth="1"/>
    <col min="265" max="265" width="12.42578125" style="1278" customWidth="1"/>
    <col min="266" max="266" width="2.140625" style="1278" customWidth="1"/>
    <col min="267" max="267" width="9.42578125" style="1278" customWidth="1"/>
    <col min="268" max="512" width="11" style="1278"/>
    <col min="513" max="513" width="46.7109375" style="1278" bestFit="1" customWidth="1"/>
    <col min="514" max="514" width="11.85546875" style="1278" customWidth="1"/>
    <col min="515" max="515" width="12.42578125" style="1278" customWidth="1"/>
    <col min="516" max="516" width="12.5703125" style="1278" customWidth="1"/>
    <col min="517" max="517" width="11.7109375" style="1278" customWidth="1"/>
    <col min="518" max="518" width="10.7109375" style="1278" customWidth="1"/>
    <col min="519" max="519" width="2.42578125" style="1278" bestFit="1" customWidth="1"/>
    <col min="520" max="520" width="8.5703125" style="1278" customWidth="1"/>
    <col min="521" max="521" width="12.42578125" style="1278" customWidth="1"/>
    <col min="522" max="522" width="2.140625" style="1278" customWidth="1"/>
    <col min="523" max="523" width="9.42578125" style="1278" customWidth="1"/>
    <col min="524" max="768" width="11" style="1278"/>
    <col min="769" max="769" width="46.7109375" style="1278" bestFit="1" customWidth="1"/>
    <col min="770" max="770" width="11.85546875" style="1278" customWidth="1"/>
    <col min="771" max="771" width="12.42578125" style="1278" customWidth="1"/>
    <col min="772" max="772" width="12.5703125" style="1278" customWidth="1"/>
    <col min="773" max="773" width="11.7109375" style="1278" customWidth="1"/>
    <col min="774" max="774" width="10.7109375" style="1278" customWidth="1"/>
    <col min="775" max="775" width="2.42578125" style="1278" bestFit="1" customWidth="1"/>
    <col min="776" max="776" width="8.5703125" style="1278" customWidth="1"/>
    <col min="777" max="777" width="12.42578125" style="1278" customWidth="1"/>
    <col min="778" max="778" width="2.140625" style="1278" customWidth="1"/>
    <col min="779" max="779" width="9.42578125" style="1278" customWidth="1"/>
    <col min="780" max="1024" width="11" style="1278"/>
    <col min="1025" max="1025" width="46.7109375" style="1278" bestFit="1" customWidth="1"/>
    <col min="1026" max="1026" width="11.85546875" style="1278" customWidth="1"/>
    <col min="1027" max="1027" width="12.42578125" style="1278" customWidth="1"/>
    <col min="1028" max="1028" width="12.5703125" style="1278" customWidth="1"/>
    <col min="1029" max="1029" width="11.7109375" style="1278" customWidth="1"/>
    <col min="1030" max="1030" width="10.7109375" style="1278" customWidth="1"/>
    <col min="1031" max="1031" width="2.42578125" style="1278" bestFit="1" customWidth="1"/>
    <col min="1032" max="1032" width="8.5703125" style="1278" customWidth="1"/>
    <col min="1033" max="1033" width="12.42578125" style="1278" customWidth="1"/>
    <col min="1034" max="1034" width="2.140625" style="1278" customWidth="1"/>
    <col min="1035" max="1035" width="9.42578125" style="1278" customWidth="1"/>
    <col min="1036" max="1280" width="11" style="1278"/>
    <col min="1281" max="1281" width="46.7109375" style="1278" bestFit="1" customWidth="1"/>
    <col min="1282" max="1282" width="11.85546875" style="1278" customWidth="1"/>
    <col min="1283" max="1283" width="12.42578125" style="1278" customWidth="1"/>
    <col min="1284" max="1284" width="12.5703125" style="1278" customWidth="1"/>
    <col min="1285" max="1285" width="11.7109375" style="1278" customWidth="1"/>
    <col min="1286" max="1286" width="10.7109375" style="1278" customWidth="1"/>
    <col min="1287" max="1287" width="2.42578125" style="1278" bestFit="1" customWidth="1"/>
    <col min="1288" max="1288" width="8.5703125" style="1278" customWidth="1"/>
    <col min="1289" max="1289" width="12.42578125" style="1278" customWidth="1"/>
    <col min="1290" max="1290" width="2.140625" style="1278" customWidth="1"/>
    <col min="1291" max="1291" width="9.42578125" style="1278" customWidth="1"/>
    <col min="1292" max="1536" width="11" style="1278"/>
    <col min="1537" max="1537" width="46.7109375" style="1278" bestFit="1" customWidth="1"/>
    <col min="1538" max="1538" width="11.85546875" style="1278" customWidth="1"/>
    <col min="1539" max="1539" width="12.42578125" style="1278" customWidth="1"/>
    <col min="1540" max="1540" width="12.5703125" style="1278" customWidth="1"/>
    <col min="1541" max="1541" width="11.7109375" style="1278" customWidth="1"/>
    <col min="1542" max="1542" width="10.7109375" style="1278" customWidth="1"/>
    <col min="1543" max="1543" width="2.42578125" style="1278" bestFit="1" customWidth="1"/>
    <col min="1544" max="1544" width="8.5703125" style="1278" customWidth="1"/>
    <col min="1545" max="1545" width="12.42578125" style="1278" customWidth="1"/>
    <col min="1546" max="1546" width="2.140625" style="1278" customWidth="1"/>
    <col min="1547" max="1547" width="9.42578125" style="1278" customWidth="1"/>
    <col min="1548" max="1792" width="11" style="1278"/>
    <col min="1793" max="1793" width="46.7109375" style="1278" bestFit="1" customWidth="1"/>
    <col min="1794" max="1794" width="11.85546875" style="1278" customWidth="1"/>
    <col min="1795" max="1795" width="12.42578125" style="1278" customWidth="1"/>
    <col min="1796" max="1796" width="12.5703125" style="1278" customWidth="1"/>
    <col min="1797" max="1797" width="11.7109375" style="1278" customWidth="1"/>
    <col min="1798" max="1798" width="10.7109375" style="1278" customWidth="1"/>
    <col min="1799" max="1799" width="2.42578125" style="1278" bestFit="1" customWidth="1"/>
    <col min="1800" max="1800" width="8.5703125" style="1278" customWidth="1"/>
    <col min="1801" max="1801" width="12.42578125" style="1278" customWidth="1"/>
    <col min="1802" max="1802" width="2.140625" style="1278" customWidth="1"/>
    <col min="1803" max="1803" width="9.42578125" style="1278" customWidth="1"/>
    <col min="1804" max="2048" width="11" style="1278"/>
    <col min="2049" max="2049" width="46.7109375" style="1278" bestFit="1" customWidth="1"/>
    <col min="2050" max="2050" width="11.85546875" style="1278" customWidth="1"/>
    <col min="2051" max="2051" width="12.42578125" style="1278" customWidth="1"/>
    <col min="2052" max="2052" width="12.5703125" style="1278" customWidth="1"/>
    <col min="2053" max="2053" width="11.7109375" style="1278" customWidth="1"/>
    <col min="2054" max="2054" width="10.7109375" style="1278" customWidth="1"/>
    <col min="2055" max="2055" width="2.42578125" style="1278" bestFit="1" customWidth="1"/>
    <col min="2056" max="2056" width="8.5703125" style="1278" customWidth="1"/>
    <col min="2057" max="2057" width="12.42578125" style="1278" customWidth="1"/>
    <col min="2058" max="2058" width="2.140625" style="1278" customWidth="1"/>
    <col min="2059" max="2059" width="9.42578125" style="1278" customWidth="1"/>
    <col min="2060" max="2304" width="11" style="1278"/>
    <col min="2305" max="2305" width="46.7109375" style="1278" bestFit="1" customWidth="1"/>
    <col min="2306" max="2306" width="11.85546875" style="1278" customWidth="1"/>
    <col min="2307" max="2307" width="12.42578125" style="1278" customWidth="1"/>
    <col min="2308" max="2308" width="12.5703125" style="1278" customWidth="1"/>
    <col min="2309" max="2309" width="11.7109375" style="1278" customWidth="1"/>
    <col min="2310" max="2310" width="10.7109375" style="1278" customWidth="1"/>
    <col min="2311" max="2311" width="2.42578125" style="1278" bestFit="1" customWidth="1"/>
    <col min="2312" max="2312" width="8.5703125" style="1278" customWidth="1"/>
    <col min="2313" max="2313" width="12.42578125" style="1278" customWidth="1"/>
    <col min="2314" max="2314" width="2.140625" style="1278" customWidth="1"/>
    <col min="2315" max="2315" width="9.42578125" style="1278" customWidth="1"/>
    <col min="2316" max="2560" width="11" style="1278"/>
    <col min="2561" max="2561" width="46.7109375" style="1278" bestFit="1" customWidth="1"/>
    <col min="2562" max="2562" width="11.85546875" style="1278" customWidth="1"/>
    <col min="2563" max="2563" width="12.42578125" style="1278" customWidth="1"/>
    <col min="2564" max="2564" width="12.5703125" style="1278" customWidth="1"/>
    <col min="2565" max="2565" width="11.7109375" style="1278" customWidth="1"/>
    <col min="2566" max="2566" width="10.7109375" style="1278" customWidth="1"/>
    <col min="2567" max="2567" width="2.42578125" style="1278" bestFit="1" customWidth="1"/>
    <col min="2568" max="2568" width="8.5703125" style="1278" customWidth="1"/>
    <col min="2569" max="2569" width="12.42578125" style="1278" customWidth="1"/>
    <col min="2570" max="2570" width="2.140625" style="1278" customWidth="1"/>
    <col min="2571" max="2571" width="9.42578125" style="1278" customWidth="1"/>
    <col min="2572" max="2816" width="11" style="1278"/>
    <col min="2817" max="2817" width="46.7109375" style="1278" bestFit="1" customWidth="1"/>
    <col min="2818" max="2818" width="11.85546875" style="1278" customWidth="1"/>
    <col min="2819" max="2819" width="12.42578125" style="1278" customWidth="1"/>
    <col min="2820" max="2820" width="12.5703125" style="1278" customWidth="1"/>
    <col min="2821" max="2821" width="11.7109375" style="1278" customWidth="1"/>
    <col min="2822" max="2822" width="10.7109375" style="1278" customWidth="1"/>
    <col min="2823" max="2823" width="2.42578125" style="1278" bestFit="1" customWidth="1"/>
    <col min="2824" max="2824" width="8.5703125" style="1278" customWidth="1"/>
    <col min="2825" max="2825" width="12.42578125" style="1278" customWidth="1"/>
    <col min="2826" max="2826" width="2.140625" style="1278" customWidth="1"/>
    <col min="2827" max="2827" width="9.42578125" style="1278" customWidth="1"/>
    <col min="2828" max="3072" width="11" style="1278"/>
    <col min="3073" max="3073" width="46.7109375" style="1278" bestFit="1" customWidth="1"/>
    <col min="3074" max="3074" width="11.85546875" style="1278" customWidth="1"/>
    <col min="3075" max="3075" width="12.42578125" style="1278" customWidth="1"/>
    <col min="3076" max="3076" width="12.5703125" style="1278" customWidth="1"/>
    <col min="3077" max="3077" width="11.7109375" style="1278" customWidth="1"/>
    <col min="3078" max="3078" width="10.7109375" style="1278" customWidth="1"/>
    <col min="3079" max="3079" width="2.42578125" style="1278" bestFit="1" customWidth="1"/>
    <col min="3080" max="3080" width="8.5703125" style="1278" customWidth="1"/>
    <col min="3081" max="3081" width="12.42578125" style="1278" customWidth="1"/>
    <col min="3082" max="3082" width="2.140625" style="1278" customWidth="1"/>
    <col min="3083" max="3083" width="9.42578125" style="1278" customWidth="1"/>
    <col min="3084" max="3328" width="11" style="1278"/>
    <col min="3329" max="3329" width="46.7109375" style="1278" bestFit="1" customWidth="1"/>
    <col min="3330" max="3330" width="11.85546875" style="1278" customWidth="1"/>
    <col min="3331" max="3331" width="12.42578125" style="1278" customWidth="1"/>
    <col min="3332" max="3332" width="12.5703125" style="1278" customWidth="1"/>
    <col min="3333" max="3333" width="11.7109375" style="1278" customWidth="1"/>
    <col min="3334" max="3334" width="10.7109375" style="1278" customWidth="1"/>
    <col min="3335" max="3335" width="2.42578125" style="1278" bestFit="1" customWidth="1"/>
    <col min="3336" max="3336" width="8.5703125" style="1278" customWidth="1"/>
    <col min="3337" max="3337" width="12.42578125" style="1278" customWidth="1"/>
    <col min="3338" max="3338" width="2.140625" style="1278" customWidth="1"/>
    <col min="3339" max="3339" width="9.42578125" style="1278" customWidth="1"/>
    <col min="3340" max="3584" width="11" style="1278"/>
    <col min="3585" max="3585" width="46.7109375" style="1278" bestFit="1" customWidth="1"/>
    <col min="3586" max="3586" width="11.85546875" style="1278" customWidth="1"/>
    <col min="3587" max="3587" width="12.42578125" style="1278" customWidth="1"/>
    <col min="3588" max="3588" width="12.5703125" style="1278" customWidth="1"/>
    <col min="3589" max="3589" width="11.7109375" style="1278" customWidth="1"/>
    <col min="3590" max="3590" width="10.7109375" style="1278" customWidth="1"/>
    <col min="3591" max="3591" width="2.42578125" style="1278" bestFit="1" customWidth="1"/>
    <col min="3592" max="3592" width="8.5703125" style="1278" customWidth="1"/>
    <col min="3593" max="3593" width="12.42578125" style="1278" customWidth="1"/>
    <col min="3594" max="3594" width="2.140625" style="1278" customWidth="1"/>
    <col min="3595" max="3595" width="9.42578125" style="1278" customWidth="1"/>
    <col min="3596" max="3840" width="11" style="1278"/>
    <col min="3841" max="3841" width="46.7109375" style="1278" bestFit="1" customWidth="1"/>
    <col min="3842" max="3842" width="11.85546875" style="1278" customWidth="1"/>
    <col min="3843" max="3843" width="12.42578125" style="1278" customWidth="1"/>
    <col min="3844" max="3844" width="12.5703125" style="1278" customWidth="1"/>
    <col min="3845" max="3845" width="11.7109375" style="1278" customWidth="1"/>
    <col min="3846" max="3846" width="10.7109375" style="1278" customWidth="1"/>
    <col min="3847" max="3847" width="2.42578125" style="1278" bestFit="1" customWidth="1"/>
    <col min="3848" max="3848" width="8.5703125" style="1278" customWidth="1"/>
    <col min="3849" max="3849" width="12.42578125" style="1278" customWidth="1"/>
    <col min="3850" max="3850" width="2.140625" style="1278" customWidth="1"/>
    <col min="3851" max="3851" width="9.42578125" style="1278" customWidth="1"/>
    <col min="3852" max="4096" width="11" style="1278"/>
    <col min="4097" max="4097" width="46.7109375" style="1278" bestFit="1" customWidth="1"/>
    <col min="4098" max="4098" width="11.85546875" style="1278" customWidth="1"/>
    <col min="4099" max="4099" width="12.42578125" style="1278" customWidth="1"/>
    <col min="4100" max="4100" width="12.5703125" style="1278" customWidth="1"/>
    <col min="4101" max="4101" width="11.7109375" style="1278" customWidth="1"/>
    <col min="4102" max="4102" width="10.7109375" style="1278" customWidth="1"/>
    <col min="4103" max="4103" width="2.42578125" style="1278" bestFit="1" customWidth="1"/>
    <col min="4104" max="4104" width="8.5703125" style="1278" customWidth="1"/>
    <col min="4105" max="4105" width="12.42578125" style="1278" customWidth="1"/>
    <col min="4106" max="4106" width="2.140625" style="1278" customWidth="1"/>
    <col min="4107" max="4107" width="9.42578125" style="1278" customWidth="1"/>
    <col min="4108" max="4352" width="11" style="1278"/>
    <col min="4353" max="4353" width="46.7109375" style="1278" bestFit="1" customWidth="1"/>
    <col min="4354" max="4354" width="11.85546875" style="1278" customWidth="1"/>
    <col min="4355" max="4355" width="12.42578125" style="1278" customWidth="1"/>
    <col min="4356" max="4356" width="12.5703125" style="1278" customWidth="1"/>
    <col min="4357" max="4357" width="11.7109375" style="1278" customWidth="1"/>
    <col min="4358" max="4358" width="10.7109375" style="1278" customWidth="1"/>
    <col min="4359" max="4359" width="2.42578125" style="1278" bestFit="1" customWidth="1"/>
    <col min="4360" max="4360" width="8.5703125" style="1278" customWidth="1"/>
    <col min="4361" max="4361" width="12.42578125" style="1278" customWidth="1"/>
    <col min="4362" max="4362" width="2.140625" style="1278" customWidth="1"/>
    <col min="4363" max="4363" width="9.42578125" style="1278" customWidth="1"/>
    <col min="4364" max="4608" width="11" style="1278"/>
    <col min="4609" max="4609" width="46.7109375" style="1278" bestFit="1" customWidth="1"/>
    <col min="4610" max="4610" width="11.85546875" style="1278" customWidth="1"/>
    <col min="4611" max="4611" width="12.42578125" style="1278" customWidth="1"/>
    <col min="4612" max="4612" width="12.5703125" style="1278" customWidth="1"/>
    <col min="4613" max="4613" width="11.7109375" style="1278" customWidth="1"/>
    <col min="4614" max="4614" width="10.7109375" style="1278" customWidth="1"/>
    <col min="4615" max="4615" width="2.42578125" style="1278" bestFit="1" customWidth="1"/>
    <col min="4616" max="4616" width="8.5703125" style="1278" customWidth="1"/>
    <col min="4617" max="4617" width="12.42578125" style="1278" customWidth="1"/>
    <col min="4618" max="4618" width="2.140625" style="1278" customWidth="1"/>
    <col min="4619" max="4619" width="9.42578125" style="1278" customWidth="1"/>
    <col min="4620" max="4864" width="11" style="1278"/>
    <col min="4865" max="4865" width="46.7109375" style="1278" bestFit="1" customWidth="1"/>
    <col min="4866" max="4866" width="11.85546875" style="1278" customWidth="1"/>
    <col min="4867" max="4867" width="12.42578125" style="1278" customWidth="1"/>
    <col min="4868" max="4868" width="12.5703125" style="1278" customWidth="1"/>
    <col min="4869" max="4869" width="11.7109375" style="1278" customWidth="1"/>
    <col min="4870" max="4870" width="10.7109375" style="1278" customWidth="1"/>
    <col min="4871" max="4871" width="2.42578125" style="1278" bestFit="1" customWidth="1"/>
    <col min="4872" max="4872" width="8.5703125" style="1278" customWidth="1"/>
    <col min="4873" max="4873" width="12.42578125" style="1278" customWidth="1"/>
    <col min="4874" max="4874" width="2.140625" style="1278" customWidth="1"/>
    <col min="4875" max="4875" width="9.42578125" style="1278" customWidth="1"/>
    <col min="4876" max="5120" width="11" style="1278"/>
    <col min="5121" max="5121" width="46.7109375" style="1278" bestFit="1" customWidth="1"/>
    <col min="5122" max="5122" width="11.85546875" style="1278" customWidth="1"/>
    <col min="5123" max="5123" width="12.42578125" style="1278" customWidth="1"/>
    <col min="5124" max="5124" width="12.5703125" style="1278" customWidth="1"/>
    <col min="5125" max="5125" width="11.7109375" style="1278" customWidth="1"/>
    <col min="5126" max="5126" width="10.7109375" style="1278" customWidth="1"/>
    <col min="5127" max="5127" width="2.42578125" style="1278" bestFit="1" customWidth="1"/>
    <col min="5128" max="5128" width="8.5703125" style="1278" customWidth="1"/>
    <col min="5129" max="5129" width="12.42578125" style="1278" customWidth="1"/>
    <col min="5130" max="5130" width="2.140625" style="1278" customWidth="1"/>
    <col min="5131" max="5131" width="9.42578125" style="1278" customWidth="1"/>
    <col min="5132" max="5376" width="11" style="1278"/>
    <col min="5377" max="5377" width="46.7109375" style="1278" bestFit="1" customWidth="1"/>
    <col min="5378" max="5378" width="11.85546875" style="1278" customWidth="1"/>
    <col min="5379" max="5379" width="12.42578125" style="1278" customWidth="1"/>
    <col min="5380" max="5380" width="12.5703125" style="1278" customWidth="1"/>
    <col min="5381" max="5381" width="11.7109375" style="1278" customWidth="1"/>
    <col min="5382" max="5382" width="10.7109375" style="1278" customWidth="1"/>
    <col min="5383" max="5383" width="2.42578125" style="1278" bestFit="1" customWidth="1"/>
    <col min="5384" max="5384" width="8.5703125" style="1278" customWidth="1"/>
    <col min="5385" max="5385" width="12.42578125" style="1278" customWidth="1"/>
    <col min="5386" max="5386" width="2.140625" style="1278" customWidth="1"/>
    <col min="5387" max="5387" width="9.42578125" style="1278" customWidth="1"/>
    <col min="5388" max="5632" width="11" style="1278"/>
    <col min="5633" max="5633" width="46.7109375" style="1278" bestFit="1" customWidth="1"/>
    <col min="5634" max="5634" width="11.85546875" style="1278" customWidth="1"/>
    <col min="5635" max="5635" width="12.42578125" style="1278" customWidth="1"/>
    <col min="5636" max="5636" width="12.5703125" style="1278" customWidth="1"/>
    <col min="5637" max="5637" width="11.7109375" style="1278" customWidth="1"/>
    <col min="5638" max="5638" width="10.7109375" style="1278" customWidth="1"/>
    <col min="5639" max="5639" width="2.42578125" style="1278" bestFit="1" customWidth="1"/>
    <col min="5640" max="5640" width="8.5703125" style="1278" customWidth="1"/>
    <col min="5641" max="5641" width="12.42578125" style="1278" customWidth="1"/>
    <col min="5642" max="5642" width="2.140625" style="1278" customWidth="1"/>
    <col min="5643" max="5643" width="9.42578125" style="1278" customWidth="1"/>
    <col min="5644" max="5888" width="11" style="1278"/>
    <col min="5889" max="5889" width="46.7109375" style="1278" bestFit="1" customWidth="1"/>
    <col min="5890" max="5890" width="11.85546875" style="1278" customWidth="1"/>
    <col min="5891" max="5891" width="12.42578125" style="1278" customWidth="1"/>
    <col min="5892" max="5892" width="12.5703125" style="1278" customWidth="1"/>
    <col min="5893" max="5893" width="11.7109375" style="1278" customWidth="1"/>
    <col min="5894" max="5894" width="10.7109375" style="1278" customWidth="1"/>
    <col min="5895" max="5895" width="2.42578125" style="1278" bestFit="1" customWidth="1"/>
    <col min="5896" max="5896" width="8.5703125" style="1278" customWidth="1"/>
    <col min="5897" max="5897" width="12.42578125" style="1278" customWidth="1"/>
    <col min="5898" max="5898" width="2.140625" style="1278" customWidth="1"/>
    <col min="5899" max="5899" width="9.42578125" style="1278" customWidth="1"/>
    <col min="5900" max="6144" width="11" style="1278"/>
    <col min="6145" max="6145" width="46.7109375" style="1278" bestFit="1" customWidth="1"/>
    <col min="6146" max="6146" width="11.85546875" style="1278" customWidth="1"/>
    <col min="6147" max="6147" width="12.42578125" style="1278" customWidth="1"/>
    <col min="6148" max="6148" width="12.5703125" style="1278" customWidth="1"/>
    <col min="6149" max="6149" width="11.7109375" style="1278" customWidth="1"/>
    <col min="6150" max="6150" width="10.7109375" style="1278" customWidth="1"/>
    <col min="6151" max="6151" width="2.42578125" style="1278" bestFit="1" customWidth="1"/>
    <col min="6152" max="6152" width="8.5703125" style="1278" customWidth="1"/>
    <col min="6153" max="6153" width="12.42578125" style="1278" customWidth="1"/>
    <col min="6154" max="6154" width="2.140625" style="1278" customWidth="1"/>
    <col min="6155" max="6155" width="9.42578125" style="1278" customWidth="1"/>
    <col min="6156" max="6400" width="11" style="1278"/>
    <col min="6401" max="6401" width="46.7109375" style="1278" bestFit="1" customWidth="1"/>
    <col min="6402" max="6402" width="11.85546875" style="1278" customWidth="1"/>
    <col min="6403" max="6403" width="12.42578125" style="1278" customWidth="1"/>
    <col min="6404" max="6404" width="12.5703125" style="1278" customWidth="1"/>
    <col min="6405" max="6405" width="11.7109375" style="1278" customWidth="1"/>
    <col min="6406" max="6406" width="10.7109375" style="1278" customWidth="1"/>
    <col min="6407" max="6407" width="2.42578125" style="1278" bestFit="1" customWidth="1"/>
    <col min="6408" max="6408" width="8.5703125" style="1278" customWidth="1"/>
    <col min="6409" max="6409" width="12.42578125" style="1278" customWidth="1"/>
    <col min="6410" max="6410" width="2.140625" style="1278" customWidth="1"/>
    <col min="6411" max="6411" width="9.42578125" style="1278" customWidth="1"/>
    <col min="6412" max="6656" width="11" style="1278"/>
    <col min="6657" max="6657" width="46.7109375" style="1278" bestFit="1" customWidth="1"/>
    <col min="6658" max="6658" width="11.85546875" style="1278" customWidth="1"/>
    <col min="6659" max="6659" width="12.42578125" style="1278" customWidth="1"/>
    <col min="6660" max="6660" width="12.5703125" style="1278" customWidth="1"/>
    <col min="6661" max="6661" width="11.7109375" style="1278" customWidth="1"/>
    <col min="6662" max="6662" width="10.7109375" style="1278" customWidth="1"/>
    <col min="6663" max="6663" width="2.42578125" style="1278" bestFit="1" customWidth="1"/>
    <col min="6664" max="6664" width="8.5703125" style="1278" customWidth="1"/>
    <col min="6665" max="6665" width="12.42578125" style="1278" customWidth="1"/>
    <col min="6666" max="6666" width="2.140625" style="1278" customWidth="1"/>
    <col min="6667" max="6667" width="9.42578125" style="1278" customWidth="1"/>
    <col min="6668" max="6912" width="11" style="1278"/>
    <col min="6913" max="6913" width="46.7109375" style="1278" bestFit="1" customWidth="1"/>
    <col min="6914" max="6914" width="11.85546875" style="1278" customWidth="1"/>
    <col min="6915" max="6915" width="12.42578125" style="1278" customWidth="1"/>
    <col min="6916" max="6916" width="12.5703125" style="1278" customWidth="1"/>
    <col min="6917" max="6917" width="11.7109375" style="1278" customWidth="1"/>
    <col min="6918" max="6918" width="10.7109375" style="1278" customWidth="1"/>
    <col min="6919" max="6919" width="2.42578125" style="1278" bestFit="1" customWidth="1"/>
    <col min="6920" max="6920" width="8.5703125" style="1278" customWidth="1"/>
    <col min="6921" max="6921" width="12.42578125" style="1278" customWidth="1"/>
    <col min="6922" max="6922" width="2.140625" style="1278" customWidth="1"/>
    <col min="6923" max="6923" width="9.42578125" style="1278" customWidth="1"/>
    <col min="6924" max="7168" width="11" style="1278"/>
    <col min="7169" max="7169" width="46.7109375" style="1278" bestFit="1" customWidth="1"/>
    <col min="7170" max="7170" width="11.85546875" style="1278" customWidth="1"/>
    <col min="7171" max="7171" width="12.42578125" style="1278" customWidth="1"/>
    <col min="7172" max="7172" width="12.5703125" style="1278" customWidth="1"/>
    <col min="7173" max="7173" width="11.7109375" style="1278" customWidth="1"/>
    <col min="7174" max="7174" width="10.7109375" style="1278" customWidth="1"/>
    <col min="7175" max="7175" width="2.42578125" style="1278" bestFit="1" customWidth="1"/>
    <col min="7176" max="7176" width="8.5703125" style="1278" customWidth="1"/>
    <col min="7177" max="7177" width="12.42578125" style="1278" customWidth="1"/>
    <col min="7178" max="7178" width="2.140625" style="1278" customWidth="1"/>
    <col min="7179" max="7179" width="9.42578125" style="1278" customWidth="1"/>
    <col min="7180" max="7424" width="11" style="1278"/>
    <col min="7425" max="7425" width="46.7109375" style="1278" bestFit="1" customWidth="1"/>
    <col min="7426" max="7426" width="11.85546875" style="1278" customWidth="1"/>
    <col min="7427" max="7427" width="12.42578125" style="1278" customWidth="1"/>
    <col min="7428" max="7428" width="12.5703125" style="1278" customWidth="1"/>
    <col min="7429" max="7429" width="11.7109375" style="1278" customWidth="1"/>
    <col min="7430" max="7430" width="10.7109375" style="1278" customWidth="1"/>
    <col min="7431" max="7431" width="2.42578125" style="1278" bestFit="1" customWidth="1"/>
    <col min="7432" max="7432" width="8.5703125" style="1278" customWidth="1"/>
    <col min="7433" max="7433" width="12.42578125" style="1278" customWidth="1"/>
    <col min="7434" max="7434" width="2.140625" style="1278" customWidth="1"/>
    <col min="7435" max="7435" width="9.42578125" style="1278" customWidth="1"/>
    <col min="7436" max="7680" width="11" style="1278"/>
    <col min="7681" max="7681" width="46.7109375" style="1278" bestFit="1" customWidth="1"/>
    <col min="7682" max="7682" width="11.85546875" style="1278" customWidth="1"/>
    <col min="7683" max="7683" width="12.42578125" style="1278" customWidth="1"/>
    <col min="7684" max="7684" width="12.5703125" style="1278" customWidth="1"/>
    <col min="7685" max="7685" width="11.7109375" style="1278" customWidth="1"/>
    <col min="7686" max="7686" width="10.7109375" style="1278" customWidth="1"/>
    <col min="7687" max="7687" width="2.42578125" style="1278" bestFit="1" customWidth="1"/>
    <col min="7688" max="7688" width="8.5703125" style="1278" customWidth="1"/>
    <col min="7689" max="7689" width="12.42578125" style="1278" customWidth="1"/>
    <col min="7690" max="7690" width="2.140625" style="1278" customWidth="1"/>
    <col min="7691" max="7691" width="9.42578125" style="1278" customWidth="1"/>
    <col min="7692" max="7936" width="11" style="1278"/>
    <col min="7937" max="7937" width="46.7109375" style="1278" bestFit="1" customWidth="1"/>
    <col min="7938" max="7938" width="11.85546875" style="1278" customWidth="1"/>
    <col min="7939" max="7939" width="12.42578125" style="1278" customWidth="1"/>
    <col min="7940" max="7940" width="12.5703125" style="1278" customWidth="1"/>
    <col min="7941" max="7941" width="11.7109375" style="1278" customWidth="1"/>
    <col min="7942" max="7942" width="10.7109375" style="1278" customWidth="1"/>
    <col min="7943" max="7943" width="2.42578125" style="1278" bestFit="1" customWidth="1"/>
    <col min="7944" max="7944" width="8.5703125" style="1278" customWidth="1"/>
    <col min="7945" max="7945" width="12.42578125" style="1278" customWidth="1"/>
    <col min="7946" max="7946" width="2.140625" style="1278" customWidth="1"/>
    <col min="7947" max="7947" width="9.42578125" style="1278" customWidth="1"/>
    <col min="7948" max="8192" width="11" style="1278"/>
    <col min="8193" max="8193" width="46.7109375" style="1278" bestFit="1" customWidth="1"/>
    <col min="8194" max="8194" width="11.85546875" style="1278" customWidth="1"/>
    <col min="8195" max="8195" width="12.42578125" style="1278" customWidth="1"/>
    <col min="8196" max="8196" width="12.5703125" style="1278" customWidth="1"/>
    <col min="8197" max="8197" width="11.7109375" style="1278" customWidth="1"/>
    <col min="8198" max="8198" width="10.7109375" style="1278" customWidth="1"/>
    <col min="8199" max="8199" width="2.42578125" style="1278" bestFit="1" customWidth="1"/>
    <col min="8200" max="8200" width="8.5703125" style="1278" customWidth="1"/>
    <col min="8201" max="8201" width="12.42578125" style="1278" customWidth="1"/>
    <col min="8202" max="8202" width="2.140625" style="1278" customWidth="1"/>
    <col min="8203" max="8203" width="9.42578125" style="1278" customWidth="1"/>
    <col min="8204" max="8448" width="11" style="1278"/>
    <col min="8449" max="8449" width="46.7109375" style="1278" bestFit="1" customWidth="1"/>
    <col min="8450" max="8450" width="11.85546875" style="1278" customWidth="1"/>
    <col min="8451" max="8451" width="12.42578125" style="1278" customWidth="1"/>
    <col min="8452" max="8452" width="12.5703125" style="1278" customWidth="1"/>
    <col min="8453" max="8453" width="11.7109375" style="1278" customWidth="1"/>
    <col min="8454" max="8454" width="10.7109375" style="1278" customWidth="1"/>
    <col min="8455" max="8455" width="2.42578125" style="1278" bestFit="1" customWidth="1"/>
    <col min="8456" max="8456" width="8.5703125" style="1278" customWidth="1"/>
    <col min="8457" max="8457" width="12.42578125" style="1278" customWidth="1"/>
    <col min="8458" max="8458" width="2.140625" style="1278" customWidth="1"/>
    <col min="8459" max="8459" width="9.42578125" style="1278" customWidth="1"/>
    <col min="8460" max="8704" width="11" style="1278"/>
    <col min="8705" max="8705" width="46.7109375" style="1278" bestFit="1" customWidth="1"/>
    <col min="8706" max="8706" width="11.85546875" style="1278" customWidth="1"/>
    <col min="8707" max="8707" width="12.42578125" style="1278" customWidth="1"/>
    <col min="8708" max="8708" width="12.5703125" style="1278" customWidth="1"/>
    <col min="8709" max="8709" width="11.7109375" style="1278" customWidth="1"/>
    <col min="8710" max="8710" width="10.7109375" style="1278" customWidth="1"/>
    <col min="8711" max="8711" width="2.42578125" style="1278" bestFit="1" customWidth="1"/>
    <col min="8712" max="8712" width="8.5703125" style="1278" customWidth="1"/>
    <col min="8713" max="8713" width="12.42578125" style="1278" customWidth="1"/>
    <col min="8714" max="8714" width="2.140625" style="1278" customWidth="1"/>
    <col min="8715" max="8715" width="9.42578125" style="1278" customWidth="1"/>
    <col min="8716" max="8960" width="11" style="1278"/>
    <col min="8961" max="8961" width="46.7109375" style="1278" bestFit="1" customWidth="1"/>
    <col min="8962" max="8962" width="11.85546875" style="1278" customWidth="1"/>
    <col min="8963" max="8963" width="12.42578125" style="1278" customWidth="1"/>
    <col min="8964" max="8964" width="12.5703125" style="1278" customWidth="1"/>
    <col min="8965" max="8965" width="11.7109375" style="1278" customWidth="1"/>
    <col min="8966" max="8966" width="10.7109375" style="1278" customWidth="1"/>
    <col min="8967" max="8967" width="2.42578125" style="1278" bestFit="1" customWidth="1"/>
    <col min="8968" max="8968" width="8.5703125" style="1278" customWidth="1"/>
    <col min="8969" max="8969" width="12.42578125" style="1278" customWidth="1"/>
    <col min="8970" max="8970" width="2.140625" style="1278" customWidth="1"/>
    <col min="8971" max="8971" width="9.42578125" style="1278" customWidth="1"/>
    <col min="8972" max="9216" width="11" style="1278"/>
    <col min="9217" max="9217" width="46.7109375" style="1278" bestFit="1" customWidth="1"/>
    <col min="9218" max="9218" width="11.85546875" style="1278" customWidth="1"/>
    <col min="9219" max="9219" width="12.42578125" style="1278" customWidth="1"/>
    <col min="9220" max="9220" width="12.5703125" style="1278" customWidth="1"/>
    <col min="9221" max="9221" width="11.7109375" style="1278" customWidth="1"/>
    <col min="9222" max="9222" width="10.7109375" style="1278" customWidth="1"/>
    <col min="9223" max="9223" width="2.42578125" style="1278" bestFit="1" customWidth="1"/>
    <col min="9224" max="9224" width="8.5703125" style="1278" customWidth="1"/>
    <col min="9225" max="9225" width="12.42578125" style="1278" customWidth="1"/>
    <col min="9226" max="9226" width="2.140625" style="1278" customWidth="1"/>
    <col min="9227" max="9227" width="9.42578125" style="1278" customWidth="1"/>
    <col min="9228" max="9472" width="11" style="1278"/>
    <col min="9473" max="9473" width="46.7109375" style="1278" bestFit="1" customWidth="1"/>
    <col min="9474" max="9474" width="11.85546875" style="1278" customWidth="1"/>
    <col min="9475" max="9475" width="12.42578125" style="1278" customWidth="1"/>
    <col min="9476" max="9476" width="12.5703125" style="1278" customWidth="1"/>
    <col min="9477" max="9477" width="11.7109375" style="1278" customWidth="1"/>
    <col min="9478" max="9478" width="10.7109375" style="1278" customWidth="1"/>
    <col min="9479" max="9479" width="2.42578125" style="1278" bestFit="1" customWidth="1"/>
    <col min="9480" max="9480" width="8.5703125" style="1278" customWidth="1"/>
    <col min="9481" max="9481" width="12.42578125" style="1278" customWidth="1"/>
    <col min="9482" max="9482" width="2.140625" style="1278" customWidth="1"/>
    <col min="9483" max="9483" width="9.42578125" style="1278" customWidth="1"/>
    <col min="9484" max="9728" width="11" style="1278"/>
    <col min="9729" max="9729" width="46.7109375" style="1278" bestFit="1" customWidth="1"/>
    <col min="9730" max="9730" width="11.85546875" style="1278" customWidth="1"/>
    <col min="9731" max="9731" width="12.42578125" style="1278" customWidth="1"/>
    <col min="9732" max="9732" width="12.5703125" style="1278" customWidth="1"/>
    <col min="9733" max="9733" width="11.7109375" style="1278" customWidth="1"/>
    <col min="9734" max="9734" width="10.7109375" style="1278" customWidth="1"/>
    <col min="9735" max="9735" width="2.42578125" style="1278" bestFit="1" customWidth="1"/>
    <col min="9736" max="9736" width="8.5703125" style="1278" customWidth="1"/>
    <col min="9737" max="9737" width="12.42578125" style="1278" customWidth="1"/>
    <col min="9738" max="9738" width="2.140625" style="1278" customWidth="1"/>
    <col min="9739" max="9739" width="9.42578125" style="1278" customWidth="1"/>
    <col min="9740" max="9984" width="11" style="1278"/>
    <col min="9985" max="9985" width="46.7109375" style="1278" bestFit="1" customWidth="1"/>
    <col min="9986" max="9986" width="11.85546875" style="1278" customWidth="1"/>
    <col min="9987" max="9987" width="12.42578125" style="1278" customWidth="1"/>
    <col min="9988" max="9988" width="12.5703125" style="1278" customWidth="1"/>
    <col min="9989" max="9989" width="11.7109375" style="1278" customWidth="1"/>
    <col min="9990" max="9990" width="10.7109375" style="1278" customWidth="1"/>
    <col min="9991" max="9991" width="2.42578125" style="1278" bestFit="1" customWidth="1"/>
    <col min="9992" max="9992" width="8.5703125" style="1278" customWidth="1"/>
    <col min="9993" max="9993" width="12.42578125" style="1278" customWidth="1"/>
    <col min="9994" max="9994" width="2.140625" style="1278" customWidth="1"/>
    <col min="9995" max="9995" width="9.42578125" style="1278" customWidth="1"/>
    <col min="9996" max="10240" width="11" style="1278"/>
    <col min="10241" max="10241" width="46.7109375" style="1278" bestFit="1" customWidth="1"/>
    <col min="10242" max="10242" width="11.85546875" style="1278" customWidth="1"/>
    <col min="10243" max="10243" width="12.42578125" style="1278" customWidth="1"/>
    <col min="10244" max="10244" width="12.5703125" style="1278" customWidth="1"/>
    <col min="10245" max="10245" width="11.7109375" style="1278" customWidth="1"/>
    <col min="10246" max="10246" width="10.7109375" style="1278" customWidth="1"/>
    <col min="10247" max="10247" width="2.42578125" style="1278" bestFit="1" customWidth="1"/>
    <col min="10248" max="10248" width="8.5703125" style="1278" customWidth="1"/>
    <col min="10249" max="10249" width="12.42578125" style="1278" customWidth="1"/>
    <col min="10250" max="10250" width="2.140625" style="1278" customWidth="1"/>
    <col min="10251" max="10251" width="9.42578125" style="1278" customWidth="1"/>
    <col min="10252" max="10496" width="11" style="1278"/>
    <col min="10497" max="10497" width="46.7109375" style="1278" bestFit="1" customWidth="1"/>
    <col min="10498" max="10498" width="11.85546875" style="1278" customWidth="1"/>
    <col min="10499" max="10499" width="12.42578125" style="1278" customWidth="1"/>
    <col min="10500" max="10500" width="12.5703125" style="1278" customWidth="1"/>
    <col min="10501" max="10501" width="11.7109375" style="1278" customWidth="1"/>
    <col min="10502" max="10502" width="10.7109375" style="1278" customWidth="1"/>
    <col min="10503" max="10503" width="2.42578125" style="1278" bestFit="1" customWidth="1"/>
    <col min="10504" max="10504" width="8.5703125" style="1278" customWidth="1"/>
    <col min="10505" max="10505" width="12.42578125" style="1278" customWidth="1"/>
    <col min="10506" max="10506" width="2.140625" style="1278" customWidth="1"/>
    <col min="10507" max="10507" width="9.42578125" style="1278" customWidth="1"/>
    <col min="10508" max="10752" width="11" style="1278"/>
    <col min="10753" max="10753" width="46.7109375" style="1278" bestFit="1" customWidth="1"/>
    <col min="10754" max="10754" width="11.85546875" style="1278" customWidth="1"/>
    <col min="10755" max="10755" width="12.42578125" style="1278" customWidth="1"/>
    <col min="10756" max="10756" width="12.5703125" style="1278" customWidth="1"/>
    <col min="10757" max="10757" width="11.7109375" style="1278" customWidth="1"/>
    <col min="10758" max="10758" width="10.7109375" style="1278" customWidth="1"/>
    <col min="10759" max="10759" width="2.42578125" style="1278" bestFit="1" customWidth="1"/>
    <col min="10760" max="10760" width="8.5703125" style="1278" customWidth="1"/>
    <col min="10761" max="10761" width="12.42578125" style="1278" customWidth="1"/>
    <col min="10762" max="10762" width="2.140625" style="1278" customWidth="1"/>
    <col min="10763" max="10763" width="9.42578125" style="1278" customWidth="1"/>
    <col min="10764" max="11008" width="11" style="1278"/>
    <col min="11009" max="11009" width="46.7109375" style="1278" bestFit="1" customWidth="1"/>
    <col min="11010" max="11010" width="11.85546875" style="1278" customWidth="1"/>
    <col min="11011" max="11011" width="12.42578125" style="1278" customWidth="1"/>
    <col min="11012" max="11012" width="12.5703125" style="1278" customWidth="1"/>
    <col min="11013" max="11013" width="11.7109375" style="1278" customWidth="1"/>
    <col min="11014" max="11014" width="10.7109375" style="1278" customWidth="1"/>
    <col min="11015" max="11015" width="2.42578125" style="1278" bestFit="1" customWidth="1"/>
    <col min="11016" max="11016" width="8.5703125" style="1278" customWidth="1"/>
    <col min="11017" max="11017" width="12.42578125" style="1278" customWidth="1"/>
    <col min="11018" max="11018" width="2.140625" style="1278" customWidth="1"/>
    <col min="11019" max="11019" width="9.42578125" style="1278" customWidth="1"/>
    <col min="11020" max="11264" width="11" style="1278"/>
    <col min="11265" max="11265" width="46.7109375" style="1278" bestFit="1" customWidth="1"/>
    <col min="11266" max="11266" width="11.85546875" style="1278" customWidth="1"/>
    <col min="11267" max="11267" width="12.42578125" style="1278" customWidth="1"/>
    <col min="11268" max="11268" width="12.5703125" style="1278" customWidth="1"/>
    <col min="11269" max="11269" width="11.7109375" style="1278" customWidth="1"/>
    <col min="11270" max="11270" width="10.7109375" style="1278" customWidth="1"/>
    <col min="11271" max="11271" width="2.42578125" style="1278" bestFit="1" customWidth="1"/>
    <col min="11272" max="11272" width="8.5703125" style="1278" customWidth="1"/>
    <col min="11273" max="11273" width="12.42578125" style="1278" customWidth="1"/>
    <col min="11274" max="11274" width="2.140625" style="1278" customWidth="1"/>
    <col min="11275" max="11275" width="9.42578125" style="1278" customWidth="1"/>
    <col min="11276" max="11520" width="11" style="1278"/>
    <col min="11521" max="11521" width="46.7109375" style="1278" bestFit="1" customWidth="1"/>
    <col min="11522" max="11522" width="11.85546875" style="1278" customWidth="1"/>
    <col min="11523" max="11523" width="12.42578125" style="1278" customWidth="1"/>
    <col min="11524" max="11524" width="12.5703125" style="1278" customWidth="1"/>
    <col min="11525" max="11525" width="11.7109375" style="1278" customWidth="1"/>
    <col min="11526" max="11526" width="10.7109375" style="1278" customWidth="1"/>
    <col min="11527" max="11527" width="2.42578125" style="1278" bestFit="1" customWidth="1"/>
    <col min="11528" max="11528" width="8.5703125" style="1278" customWidth="1"/>
    <col min="11529" max="11529" width="12.42578125" style="1278" customWidth="1"/>
    <col min="11530" max="11530" width="2.140625" style="1278" customWidth="1"/>
    <col min="11531" max="11531" width="9.42578125" style="1278" customWidth="1"/>
    <col min="11532" max="11776" width="11" style="1278"/>
    <col min="11777" max="11777" width="46.7109375" style="1278" bestFit="1" customWidth="1"/>
    <col min="11778" max="11778" width="11.85546875" style="1278" customWidth="1"/>
    <col min="11779" max="11779" width="12.42578125" style="1278" customWidth="1"/>
    <col min="11780" max="11780" width="12.5703125" style="1278" customWidth="1"/>
    <col min="11781" max="11781" width="11.7109375" style="1278" customWidth="1"/>
    <col min="11782" max="11782" width="10.7109375" style="1278" customWidth="1"/>
    <col min="11783" max="11783" width="2.42578125" style="1278" bestFit="1" customWidth="1"/>
    <col min="11784" max="11784" width="8.5703125" style="1278" customWidth="1"/>
    <col min="11785" max="11785" width="12.42578125" style="1278" customWidth="1"/>
    <col min="11786" max="11786" width="2.140625" style="1278" customWidth="1"/>
    <col min="11787" max="11787" width="9.42578125" style="1278" customWidth="1"/>
    <col min="11788" max="12032" width="11" style="1278"/>
    <col min="12033" max="12033" width="46.7109375" style="1278" bestFit="1" customWidth="1"/>
    <col min="12034" max="12034" width="11.85546875" style="1278" customWidth="1"/>
    <col min="12035" max="12035" width="12.42578125" style="1278" customWidth="1"/>
    <col min="12036" max="12036" width="12.5703125" style="1278" customWidth="1"/>
    <col min="12037" max="12037" width="11.7109375" style="1278" customWidth="1"/>
    <col min="12038" max="12038" width="10.7109375" style="1278" customWidth="1"/>
    <col min="12039" max="12039" width="2.42578125" style="1278" bestFit="1" customWidth="1"/>
    <col min="12040" max="12040" width="8.5703125" style="1278" customWidth="1"/>
    <col min="12041" max="12041" width="12.42578125" style="1278" customWidth="1"/>
    <col min="12042" max="12042" width="2.140625" style="1278" customWidth="1"/>
    <col min="12043" max="12043" width="9.42578125" style="1278" customWidth="1"/>
    <col min="12044" max="12288" width="11" style="1278"/>
    <col min="12289" max="12289" width="46.7109375" style="1278" bestFit="1" customWidth="1"/>
    <col min="12290" max="12290" width="11.85546875" style="1278" customWidth="1"/>
    <col min="12291" max="12291" width="12.42578125" style="1278" customWidth="1"/>
    <col min="12292" max="12292" width="12.5703125" style="1278" customWidth="1"/>
    <col min="12293" max="12293" width="11.7109375" style="1278" customWidth="1"/>
    <col min="12294" max="12294" width="10.7109375" style="1278" customWidth="1"/>
    <col min="12295" max="12295" width="2.42578125" style="1278" bestFit="1" customWidth="1"/>
    <col min="12296" max="12296" width="8.5703125" style="1278" customWidth="1"/>
    <col min="12297" max="12297" width="12.42578125" style="1278" customWidth="1"/>
    <col min="12298" max="12298" width="2.140625" style="1278" customWidth="1"/>
    <col min="12299" max="12299" width="9.42578125" style="1278" customWidth="1"/>
    <col min="12300" max="12544" width="11" style="1278"/>
    <col min="12545" max="12545" width="46.7109375" style="1278" bestFit="1" customWidth="1"/>
    <col min="12546" max="12546" width="11.85546875" style="1278" customWidth="1"/>
    <col min="12547" max="12547" width="12.42578125" style="1278" customWidth="1"/>
    <col min="12548" max="12548" width="12.5703125" style="1278" customWidth="1"/>
    <col min="12549" max="12549" width="11.7109375" style="1278" customWidth="1"/>
    <col min="12550" max="12550" width="10.7109375" style="1278" customWidth="1"/>
    <col min="12551" max="12551" width="2.42578125" style="1278" bestFit="1" customWidth="1"/>
    <col min="12552" max="12552" width="8.5703125" style="1278" customWidth="1"/>
    <col min="12553" max="12553" width="12.42578125" style="1278" customWidth="1"/>
    <col min="12554" max="12554" width="2.140625" style="1278" customWidth="1"/>
    <col min="12555" max="12555" width="9.42578125" style="1278" customWidth="1"/>
    <col min="12556" max="12800" width="11" style="1278"/>
    <col min="12801" max="12801" width="46.7109375" style="1278" bestFit="1" customWidth="1"/>
    <col min="12802" max="12802" width="11.85546875" style="1278" customWidth="1"/>
    <col min="12803" max="12803" width="12.42578125" style="1278" customWidth="1"/>
    <col min="12804" max="12804" width="12.5703125" style="1278" customWidth="1"/>
    <col min="12805" max="12805" width="11.7109375" style="1278" customWidth="1"/>
    <col min="12806" max="12806" width="10.7109375" style="1278" customWidth="1"/>
    <col min="12807" max="12807" width="2.42578125" style="1278" bestFit="1" customWidth="1"/>
    <col min="12808" max="12808" width="8.5703125" style="1278" customWidth="1"/>
    <col min="12809" max="12809" width="12.42578125" style="1278" customWidth="1"/>
    <col min="12810" max="12810" width="2.140625" style="1278" customWidth="1"/>
    <col min="12811" max="12811" width="9.42578125" style="1278" customWidth="1"/>
    <col min="12812" max="13056" width="11" style="1278"/>
    <col min="13057" max="13057" width="46.7109375" style="1278" bestFit="1" customWidth="1"/>
    <col min="13058" max="13058" width="11.85546875" style="1278" customWidth="1"/>
    <col min="13059" max="13059" width="12.42578125" style="1278" customWidth="1"/>
    <col min="13060" max="13060" width="12.5703125" style="1278" customWidth="1"/>
    <col min="13061" max="13061" width="11.7109375" style="1278" customWidth="1"/>
    <col min="13062" max="13062" width="10.7109375" style="1278" customWidth="1"/>
    <col min="13063" max="13063" width="2.42578125" style="1278" bestFit="1" customWidth="1"/>
    <col min="13064" max="13064" width="8.5703125" style="1278" customWidth="1"/>
    <col min="13065" max="13065" width="12.42578125" style="1278" customWidth="1"/>
    <col min="13066" max="13066" width="2.140625" style="1278" customWidth="1"/>
    <col min="13067" max="13067" width="9.42578125" style="1278" customWidth="1"/>
    <col min="13068" max="13312" width="11" style="1278"/>
    <col min="13313" max="13313" width="46.7109375" style="1278" bestFit="1" customWidth="1"/>
    <col min="13314" max="13314" width="11.85546875" style="1278" customWidth="1"/>
    <col min="13315" max="13315" width="12.42578125" style="1278" customWidth="1"/>
    <col min="13316" max="13316" width="12.5703125" style="1278" customWidth="1"/>
    <col min="13317" max="13317" width="11.7109375" style="1278" customWidth="1"/>
    <col min="13318" max="13318" width="10.7109375" style="1278" customWidth="1"/>
    <col min="13319" max="13319" width="2.42578125" style="1278" bestFit="1" customWidth="1"/>
    <col min="13320" max="13320" width="8.5703125" style="1278" customWidth="1"/>
    <col min="13321" max="13321" width="12.42578125" style="1278" customWidth="1"/>
    <col min="13322" max="13322" width="2.140625" style="1278" customWidth="1"/>
    <col min="13323" max="13323" width="9.42578125" style="1278" customWidth="1"/>
    <col min="13324" max="13568" width="11" style="1278"/>
    <col min="13569" max="13569" width="46.7109375" style="1278" bestFit="1" customWidth="1"/>
    <col min="13570" max="13570" width="11.85546875" style="1278" customWidth="1"/>
    <col min="13571" max="13571" width="12.42578125" style="1278" customWidth="1"/>
    <col min="13572" max="13572" width="12.5703125" style="1278" customWidth="1"/>
    <col min="13573" max="13573" width="11.7109375" style="1278" customWidth="1"/>
    <col min="13574" max="13574" width="10.7109375" style="1278" customWidth="1"/>
    <col min="13575" max="13575" width="2.42578125" style="1278" bestFit="1" customWidth="1"/>
    <col min="13576" max="13576" width="8.5703125" style="1278" customWidth="1"/>
    <col min="13577" max="13577" width="12.42578125" style="1278" customWidth="1"/>
    <col min="13578" max="13578" width="2.140625" style="1278" customWidth="1"/>
    <col min="13579" max="13579" width="9.42578125" style="1278" customWidth="1"/>
    <col min="13580" max="13824" width="11" style="1278"/>
    <col min="13825" max="13825" width="46.7109375" style="1278" bestFit="1" customWidth="1"/>
    <col min="13826" max="13826" width="11.85546875" style="1278" customWidth="1"/>
    <col min="13827" max="13827" width="12.42578125" style="1278" customWidth="1"/>
    <col min="13828" max="13828" width="12.5703125" style="1278" customWidth="1"/>
    <col min="13829" max="13829" width="11.7109375" style="1278" customWidth="1"/>
    <col min="13830" max="13830" width="10.7109375" style="1278" customWidth="1"/>
    <col min="13831" max="13831" width="2.42578125" style="1278" bestFit="1" customWidth="1"/>
    <col min="13832" max="13832" width="8.5703125" style="1278" customWidth="1"/>
    <col min="13833" max="13833" width="12.42578125" style="1278" customWidth="1"/>
    <col min="13834" max="13834" width="2.140625" style="1278" customWidth="1"/>
    <col min="13835" max="13835" width="9.42578125" style="1278" customWidth="1"/>
    <col min="13836" max="14080" width="11" style="1278"/>
    <col min="14081" max="14081" width="46.7109375" style="1278" bestFit="1" customWidth="1"/>
    <col min="14082" max="14082" width="11.85546875" style="1278" customWidth="1"/>
    <col min="14083" max="14083" width="12.42578125" style="1278" customWidth="1"/>
    <col min="14084" max="14084" width="12.5703125" style="1278" customWidth="1"/>
    <col min="14085" max="14085" width="11.7109375" style="1278" customWidth="1"/>
    <col min="14086" max="14086" width="10.7109375" style="1278" customWidth="1"/>
    <col min="14087" max="14087" width="2.42578125" style="1278" bestFit="1" customWidth="1"/>
    <col min="14088" max="14088" width="8.5703125" style="1278" customWidth="1"/>
    <col min="14089" max="14089" width="12.42578125" style="1278" customWidth="1"/>
    <col min="14090" max="14090" width="2.140625" style="1278" customWidth="1"/>
    <col min="14091" max="14091" width="9.42578125" style="1278" customWidth="1"/>
    <col min="14092" max="14336" width="11" style="1278"/>
    <col min="14337" max="14337" width="46.7109375" style="1278" bestFit="1" customWidth="1"/>
    <col min="14338" max="14338" width="11.85546875" style="1278" customWidth="1"/>
    <col min="14339" max="14339" width="12.42578125" style="1278" customWidth="1"/>
    <col min="14340" max="14340" width="12.5703125" style="1278" customWidth="1"/>
    <col min="14341" max="14341" width="11.7109375" style="1278" customWidth="1"/>
    <col min="14342" max="14342" width="10.7109375" style="1278" customWidth="1"/>
    <col min="14343" max="14343" width="2.42578125" style="1278" bestFit="1" customWidth="1"/>
    <col min="14344" max="14344" width="8.5703125" style="1278" customWidth="1"/>
    <col min="14345" max="14345" width="12.42578125" style="1278" customWidth="1"/>
    <col min="14346" max="14346" width="2.140625" style="1278" customWidth="1"/>
    <col min="14347" max="14347" width="9.42578125" style="1278" customWidth="1"/>
    <col min="14348" max="14592" width="11" style="1278"/>
    <col min="14593" max="14593" width="46.7109375" style="1278" bestFit="1" customWidth="1"/>
    <col min="14594" max="14594" width="11.85546875" style="1278" customWidth="1"/>
    <col min="14595" max="14595" width="12.42578125" style="1278" customWidth="1"/>
    <col min="14596" max="14596" width="12.5703125" style="1278" customWidth="1"/>
    <col min="14597" max="14597" width="11.7109375" style="1278" customWidth="1"/>
    <col min="14598" max="14598" width="10.7109375" style="1278" customWidth="1"/>
    <col min="14599" max="14599" width="2.42578125" style="1278" bestFit="1" customWidth="1"/>
    <col min="14600" max="14600" width="8.5703125" style="1278" customWidth="1"/>
    <col min="14601" max="14601" width="12.42578125" style="1278" customWidth="1"/>
    <col min="14602" max="14602" width="2.140625" style="1278" customWidth="1"/>
    <col min="14603" max="14603" width="9.42578125" style="1278" customWidth="1"/>
    <col min="14604" max="14848" width="11" style="1278"/>
    <col min="14849" max="14849" width="46.7109375" style="1278" bestFit="1" customWidth="1"/>
    <col min="14850" max="14850" width="11.85546875" style="1278" customWidth="1"/>
    <col min="14851" max="14851" width="12.42578125" style="1278" customWidth="1"/>
    <col min="14852" max="14852" width="12.5703125" style="1278" customWidth="1"/>
    <col min="14853" max="14853" width="11.7109375" style="1278" customWidth="1"/>
    <col min="14854" max="14854" width="10.7109375" style="1278" customWidth="1"/>
    <col min="14855" max="14855" width="2.42578125" style="1278" bestFit="1" customWidth="1"/>
    <col min="14856" max="14856" width="8.5703125" style="1278" customWidth="1"/>
    <col min="14857" max="14857" width="12.42578125" style="1278" customWidth="1"/>
    <col min="14858" max="14858" width="2.140625" style="1278" customWidth="1"/>
    <col min="14859" max="14859" width="9.42578125" style="1278" customWidth="1"/>
    <col min="14860" max="15104" width="11" style="1278"/>
    <col min="15105" max="15105" width="46.7109375" style="1278" bestFit="1" customWidth="1"/>
    <col min="15106" max="15106" width="11.85546875" style="1278" customWidth="1"/>
    <col min="15107" max="15107" width="12.42578125" style="1278" customWidth="1"/>
    <col min="15108" max="15108" width="12.5703125" style="1278" customWidth="1"/>
    <col min="15109" max="15109" width="11.7109375" style="1278" customWidth="1"/>
    <col min="15110" max="15110" width="10.7109375" style="1278" customWidth="1"/>
    <col min="15111" max="15111" width="2.42578125" style="1278" bestFit="1" customWidth="1"/>
    <col min="15112" max="15112" width="8.5703125" style="1278" customWidth="1"/>
    <col min="15113" max="15113" width="12.42578125" style="1278" customWidth="1"/>
    <col min="15114" max="15114" width="2.140625" style="1278" customWidth="1"/>
    <col min="15115" max="15115" width="9.42578125" style="1278" customWidth="1"/>
    <col min="15116" max="15360" width="11" style="1278"/>
    <col min="15361" max="15361" width="46.7109375" style="1278" bestFit="1" customWidth="1"/>
    <col min="15362" max="15362" width="11.85546875" style="1278" customWidth="1"/>
    <col min="15363" max="15363" width="12.42578125" style="1278" customWidth="1"/>
    <col min="15364" max="15364" width="12.5703125" style="1278" customWidth="1"/>
    <col min="15365" max="15365" width="11.7109375" style="1278" customWidth="1"/>
    <col min="15366" max="15366" width="10.7109375" style="1278" customWidth="1"/>
    <col min="15367" max="15367" width="2.42578125" style="1278" bestFit="1" customWidth="1"/>
    <col min="15368" max="15368" width="8.5703125" style="1278" customWidth="1"/>
    <col min="15369" max="15369" width="12.42578125" style="1278" customWidth="1"/>
    <col min="15370" max="15370" width="2.140625" style="1278" customWidth="1"/>
    <col min="15371" max="15371" width="9.42578125" style="1278" customWidth="1"/>
    <col min="15372" max="15616" width="11" style="1278"/>
    <col min="15617" max="15617" width="46.7109375" style="1278" bestFit="1" customWidth="1"/>
    <col min="15618" max="15618" width="11.85546875" style="1278" customWidth="1"/>
    <col min="15619" max="15619" width="12.42578125" style="1278" customWidth="1"/>
    <col min="15620" max="15620" width="12.5703125" style="1278" customWidth="1"/>
    <col min="15621" max="15621" width="11.7109375" style="1278" customWidth="1"/>
    <col min="15622" max="15622" width="10.7109375" style="1278" customWidth="1"/>
    <col min="15623" max="15623" width="2.42578125" style="1278" bestFit="1" customWidth="1"/>
    <col min="15624" max="15624" width="8.5703125" style="1278" customWidth="1"/>
    <col min="15625" max="15625" width="12.42578125" style="1278" customWidth="1"/>
    <col min="15626" max="15626" width="2.140625" style="1278" customWidth="1"/>
    <col min="15627" max="15627" width="9.42578125" style="1278" customWidth="1"/>
    <col min="15628" max="15872" width="11" style="1278"/>
    <col min="15873" max="15873" width="46.7109375" style="1278" bestFit="1" customWidth="1"/>
    <col min="15874" max="15874" width="11.85546875" style="1278" customWidth="1"/>
    <col min="15875" max="15875" width="12.42578125" style="1278" customWidth="1"/>
    <col min="15876" max="15876" width="12.5703125" style="1278" customWidth="1"/>
    <col min="15877" max="15877" width="11.7109375" style="1278" customWidth="1"/>
    <col min="15878" max="15878" width="10.7109375" style="1278" customWidth="1"/>
    <col min="15879" max="15879" width="2.42578125" style="1278" bestFit="1" customWidth="1"/>
    <col min="15880" max="15880" width="8.5703125" style="1278" customWidth="1"/>
    <col min="15881" max="15881" width="12.42578125" style="1278" customWidth="1"/>
    <col min="15882" max="15882" width="2.140625" style="1278" customWidth="1"/>
    <col min="15883" max="15883" width="9.42578125" style="1278" customWidth="1"/>
    <col min="15884" max="16128" width="11" style="1278"/>
    <col min="16129" max="16129" width="46.7109375" style="1278" bestFit="1" customWidth="1"/>
    <col min="16130" max="16130" width="11.85546875" style="1278" customWidth="1"/>
    <col min="16131" max="16131" width="12.42578125" style="1278" customWidth="1"/>
    <col min="16132" max="16132" width="12.5703125" style="1278" customWidth="1"/>
    <col min="16133" max="16133" width="11.7109375" style="1278" customWidth="1"/>
    <col min="16134" max="16134" width="10.7109375" style="1278" customWidth="1"/>
    <col min="16135" max="16135" width="2.42578125" style="1278" bestFit="1" customWidth="1"/>
    <col min="16136" max="16136" width="8.5703125" style="1278" customWidth="1"/>
    <col min="16137" max="16137" width="12.42578125" style="1278" customWidth="1"/>
    <col min="16138" max="16138" width="2.140625" style="1278" customWidth="1"/>
    <col min="16139" max="16139" width="9.42578125" style="1278" customWidth="1"/>
    <col min="16140" max="16384" width="11" style="1278"/>
  </cols>
  <sheetData>
    <row r="1" spans="1:11" ht="24.95" customHeight="1">
      <c r="A1" s="1759" t="s">
        <v>955</v>
      </c>
      <c r="B1" s="1759"/>
      <c r="C1" s="1759"/>
      <c r="D1" s="1759"/>
      <c r="E1" s="1759"/>
      <c r="F1" s="1759"/>
      <c r="G1" s="1759"/>
      <c r="H1" s="1759"/>
      <c r="I1" s="1759"/>
      <c r="J1" s="1759"/>
      <c r="K1" s="1759"/>
    </row>
    <row r="2" spans="1:11" ht="17.100000000000001" customHeight="1">
      <c r="A2" s="1771" t="s">
        <v>118</v>
      </c>
      <c r="B2" s="1771"/>
      <c r="C2" s="1771"/>
      <c r="D2" s="1771"/>
      <c r="E2" s="1771"/>
      <c r="F2" s="1771"/>
      <c r="G2" s="1771"/>
      <c r="H2" s="1771"/>
      <c r="I2" s="1771"/>
      <c r="J2" s="1771"/>
      <c r="K2" s="1771"/>
    </row>
    <row r="3" spans="1:11" ht="17.100000000000001" customHeight="1" thickBot="1">
      <c r="B3" s="1279"/>
      <c r="C3" s="1279"/>
      <c r="D3" s="1279"/>
      <c r="E3" s="1279"/>
      <c r="I3" s="1761" t="s">
        <v>1</v>
      </c>
      <c r="J3" s="1761"/>
      <c r="K3" s="1761"/>
    </row>
    <row r="4" spans="1:11" ht="21.75" customHeight="1" thickTop="1">
      <c r="A4" s="1775" t="s">
        <v>566</v>
      </c>
      <c r="B4" s="1374">
        <v>2016</v>
      </c>
      <c r="C4" s="1374">
        <v>2017</v>
      </c>
      <c r="D4" s="1374">
        <v>2017</v>
      </c>
      <c r="E4" s="1374">
        <v>2018</v>
      </c>
      <c r="F4" s="1778" t="s">
        <v>870</v>
      </c>
      <c r="G4" s="1779"/>
      <c r="H4" s="1779"/>
      <c r="I4" s="1779"/>
      <c r="J4" s="1779"/>
      <c r="K4" s="1780"/>
    </row>
    <row r="5" spans="1:11" ht="21.75" customHeight="1">
      <c r="A5" s="1776"/>
      <c r="B5" s="1395" t="s">
        <v>872</v>
      </c>
      <c r="C5" s="1395" t="s">
        <v>873</v>
      </c>
      <c r="D5" s="1395" t="s">
        <v>874</v>
      </c>
      <c r="E5" s="1395" t="s">
        <v>875</v>
      </c>
      <c r="F5" s="1764" t="s">
        <v>5</v>
      </c>
      <c r="G5" s="1765"/>
      <c r="H5" s="1766"/>
      <c r="I5" s="1379"/>
      <c r="J5" s="1380" t="s">
        <v>46</v>
      </c>
      <c r="K5" s="1381"/>
    </row>
    <row r="6" spans="1:11" ht="21.75" customHeight="1">
      <c r="A6" s="1777"/>
      <c r="B6" s="1395"/>
      <c r="C6" s="1395"/>
      <c r="D6" s="1395"/>
      <c r="E6" s="1395"/>
      <c r="F6" s="1352" t="s">
        <v>3</v>
      </c>
      <c r="G6" s="1353" t="s">
        <v>87</v>
      </c>
      <c r="H6" s="1354" t="s">
        <v>876</v>
      </c>
      <c r="I6" s="1351" t="s">
        <v>3</v>
      </c>
      <c r="J6" s="1353" t="s">
        <v>87</v>
      </c>
      <c r="K6" s="1355" t="s">
        <v>876</v>
      </c>
    </row>
    <row r="7" spans="1:11" ht="21.75" customHeight="1">
      <c r="A7" s="1282" t="s">
        <v>956</v>
      </c>
      <c r="B7" s="1335">
        <v>2016816.1615412112</v>
      </c>
      <c r="C7" s="1335">
        <v>2220250.7821709784</v>
      </c>
      <c r="D7" s="1335">
        <v>2299807.5981313302</v>
      </c>
      <c r="E7" s="1335">
        <v>2610174.4054326573</v>
      </c>
      <c r="F7" s="1285">
        <v>203434.62062976719</v>
      </c>
      <c r="G7" s="1356"/>
      <c r="H7" s="1284">
        <v>10.086919398459523</v>
      </c>
      <c r="I7" s="1283">
        <v>310366.80730132712</v>
      </c>
      <c r="J7" s="1357"/>
      <c r="K7" s="1288">
        <v>13.495337938421912</v>
      </c>
    </row>
    <row r="8" spans="1:11" ht="21.75" customHeight="1">
      <c r="A8" s="1290" t="s">
        <v>957</v>
      </c>
      <c r="B8" s="1336">
        <v>183460.31188456566</v>
      </c>
      <c r="C8" s="1336">
        <v>175772.04483209588</v>
      </c>
      <c r="D8" s="1336">
        <v>199047.18817875491</v>
      </c>
      <c r="E8" s="1336">
        <v>225217.91050396441</v>
      </c>
      <c r="F8" s="1293">
        <v>-7688.2670524697751</v>
      </c>
      <c r="G8" s="1358"/>
      <c r="H8" s="1292">
        <v>-4.190697690139805</v>
      </c>
      <c r="I8" s="1291">
        <v>26170.722325209499</v>
      </c>
      <c r="J8" s="1292"/>
      <c r="K8" s="1295">
        <v>13.147999007002703</v>
      </c>
    </row>
    <row r="9" spans="1:11" ht="21.75" customHeight="1">
      <c r="A9" s="1290" t="s">
        <v>958</v>
      </c>
      <c r="B9" s="1336">
        <v>166141.29436951483</v>
      </c>
      <c r="C9" s="1336">
        <v>162150.54396332486</v>
      </c>
      <c r="D9" s="1336">
        <v>187168.41522452762</v>
      </c>
      <c r="E9" s="1336">
        <v>206976.75336072585</v>
      </c>
      <c r="F9" s="1293">
        <v>-3990.7504061899672</v>
      </c>
      <c r="G9" s="1358"/>
      <c r="H9" s="1292">
        <v>-2.4020219785420354</v>
      </c>
      <c r="I9" s="1291">
        <v>19808.338136198232</v>
      </c>
      <c r="J9" s="1292"/>
      <c r="K9" s="1295">
        <v>10.583162822870573</v>
      </c>
    </row>
    <row r="10" spans="1:11" ht="21.75" customHeight="1">
      <c r="A10" s="1290" t="s">
        <v>959</v>
      </c>
      <c r="B10" s="1336">
        <v>17319.017515050829</v>
      </c>
      <c r="C10" s="1336">
        <v>13621.500868771021</v>
      </c>
      <c r="D10" s="1336">
        <v>11878.772954227281</v>
      </c>
      <c r="E10" s="1336">
        <v>18241.157143238557</v>
      </c>
      <c r="F10" s="1293">
        <v>-3697.5166462798079</v>
      </c>
      <c r="G10" s="1358"/>
      <c r="H10" s="1292">
        <v>-21.349459592996759</v>
      </c>
      <c r="I10" s="1291">
        <v>6362.3841890112762</v>
      </c>
      <c r="J10" s="1292"/>
      <c r="K10" s="1295">
        <v>53.560954599667674</v>
      </c>
    </row>
    <row r="11" spans="1:11" ht="21.75" customHeight="1">
      <c r="A11" s="1290" t="s">
        <v>960</v>
      </c>
      <c r="B11" s="1336">
        <v>873679.55724204762</v>
      </c>
      <c r="C11" s="1336">
        <v>794644.24494548538</v>
      </c>
      <c r="D11" s="1336">
        <v>814153.01116384647</v>
      </c>
      <c r="E11" s="1336">
        <v>901001.55329723808</v>
      </c>
      <c r="F11" s="1293">
        <v>-79035.312296562246</v>
      </c>
      <c r="G11" s="1358"/>
      <c r="H11" s="1292">
        <v>-9.0462586243924203</v>
      </c>
      <c r="I11" s="1291">
        <v>86848.542133391602</v>
      </c>
      <c r="J11" s="1292"/>
      <c r="K11" s="1295">
        <v>10.667348881906122</v>
      </c>
    </row>
    <row r="12" spans="1:11" ht="21.75" customHeight="1">
      <c r="A12" s="1290" t="s">
        <v>958</v>
      </c>
      <c r="B12" s="1336">
        <v>858549.94956525438</v>
      </c>
      <c r="C12" s="1336">
        <v>781226.66610313172</v>
      </c>
      <c r="D12" s="1336">
        <v>800517.32135241595</v>
      </c>
      <c r="E12" s="1336">
        <v>890427.28855351557</v>
      </c>
      <c r="F12" s="1293">
        <v>-77323.283462122665</v>
      </c>
      <c r="G12" s="1358"/>
      <c r="H12" s="1292">
        <v>-9.0062649821687142</v>
      </c>
      <c r="I12" s="1291">
        <v>89909.967201099615</v>
      </c>
      <c r="J12" s="1292"/>
      <c r="K12" s="1295">
        <v>11.231483042640882</v>
      </c>
    </row>
    <row r="13" spans="1:11" ht="21.75" customHeight="1">
      <c r="A13" s="1290" t="s">
        <v>959</v>
      </c>
      <c r="B13" s="1336">
        <v>15129.60767679329</v>
      </c>
      <c r="C13" s="1336">
        <v>13417.578842353691</v>
      </c>
      <c r="D13" s="1336">
        <v>13635.689811430475</v>
      </c>
      <c r="E13" s="1336">
        <v>10574.264743722491</v>
      </c>
      <c r="F13" s="1293">
        <v>-1712.0288344395994</v>
      </c>
      <c r="G13" s="1358"/>
      <c r="H13" s="1292">
        <v>-11.315751677193937</v>
      </c>
      <c r="I13" s="1291">
        <v>-3061.4250677079835</v>
      </c>
      <c r="J13" s="1292"/>
      <c r="K13" s="1295">
        <v>-22.451559914054833</v>
      </c>
    </row>
    <row r="14" spans="1:11" ht="21.75" customHeight="1">
      <c r="A14" s="1290" t="s">
        <v>961</v>
      </c>
      <c r="B14" s="1336">
        <v>615861.42639513535</v>
      </c>
      <c r="C14" s="1336">
        <v>964493.88137386611</v>
      </c>
      <c r="D14" s="1336">
        <v>993425.79717013601</v>
      </c>
      <c r="E14" s="1336">
        <v>1191852.0444129759</v>
      </c>
      <c r="F14" s="1293">
        <v>348632.45497873076</v>
      </c>
      <c r="G14" s="1358"/>
      <c r="H14" s="1292">
        <v>56.60891233591385</v>
      </c>
      <c r="I14" s="1291">
        <v>198426.24724283989</v>
      </c>
      <c r="J14" s="1292"/>
      <c r="K14" s="1295">
        <v>19.97393744032772</v>
      </c>
    </row>
    <row r="15" spans="1:11" ht="21.75" customHeight="1">
      <c r="A15" s="1290" t="s">
        <v>958</v>
      </c>
      <c r="B15" s="1336">
        <v>594160.03697258001</v>
      </c>
      <c r="C15" s="1336">
        <v>919055.21163486107</v>
      </c>
      <c r="D15" s="1336">
        <v>947689.90851885022</v>
      </c>
      <c r="E15" s="1336">
        <v>1158619.8404714165</v>
      </c>
      <c r="F15" s="1293">
        <v>324895.17466228106</v>
      </c>
      <c r="G15" s="1358"/>
      <c r="H15" s="1292">
        <v>54.681424943642696</v>
      </c>
      <c r="I15" s="1291">
        <v>210929.93195256626</v>
      </c>
      <c r="J15" s="1292"/>
      <c r="K15" s="1295">
        <v>22.257273192053908</v>
      </c>
    </row>
    <row r="16" spans="1:11" ht="21.75" customHeight="1">
      <c r="A16" s="1290" t="s">
        <v>959</v>
      </c>
      <c r="B16" s="1336">
        <v>21701.389422555319</v>
      </c>
      <c r="C16" s="1336">
        <v>45438.669739005018</v>
      </c>
      <c r="D16" s="1336">
        <v>45735.888651285779</v>
      </c>
      <c r="E16" s="1336">
        <v>33232.203941559477</v>
      </c>
      <c r="F16" s="1293">
        <v>23737.280316449698</v>
      </c>
      <c r="G16" s="1358"/>
      <c r="H16" s="1292">
        <v>109.38138500836439</v>
      </c>
      <c r="I16" s="1291">
        <v>-12503.684709726302</v>
      </c>
      <c r="J16" s="1292"/>
      <c r="K16" s="1295">
        <v>-27.338890920128179</v>
      </c>
    </row>
    <row r="17" spans="1:11" ht="21.75" customHeight="1">
      <c r="A17" s="1290" t="s">
        <v>962</v>
      </c>
      <c r="B17" s="1336">
        <v>327878.08059898199</v>
      </c>
      <c r="C17" s="1336">
        <v>267162.86868282087</v>
      </c>
      <c r="D17" s="1336">
        <v>272342.00779380416</v>
      </c>
      <c r="E17" s="1336">
        <v>270308.0340362495</v>
      </c>
      <c r="F17" s="1293">
        <v>-60715.211916161119</v>
      </c>
      <c r="G17" s="1358"/>
      <c r="H17" s="1292">
        <v>-18.517618440745998</v>
      </c>
      <c r="I17" s="1291">
        <v>-2033.9737575546606</v>
      </c>
      <c r="J17" s="1292"/>
      <c r="K17" s="1295">
        <v>-0.7468454000290049</v>
      </c>
    </row>
    <row r="18" spans="1:11" ht="21.75" customHeight="1">
      <c r="A18" s="1290" t="s">
        <v>958</v>
      </c>
      <c r="B18" s="1336">
        <v>272644.68557928986</v>
      </c>
      <c r="C18" s="1336">
        <v>248199.78666627218</v>
      </c>
      <c r="D18" s="1336">
        <v>253252.78414650908</v>
      </c>
      <c r="E18" s="1336">
        <v>254983.77843800629</v>
      </c>
      <c r="F18" s="1293">
        <v>-24444.898913017678</v>
      </c>
      <c r="G18" s="1358"/>
      <c r="H18" s="1292">
        <v>-8.9658446344110647</v>
      </c>
      <c r="I18" s="1291">
        <v>1730.9942914972198</v>
      </c>
      <c r="J18" s="1292"/>
      <c r="K18" s="1295">
        <v>0.6835045455989236</v>
      </c>
    </row>
    <row r="19" spans="1:11" ht="21.75" customHeight="1">
      <c r="A19" s="1290" t="s">
        <v>959</v>
      </c>
      <c r="B19" s="1336">
        <v>55233.395019692151</v>
      </c>
      <c r="C19" s="1336">
        <v>18963.082016548698</v>
      </c>
      <c r="D19" s="1336">
        <v>19089.223647295097</v>
      </c>
      <c r="E19" s="1336">
        <v>15324.255598243202</v>
      </c>
      <c r="F19" s="1293">
        <v>-36270.313003143456</v>
      </c>
      <c r="G19" s="1358"/>
      <c r="H19" s="1292">
        <v>-65.667361186492585</v>
      </c>
      <c r="I19" s="1291">
        <v>-3764.9680490518949</v>
      </c>
      <c r="J19" s="1292"/>
      <c r="K19" s="1295">
        <v>-19.72300245738586</v>
      </c>
    </row>
    <row r="20" spans="1:11" ht="21.75" customHeight="1">
      <c r="A20" s="1290" t="s">
        <v>963</v>
      </c>
      <c r="B20" s="1336">
        <v>15936.785420480495</v>
      </c>
      <c r="C20" s="1336">
        <v>18177.742336709998</v>
      </c>
      <c r="D20" s="1336">
        <v>20839.593824788502</v>
      </c>
      <c r="E20" s="1336">
        <v>21794.86318222959</v>
      </c>
      <c r="F20" s="1293">
        <v>2240.9569162295029</v>
      </c>
      <c r="G20" s="1358"/>
      <c r="H20" s="1292">
        <v>14.061536609193661</v>
      </c>
      <c r="I20" s="1291">
        <v>955.26935744108778</v>
      </c>
      <c r="J20" s="1292"/>
      <c r="K20" s="1295">
        <v>4.5839154326741429</v>
      </c>
    </row>
    <row r="21" spans="1:11" ht="21.75" customHeight="1">
      <c r="A21" s="1282" t="s">
        <v>964</v>
      </c>
      <c r="B21" s="1335">
        <v>6710.1528778900001</v>
      </c>
      <c r="C21" s="1335">
        <v>8952.7058448600001</v>
      </c>
      <c r="D21" s="1335">
        <v>6937.2709147099995</v>
      </c>
      <c r="E21" s="1335">
        <v>17924.398840010002</v>
      </c>
      <c r="F21" s="1285">
        <v>2242.5529669699999</v>
      </c>
      <c r="G21" s="1356"/>
      <c r="H21" s="1284">
        <v>33.420296195623614</v>
      </c>
      <c r="I21" s="1283">
        <v>10987.127925300003</v>
      </c>
      <c r="J21" s="1284"/>
      <c r="K21" s="1288">
        <v>158.37824499548609</v>
      </c>
    </row>
    <row r="22" spans="1:11" ht="21.75" customHeight="1">
      <c r="A22" s="1282" t="s">
        <v>965</v>
      </c>
      <c r="B22" s="1335">
        <v>0</v>
      </c>
      <c r="C22" s="1335">
        <v>0</v>
      </c>
      <c r="D22" s="1335">
        <v>0</v>
      </c>
      <c r="E22" s="1335">
        <v>0</v>
      </c>
      <c r="F22" s="1285">
        <v>0</v>
      </c>
      <c r="G22" s="1356"/>
      <c r="H22" s="1284"/>
      <c r="I22" s="1283">
        <v>0</v>
      </c>
      <c r="J22" s="1284"/>
      <c r="K22" s="1288"/>
    </row>
    <row r="23" spans="1:11" ht="21.75" customHeight="1">
      <c r="A23" s="1382" t="s">
        <v>966</v>
      </c>
      <c r="B23" s="1335">
        <v>473138.97003565606</v>
      </c>
      <c r="C23" s="1335">
        <v>583432.18568087439</v>
      </c>
      <c r="D23" s="1335">
        <v>580781.95762471505</v>
      </c>
      <c r="E23" s="1335">
        <v>695143.44776572497</v>
      </c>
      <c r="F23" s="1285">
        <v>110293.21564521833</v>
      </c>
      <c r="G23" s="1356"/>
      <c r="H23" s="1284">
        <v>23.310955687481535</v>
      </c>
      <c r="I23" s="1283">
        <v>114361.49014100991</v>
      </c>
      <c r="J23" s="1284"/>
      <c r="K23" s="1288">
        <v>19.690950905005057</v>
      </c>
    </row>
    <row r="24" spans="1:11" ht="21.75" customHeight="1">
      <c r="A24" s="1383" t="s">
        <v>967</v>
      </c>
      <c r="B24" s="1336">
        <v>164981.37356090997</v>
      </c>
      <c r="C24" s="1336">
        <v>218395.36464551996</v>
      </c>
      <c r="D24" s="1336">
        <v>226966.58346701006</v>
      </c>
      <c r="E24" s="1336">
        <v>276945.77929410001</v>
      </c>
      <c r="F24" s="1293">
        <v>53413.991084609996</v>
      </c>
      <c r="G24" s="1358"/>
      <c r="H24" s="1292">
        <v>32.375770628973413</v>
      </c>
      <c r="I24" s="1291">
        <v>49979.195827089949</v>
      </c>
      <c r="J24" s="1292"/>
      <c r="K24" s="1295">
        <v>22.020508509947454</v>
      </c>
    </row>
    <row r="25" spans="1:11" ht="21.75" customHeight="1">
      <c r="A25" s="1383" t="s">
        <v>968</v>
      </c>
      <c r="B25" s="1336">
        <v>107709.11948957611</v>
      </c>
      <c r="C25" s="1336">
        <v>129936.06561045912</v>
      </c>
      <c r="D25" s="1336">
        <v>139321.83933900099</v>
      </c>
      <c r="E25" s="1336">
        <v>153276.97967220424</v>
      </c>
      <c r="F25" s="1293">
        <v>22226.946120883003</v>
      </c>
      <c r="G25" s="1358"/>
      <c r="H25" s="1292">
        <v>20.636085622289471</v>
      </c>
      <c r="I25" s="1291">
        <v>13955.14033320325</v>
      </c>
      <c r="J25" s="1292"/>
      <c r="K25" s="1295">
        <v>10.016477243921029</v>
      </c>
    </row>
    <row r="26" spans="1:11" ht="21.75" customHeight="1">
      <c r="A26" s="1383" t="s">
        <v>969</v>
      </c>
      <c r="B26" s="1336">
        <v>200448.47698516998</v>
      </c>
      <c r="C26" s="1336">
        <v>235100.75542489532</v>
      </c>
      <c r="D26" s="1336">
        <v>214493.53481870407</v>
      </c>
      <c r="E26" s="1336">
        <v>264920.68879942066</v>
      </c>
      <c r="F26" s="1293">
        <v>34652.278439725342</v>
      </c>
      <c r="G26" s="1358"/>
      <c r="H26" s="1292">
        <v>17.287374272386746</v>
      </c>
      <c r="I26" s="1291">
        <v>50427.153980716597</v>
      </c>
      <c r="J26" s="1292"/>
      <c r="K26" s="1295">
        <v>23.509871299076234</v>
      </c>
    </row>
    <row r="27" spans="1:11" ht="21.75" customHeight="1">
      <c r="A27" s="1384" t="s">
        <v>970</v>
      </c>
      <c r="B27" s="1396">
        <v>2496665.2844547573</v>
      </c>
      <c r="C27" s="1396">
        <v>2812635.6736967126</v>
      </c>
      <c r="D27" s="1396">
        <v>2887526.8266707556</v>
      </c>
      <c r="E27" s="1396">
        <v>3323242.2520383922</v>
      </c>
      <c r="F27" s="1387">
        <v>315970.38924195524</v>
      </c>
      <c r="G27" s="1388"/>
      <c r="H27" s="1386">
        <v>12.655696829259172</v>
      </c>
      <c r="I27" s="1385">
        <v>435715.42536763661</v>
      </c>
      <c r="J27" s="1386"/>
      <c r="K27" s="1389">
        <v>15.089571509540061</v>
      </c>
    </row>
    <row r="28" spans="1:11" ht="21.75" customHeight="1">
      <c r="A28" s="1282" t="s">
        <v>971</v>
      </c>
      <c r="B28" s="1335">
        <v>356814.35295214073</v>
      </c>
      <c r="C28" s="1335">
        <v>359567.00867639121</v>
      </c>
      <c r="D28" s="1335">
        <v>420597.15440411511</v>
      </c>
      <c r="E28" s="1335">
        <v>360757.50136275619</v>
      </c>
      <c r="F28" s="1285">
        <v>2752.6557242504787</v>
      </c>
      <c r="G28" s="1356"/>
      <c r="H28" s="1284">
        <v>0.77145319449066285</v>
      </c>
      <c r="I28" s="1283">
        <v>-59839.653041358921</v>
      </c>
      <c r="J28" s="1284"/>
      <c r="K28" s="1288">
        <v>-14.227308105813815</v>
      </c>
    </row>
    <row r="29" spans="1:11" ht="21.75" customHeight="1">
      <c r="A29" s="1290" t="s">
        <v>972</v>
      </c>
      <c r="B29" s="1336">
        <v>55901.051822580012</v>
      </c>
      <c r="C29" s="1336">
        <v>53219.952165090013</v>
      </c>
      <c r="D29" s="1336">
        <v>63082.488793020013</v>
      </c>
      <c r="E29" s="1336">
        <v>58365.484757389997</v>
      </c>
      <c r="F29" s="1293">
        <v>-2681.0996574899982</v>
      </c>
      <c r="G29" s="1358"/>
      <c r="H29" s="1292">
        <v>-4.7961524337669559</v>
      </c>
      <c r="I29" s="1291">
        <v>-4717.004035630016</v>
      </c>
      <c r="J29" s="1292"/>
      <c r="K29" s="1295">
        <v>-7.4775173362404592</v>
      </c>
    </row>
    <row r="30" spans="1:11" ht="21.75" customHeight="1">
      <c r="A30" s="1290" t="s">
        <v>973</v>
      </c>
      <c r="B30" s="1336">
        <v>154006.12404008</v>
      </c>
      <c r="C30" s="1336">
        <v>158036.1048720901</v>
      </c>
      <c r="D30" s="1336">
        <v>211593.09641270005</v>
      </c>
      <c r="E30" s="1336">
        <v>186022.66780714996</v>
      </c>
      <c r="F30" s="1293">
        <v>4029.9808320101001</v>
      </c>
      <c r="G30" s="1358"/>
      <c r="H30" s="1292">
        <v>2.616766610502645</v>
      </c>
      <c r="I30" s="1291">
        <v>-25570.428605550085</v>
      </c>
      <c r="J30" s="1292"/>
      <c r="K30" s="1295">
        <v>-12.084717809354444</v>
      </c>
    </row>
    <row r="31" spans="1:11" ht="21.75" customHeight="1">
      <c r="A31" s="1290" t="s">
        <v>974</v>
      </c>
      <c r="B31" s="1336">
        <v>999.91803626000012</v>
      </c>
      <c r="C31" s="1336">
        <v>1311.0160723525005</v>
      </c>
      <c r="D31" s="1336">
        <v>1092.8111314477501</v>
      </c>
      <c r="E31" s="1336">
        <v>2710.7062777552492</v>
      </c>
      <c r="F31" s="1293">
        <v>311.09803609250037</v>
      </c>
      <c r="G31" s="1358"/>
      <c r="H31" s="1292">
        <v>31.112353694119005</v>
      </c>
      <c r="I31" s="1291">
        <v>1617.8951463074991</v>
      </c>
      <c r="J31" s="1292"/>
      <c r="K31" s="1295">
        <v>148.04892627366638</v>
      </c>
    </row>
    <row r="32" spans="1:11" ht="21.75" customHeight="1">
      <c r="A32" s="1290" t="s">
        <v>975</v>
      </c>
      <c r="B32" s="1336">
        <v>145840.44949061074</v>
      </c>
      <c r="C32" s="1336">
        <v>146131.84356684858</v>
      </c>
      <c r="D32" s="1336">
        <v>144663.05334058736</v>
      </c>
      <c r="E32" s="1336">
        <v>113009.41914790099</v>
      </c>
      <c r="F32" s="1293">
        <v>291.39407623783336</v>
      </c>
      <c r="G32" s="1358"/>
      <c r="H32" s="1292">
        <v>0.19980333114414423</v>
      </c>
      <c r="I32" s="1291">
        <v>-31653.634192686368</v>
      </c>
      <c r="J32" s="1292"/>
      <c r="K32" s="1295">
        <v>-21.880938817296119</v>
      </c>
    </row>
    <row r="33" spans="1:11" ht="21.75" customHeight="1">
      <c r="A33" s="1290" t="s">
        <v>976</v>
      </c>
      <c r="B33" s="1336">
        <v>66.80956261</v>
      </c>
      <c r="C33" s="1336">
        <v>868.09200000999999</v>
      </c>
      <c r="D33" s="1336">
        <v>165.70472636</v>
      </c>
      <c r="E33" s="1336">
        <v>649.22337256000003</v>
      </c>
      <c r="F33" s="1293">
        <v>801.28243739999994</v>
      </c>
      <c r="G33" s="1358"/>
      <c r="H33" s="1292"/>
      <c r="I33" s="1291">
        <v>483.51864620000003</v>
      </c>
      <c r="J33" s="1292"/>
      <c r="K33" s="1295"/>
    </row>
    <row r="34" spans="1:11" ht="21.75" customHeight="1">
      <c r="A34" s="1359" t="s">
        <v>977</v>
      </c>
      <c r="B34" s="1335">
        <v>1902759.424816129</v>
      </c>
      <c r="C34" s="1335">
        <v>2219935.596845211</v>
      </c>
      <c r="D34" s="1335">
        <v>2240990.8355988525</v>
      </c>
      <c r="E34" s="1335">
        <v>2734100.1344960332</v>
      </c>
      <c r="F34" s="1285">
        <v>317176.17202908196</v>
      </c>
      <c r="G34" s="1356"/>
      <c r="H34" s="1284">
        <v>16.669273471591499</v>
      </c>
      <c r="I34" s="1283">
        <v>493109.29889718071</v>
      </c>
      <c r="J34" s="1284"/>
      <c r="K34" s="1288">
        <v>22.004074763001373</v>
      </c>
    </row>
    <row r="35" spans="1:11" ht="21.75" customHeight="1">
      <c r="A35" s="1290" t="s">
        <v>978</v>
      </c>
      <c r="B35" s="1336">
        <v>186369.1</v>
      </c>
      <c r="C35" s="1336">
        <v>190969.9</v>
      </c>
      <c r="D35" s="1336">
        <v>213894.59999999998</v>
      </c>
      <c r="E35" s="1336">
        <v>284950.60000000003</v>
      </c>
      <c r="F35" s="1293">
        <v>4600.7999999999884</v>
      </c>
      <c r="G35" s="1358"/>
      <c r="H35" s="1292">
        <v>2.4686495776392055</v>
      </c>
      <c r="I35" s="1291">
        <v>71056.000000000058</v>
      </c>
      <c r="J35" s="1292"/>
      <c r="K35" s="1295">
        <v>33.220099993174237</v>
      </c>
    </row>
    <row r="36" spans="1:11" ht="21.75" customHeight="1">
      <c r="A36" s="1290" t="s">
        <v>979</v>
      </c>
      <c r="B36" s="1336">
        <v>8195.9650202916546</v>
      </c>
      <c r="C36" s="1336">
        <v>8285.4561343299993</v>
      </c>
      <c r="D36" s="1336">
        <v>9194.8825246000015</v>
      </c>
      <c r="E36" s="1336">
        <v>10016.464177469999</v>
      </c>
      <c r="F36" s="1293">
        <v>89.491114038344676</v>
      </c>
      <c r="G36" s="1358"/>
      <c r="H36" s="1292">
        <v>1.0918923374707146</v>
      </c>
      <c r="I36" s="1291">
        <v>821.58165286999792</v>
      </c>
      <c r="J36" s="1292"/>
      <c r="K36" s="1295">
        <v>8.9352055414730671</v>
      </c>
    </row>
    <row r="37" spans="1:11" ht="21.75" customHeight="1">
      <c r="A37" s="1296" t="s">
        <v>980</v>
      </c>
      <c r="B37" s="1336">
        <v>15019.818723646509</v>
      </c>
      <c r="C37" s="1336">
        <v>19088.020411316083</v>
      </c>
      <c r="D37" s="1336">
        <v>18468.577477057082</v>
      </c>
      <c r="E37" s="1336">
        <v>25554.155954785674</v>
      </c>
      <c r="F37" s="1293">
        <v>4068.2016876695743</v>
      </c>
      <c r="G37" s="1358"/>
      <c r="H37" s="1292">
        <v>27.085557838755975</v>
      </c>
      <c r="I37" s="1291">
        <v>7085.5784777285917</v>
      </c>
      <c r="J37" s="1292"/>
      <c r="K37" s="1295">
        <v>38.365588722416639</v>
      </c>
    </row>
    <row r="38" spans="1:11" ht="21.75" customHeight="1">
      <c r="A38" s="1390" t="s">
        <v>981</v>
      </c>
      <c r="B38" s="1336">
        <v>1006.56234124</v>
      </c>
      <c r="C38" s="1336">
        <v>1053.6616495400001</v>
      </c>
      <c r="D38" s="1336">
        <v>853.65695507000009</v>
      </c>
      <c r="E38" s="1336">
        <v>1053.5777299199999</v>
      </c>
      <c r="F38" s="1293">
        <v>47.099308300000075</v>
      </c>
      <c r="G38" s="1358"/>
      <c r="H38" s="1292">
        <v>4.6792241642954462</v>
      </c>
      <c r="I38" s="1291">
        <v>199.92077484999982</v>
      </c>
      <c r="J38" s="1292"/>
      <c r="K38" s="1295">
        <v>23.419334155557401</v>
      </c>
    </row>
    <row r="39" spans="1:11" ht="21.75" customHeight="1">
      <c r="A39" s="1390" t="s">
        <v>982</v>
      </c>
      <c r="B39" s="1336">
        <v>14013.256382406509</v>
      </c>
      <c r="C39" s="1336">
        <v>18034.358761776082</v>
      </c>
      <c r="D39" s="1336">
        <v>17614.920521987082</v>
      </c>
      <c r="E39" s="1336">
        <v>24500.578224865672</v>
      </c>
      <c r="F39" s="1293">
        <v>4021.1023793695731</v>
      </c>
      <c r="G39" s="1358"/>
      <c r="H39" s="1292">
        <v>28.694989013531668</v>
      </c>
      <c r="I39" s="1291">
        <v>6885.6577028785905</v>
      </c>
      <c r="J39" s="1292"/>
      <c r="K39" s="1295">
        <v>39.08991638244327</v>
      </c>
    </row>
    <row r="40" spans="1:11" ht="21.75" customHeight="1">
      <c r="A40" s="1290" t="s">
        <v>983</v>
      </c>
      <c r="B40" s="1336">
        <v>1687856.2712754379</v>
      </c>
      <c r="C40" s="1336">
        <v>1993976.2283962888</v>
      </c>
      <c r="D40" s="1336">
        <v>1993022.8767434447</v>
      </c>
      <c r="E40" s="1336">
        <v>2413479.0866379379</v>
      </c>
      <c r="F40" s="1293">
        <v>306119.95712085092</v>
      </c>
      <c r="G40" s="1358"/>
      <c r="H40" s="1292">
        <v>18.136612834310213</v>
      </c>
      <c r="I40" s="1291">
        <v>420456.20989449322</v>
      </c>
      <c r="J40" s="1292"/>
      <c r="K40" s="1295">
        <v>21.096406609316464</v>
      </c>
    </row>
    <row r="41" spans="1:11" ht="21.75" customHeight="1">
      <c r="A41" s="1296" t="s">
        <v>984</v>
      </c>
      <c r="B41" s="1336">
        <v>1656879.955521269</v>
      </c>
      <c r="C41" s="1336">
        <v>1939940.8256177404</v>
      </c>
      <c r="D41" s="1336">
        <v>1959009.1795665887</v>
      </c>
      <c r="E41" s="1336">
        <v>2347877.2780537936</v>
      </c>
      <c r="F41" s="1293">
        <v>283060.87009647139</v>
      </c>
      <c r="G41" s="1358"/>
      <c r="H41" s="1292">
        <v>17.083969731978438</v>
      </c>
      <c r="I41" s="1291">
        <v>388868.09848720487</v>
      </c>
      <c r="J41" s="1292"/>
      <c r="K41" s="1295">
        <v>19.850243814234606</v>
      </c>
    </row>
    <row r="42" spans="1:11" ht="21.75" customHeight="1">
      <c r="A42" s="1296" t="s">
        <v>985</v>
      </c>
      <c r="B42" s="1336">
        <v>30976.315754168936</v>
      </c>
      <c r="C42" s="1336">
        <v>54035.402778548378</v>
      </c>
      <c r="D42" s="1336">
        <v>34013.697176856032</v>
      </c>
      <c r="E42" s="1336">
        <v>65601.80858414431</v>
      </c>
      <c r="F42" s="1293">
        <v>23059.087024379442</v>
      </c>
      <c r="G42" s="1358"/>
      <c r="H42" s="1292">
        <v>74.441025225138475</v>
      </c>
      <c r="I42" s="1291">
        <v>31588.111407288277</v>
      </c>
      <c r="J42" s="1292"/>
      <c r="K42" s="1295">
        <v>92.868797070322017</v>
      </c>
    </row>
    <row r="43" spans="1:11" ht="21.75" customHeight="1">
      <c r="A43" s="1290" t="s">
        <v>986</v>
      </c>
      <c r="B43" s="1336">
        <v>5318.2697967530003</v>
      </c>
      <c r="C43" s="1336">
        <v>7615.9919032762009</v>
      </c>
      <c r="D43" s="1336">
        <v>6409.8988537510004</v>
      </c>
      <c r="E43" s="1336">
        <v>99.827725839999999</v>
      </c>
      <c r="F43" s="1293">
        <v>2297.7221065232006</v>
      </c>
      <c r="G43" s="1358"/>
      <c r="H43" s="1292">
        <v>43.204316334723089</v>
      </c>
      <c r="I43" s="1291">
        <v>-6310.0711279110001</v>
      </c>
      <c r="J43" s="1292"/>
      <c r="K43" s="1295">
        <v>-98.442600607003612</v>
      </c>
    </row>
    <row r="44" spans="1:11" ht="21.75" customHeight="1">
      <c r="A44" s="1391" t="s">
        <v>987</v>
      </c>
      <c r="B44" s="1335">
        <v>49080</v>
      </c>
      <c r="C44" s="1335">
        <v>24318.625</v>
      </c>
      <c r="D44" s="1335">
        <v>0</v>
      </c>
      <c r="E44" s="1335">
        <v>0</v>
      </c>
      <c r="F44" s="1283">
        <v>-24761.375</v>
      </c>
      <c r="G44" s="1356"/>
      <c r="H44" s="1335">
        <v>-50.451049307253456</v>
      </c>
      <c r="I44" s="1283">
        <v>0</v>
      </c>
      <c r="J44" s="1284"/>
      <c r="K44" s="1288"/>
    </row>
    <row r="45" spans="1:11" s="1393" customFormat="1" ht="21.75" customHeight="1" thickBot="1">
      <c r="A45" s="1392" t="s">
        <v>988</v>
      </c>
      <c r="B45" s="1338">
        <v>188011.50662741801</v>
      </c>
      <c r="C45" s="1338">
        <v>208814.44320980977</v>
      </c>
      <c r="D45" s="1338">
        <v>225938.83561146175</v>
      </c>
      <c r="E45" s="1338">
        <v>228384.62316107505</v>
      </c>
      <c r="F45" s="1317">
        <v>20802.936582391761</v>
      </c>
      <c r="G45" s="1367"/>
      <c r="H45" s="1316">
        <v>11.064714578143823</v>
      </c>
      <c r="I45" s="1315">
        <v>2445.7875496133056</v>
      </c>
      <c r="J45" s="1316"/>
      <c r="K45" s="1318">
        <v>1.0824998469139815</v>
      </c>
    </row>
    <row r="46" spans="1:11" ht="21.75" customHeight="1" thickTop="1">
      <c r="A46" s="1325" t="s">
        <v>904</v>
      </c>
      <c r="B46" s="1394"/>
      <c r="C46" s="1279"/>
      <c r="D46" s="1321"/>
      <c r="E46" s="1321"/>
      <c r="F46" s="1291"/>
      <c r="G46" s="1291"/>
      <c r="H46" s="1291"/>
      <c r="I46" s="1291"/>
      <c r="J46" s="1291"/>
      <c r="K46" s="1291"/>
    </row>
  </sheetData>
  <mergeCells count="6">
    <mergeCell ref="A1:K1"/>
    <mergeCell ref="A2:K2"/>
    <mergeCell ref="I3:K3"/>
    <mergeCell ref="F4:K4"/>
    <mergeCell ref="F5:H5"/>
    <mergeCell ref="A4:A6"/>
  </mergeCells>
  <pageMargins left="0.7" right="0.7" top="0.5" bottom="0.5" header="0.3" footer="0.3"/>
  <pageSetup scale="56" orientation="portrait" r:id="rId1"/>
</worksheet>
</file>

<file path=xl/worksheets/sheet28.xml><?xml version="1.0" encoding="utf-8"?>
<worksheet xmlns="http://schemas.openxmlformats.org/spreadsheetml/2006/main" xmlns:r="http://schemas.openxmlformats.org/officeDocument/2006/relationships">
  <sheetPr>
    <pageSetUpPr fitToPage="1"/>
  </sheetPr>
  <dimension ref="A1:K46"/>
  <sheetViews>
    <sheetView view="pageBreakPreview" zoomScale="60" zoomScaleNormal="90" workbookViewId="0">
      <selection activeCell="P9" sqref="P9"/>
    </sheetView>
  </sheetViews>
  <sheetFormatPr defaultColWidth="11" defaultRowHeight="17.100000000000001" customHeight="1"/>
  <cols>
    <col min="1" max="1" width="53.5703125" style="959" bestFit="1" customWidth="1"/>
    <col min="2" max="5" width="14.85546875" style="959" customWidth="1"/>
    <col min="6" max="6" width="10.7109375" style="959" customWidth="1"/>
    <col min="7" max="7" width="2.42578125" style="959" bestFit="1" customWidth="1"/>
    <col min="8" max="8" width="8.5703125" style="959" customWidth="1"/>
    <col min="9" max="9" width="12.42578125" style="959" customWidth="1"/>
    <col min="10" max="10" width="2.140625" style="959" customWidth="1"/>
    <col min="11" max="11" width="9.42578125" style="959" customWidth="1"/>
    <col min="12" max="256" width="11" style="1278"/>
    <col min="257" max="257" width="46.7109375" style="1278" bestFit="1" customWidth="1"/>
    <col min="258" max="258" width="11.85546875" style="1278" customWidth="1"/>
    <col min="259" max="259" width="12.42578125" style="1278" customWidth="1"/>
    <col min="260" max="260" width="12.5703125" style="1278" customWidth="1"/>
    <col min="261" max="261" width="11.7109375" style="1278" customWidth="1"/>
    <col min="262" max="262" width="10.7109375" style="1278" customWidth="1"/>
    <col min="263" max="263" width="2.42578125" style="1278" bestFit="1" customWidth="1"/>
    <col min="264" max="264" width="8.5703125" style="1278" customWidth="1"/>
    <col min="265" max="265" width="12.42578125" style="1278" customWidth="1"/>
    <col min="266" max="266" width="2.140625" style="1278" customWidth="1"/>
    <col min="267" max="267" width="9.42578125" style="1278" customWidth="1"/>
    <col min="268" max="512" width="11" style="1278"/>
    <col min="513" max="513" width="46.7109375" style="1278" bestFit="1" customWidth="1"/>
    <col min="514" max="514" width="11.85546875" style="1278" customWidth="1"/>
    <col min="515" max="515" width="12.42578125" style="1278" customWidth="1"/>
    <col min="516" max="516" width="12.5703125" style="1278" customWidth="1"/>
    <col min="517" max="517" width="11.7109375" style="1278" customWidth="1"/>
    <col min="518" max="518" width="10.7109375" style="1278" customWidth="1"/>
    <col min="519" max="519" width="2.42578125" style="1278" bestFit="1" customWidth="1"/>
    <col min="520" max="520" width="8.5703125" style="1278" customWidth="1"/>
    <col min="521" max="521" width="12.42578125" style="1278" customWidth="1"/>
    <col min="522" max="522" width="2.140625" style="1278" customWidth="1"/>
    <col min="523" max="523" width="9.42578125" style="1278" customWidth="1"/>
    <col min="524" max="768" width="11" style="1278"/>
    <col min="769" max="769" width="46.7109375" style="1278" bestFit="1" customWidth="1"/>
    <col min="770" max="770" width="11.85546875" style="1278" customWidth="1"/>
    <col min="771" max="771" width="12.42578125" style="1278" customWidth="1"/>
    <col min="772" max="772" width="12.5703125" style="1278" customWidth="1"/>
    <col min="773" max="773" width="11.7109375" style="1278" customWidth="1"/>
    <col min="774" max="774" width="10.7109375" style="1278" customWidth="1"/>
    <col min="775" max="775" width="2.42578125" style="1278" bestFit="1" customWidth="1"/>
    <col min="776" max="776" width="8.5703125" style="1278" customWidth="1"/>
    <col min="777" max="777" width="12.42578125" style="1278" customWidth="1"/>
    <col min="778" max="778" width="2.140625" style="1278" customWidth="1"/>
    <col min="779" max="779" width="9.42578125" style="1278" customWidth="1"/>
    <col min="780" max="1024" width="11" style="1278"/>
    <col min="1025" max="1025" width="46.7109375" style="1278" bestFit="1" customWidth="1"/>
    <col min="1026" max="1026" width="11.85546875" style="1278" customWidth="1"/>
    <col min="1027" max="1027" width="12.42578125" style="1278" customWidth="1"/>
    <col min="1028" max="1028" width="12.5703125" style="1278" customWidth="1"/>
    <col min="1029" max="1029" width="11.7109375" style="1278" customWidth="1"/>
    <col min="1030" max="1030" width="10.7109375" style="1278" customWidth="1"/>
    <col min="1031" max="1031" width="2.42578125" style="1278" bestFit="1" customWidth="1"/>
    <col min="1032" max="1032" width="8.5703125" style="1278" customWidth="1"/>
    <col min="1033" max="1033" width="12.42578125" style="1278" customWidth="1"/>
    <col min="1034" max="1034" width="2.140625" style="1278" customWidth="1"/>
    <col min="1035" max="1035" width="9.42578125" style="1278" customWidth="1"/>
    <col min="1036" max="1280" width="11" style="1278"/>
    <col min="1281" max="1281" width="46.7109375" style="1278" bestFit="1" customWidth="1"/>
    <col min="1282" max="1282" width="11.85546875" style="1278" customWidth="1"/>
    <col min="1283" max="1283" width="12.42578125" style="1278" customWidth="1"/>
    <col min="1284" max="1284" width="12.5703125" style="1278" customWidth="1"/>
    <col min="1285" max="1285" width="11.7109375" style="1278" customWidth="1"/>
    <col min="1286" max="1286" width="10.7109375" style="1278" customWidth="1"/>
    <col min="1287" max="1287" width="2.42578125" style="1278" bestFit="1" customWidth="1"/>
    <col min="1288" max="1288" width="8.5703125" style="1278" customWidth="1"/>
    <col min="1289" max="1289" width="12.42578125" style="1278" customWidth="1"/>
    <col min="1290" max="1290" width="2.140625" style="1278" customWidth="1"/>
    <col min="1291" max="1291" width="9.42578125" style="1278" customWidth="1"/>
    <col min="1292" max="1536" width="11" style="1278"/>
    <col min="1537" max="1537" width="46.7109375" style="1278" bestFit="1" customWidth="1"/>
    <col min="1538" max="1538" width="11.85546875" style="1278" customWidth="1"/>
    <col min="1539" max="1539" width="12.42578125" style="1278" customWidth="1"/>
    <col min="1540" max="1540" width="12.5703125" style="1278" customWidth="1"/>
    <col min="1541" max="1541" width="11.7109375" style="1278" customWidth="1"/>
    <col min="1542" max="1542" width="10.7109375" style="1278" customWidth="1"/>
    <col min="1543" max="1543" width="2.42578125" style="1278" bestFit="1" customWidth="1"/>
    <col min="1544" max="1544" width="8.5703125" style="1278" customWidth="1"/>
    <col min="1545" max="1545" width="12.42578125" style="1278" customWidth="1"/>
    <col min="1546" max="1546" width="2.140625" style="1278" customWidth="1"/>
    <col min="1547" max="1547" width="9.42578125" style="1278" customWidth="1"/>
    <col min="1548" max="1792" width="11" style="1278"/>
    <col min="1793" max="1793" width="46.7109375" style="1278" bestFit="1" customWidth="1"/>
    <col min="1794" max="1794" width="11.85546875" style="1278" customWidth="1"/>
    <col min="1795" max="1795" width="12.42578125" style="1278" customWidth="1"/>
    <col min="1796" max="1796" width="12.5703125" style="1278" customWidth="1"/>
    <col min="1797" max="1797" width="11.7109375" style="1278" customWidth="1"/>
    <col min="1798" max="1798" width="10.7109375" style="1278" customWidth="1"/>
    <col min="1799" max="1799" width="2.42578125" style="1278" bestFit="1" customWidth="1"/>
    <col min="1800" max="1800" width="8.5703125" style="1278" customWidth="1"/>
    <col min="1801" max="1801" width="12.42578125" style="1278" customWidth="1"/>
    <col min="1802" max="1802" width="2.140625" style="1278" customWidth="1"/>
    <col min="1803" max="1803" width="9.42578125" style="1278" customWidth="1"/>
    <col min="1804" max="2048" width="11" style="1278"/>
    <col min="2049" max="2049" width="46.7109375" style="1278" bestFit="1" customWidth="1"/>
    <col min="2050" max="2050" width="11.85546875" style="1278" customWidth="1"/>
    <col min="2051" max="2051" width="12.42578125" style="1278" customWidth="1"/>
    <col min="2052" max="2052" width="12.5703125" style="1278" customWidth="1"/>
    <col min="2053" max="2053" width="11.7109375" style="1278" customWidth="1"/>
    <col min="2054" max="2054" width="10.7109375" style="1278" customWidth="1"/>
    <col min="2055" max="2055" width="2.42578125" style="1278" bestFit="1" customWidth="1"/>
    <col min="2056" max="2056" width="8.5703125" style="1278" customWidth="1"/>
    <col min="2057" max="2057" width="12.42578125" style="1278" customWidth="1"/>
    <col min="2058" max="2058" width="2.140625" style="1278" customWidth="1"/>
    <col min="2059" max="2059" width="9.42578125" style="1278" customWidth="1"/>
    <col min="2060" max="2304" width="11" style="1278"/>
    <col min="2305" max="2305" width="46.7109375" style="1278" bestFit="1" customWidth="1"/>
    <col min="2306" max="2306" width="11.85546875" style="1278" customWidth="1"/>
    <col min="2307" max="2307" width="12.42578125" style="1278" customWidth="1"/>
    <col min="2308" max="2308" width="12.5703125" style="1278" customWidth="1"/>
    <col min="2309" max="2309" width="11.7109375" style="1278" customWidth="1"/>
    <col min="2310" max="2310" width="10.7109375" style="1278" customWidth="1"/>
    <col min="2311" max="2311" width="2.42578125" style="1278" bestFit="1" customWidth="1"/>
    <col min="2312" max="2312" width="8.5703125" style="1278" customWidth="1"/>
    <col min="2313" max="2313" width="12.42578125" style="1278" customWidth="1"/>
    <col min="2314" max="2314" width="2.140625" style="1278" customWidth="1"/>
    <col min="2315" max="2315" width="9.42578125" style="1278" customWidth="1"/>
    <col min="2316" max="2560" width="11" style="1278"/>
    <col min="2561" max="2561" width="46.7109375" style="1278" bestFit="1" customWidth="1"/>
    <col min="2562" max="2562" width="11.85546875" style="1278" customWidth="1"/>
    <col min="2563" max="2563" width="12.42578125" style="1278" customWidth="1"/>
    <col min="2564" max="2564" width="12.5703125" style="1278" customWidth="1"/>
    <col min="2565" max="2565" width="11.7109375" style="1278" customWidth="1"/>
    <col min="2566" max="2566" width="10.7109375" style="1278" customWidth="1"/>
    <col min="2567" max="2567" width="2.42578125" style="1278" bestFit="1" customWidth="1"/>
    <col min="2568" max="2568" width="8.5703125" style="1278" customWidth="1"/>
    <col min="2569" max="2569" width="12.42578125" style="1278" customWidth="1"/>
    <col min="2570" max="2570" width="2.140625" style="1278" customWidth="1"/>
    <col min="2571" max="2571" width="9.42578125" style="1278" customWidth="1"/>
    <col min="2572" max="2816" width="11" style="1278"/>
    <col min="2817" max="2817" width="46.7109375" style="1278" bestFit="1" customWidth="1"/>
    <col min="2818" max="2818" width="11.85546875" style="1278" customWidth="1"/>
    <col min="2819" max="2819" width="12.42578125" style="1278" customWidth="1"/>
    <col min="2820" max="2820" width="12.5703125" style="1278" customWidth="1"/>
    <col min="2821" max="2821" width="11.7109375" style="1278" customWidth="1"/>
    <col min="2822" max="2822" width="10.7109375" style="1278" customWidth="1"/>
    <col min="2823" max="2823" width="2.42578125" style="1278" bestFit="1" customWidth="1"/>
    <col min="2824" max="2824" width="8.5703125" style="1278" customWidth="1"/>
    <col min="2825" max="2825" width="12.42578125" style="1278" customWidth="1"/>
    <col min="2826" max="2826" width="2.140625" style="1278" customWidth="1"/>
    <col min="2827" max="2827" width="9.42578125" style="1278" customWidth="1"/>
    <col min="2828" max="3072" width="11" style="1278"/>
    <col min="3073" max="3073" width="46.7109375" style="1278" bestFit="1" customWidth="1"/>
    <col min="3074" max="3074" width="11.85546875" style="1278" customWidth="1"/>
    <col min="3075" max="3075" width="12.42578125" style="1278" customWidth="1"/>
    <col min="3076" max="3076" width="12.5703125" style="1278" customWidth="1"/>
    <col min="3077" max="3077" width="11.7109375" style="1278" customWidth="1"/>
    <col min="3078" max="3078" width="10.7109375" style="1278" customWidth="1"/>
    <col min="3079" max="3079" width="2.42578125" style="1278" bestFit="1" customWidth="1"/>
    <col min="3080" max="3080" width="8.5703125" style="1278" customWidth="1"/>
    <col min="3081" max="3081" width="12.42578125" style="1278" customWidth="1"/>
    <col min="3082" max="3082" width="2.140625" style="1278" customWidth="1"/>
    <col min="3083" max="3083" width="9.42578125" style="1278" customWidth="1"/>
    <col min="3084" max="3328" width="11" style="1278"/>
    <col min="3329" max="3329" width="46.7109375" style="1278" bestFit="1" customWidth="1"/>
    <col min="3330" max="3330" width="11.85546875" style="1278" customWidth="1"/>
    <col min="3331" max="3331" width="12.42578125" style="1278" customWidth="1"/>
    <col min="3332" max="3332" width="12.5703125" style="1278" customWidth="1"/>
    <col min="3333" max="3333" width="11.7109375" style="1278" customWidth="1"/>
    <col min="3334" max="3334" width="10.7109375" style="1278" customWidth="1"/>
    <col min="3335" max="3335" width="2.42578125" style="1278" bestFit="1" customWidth="1"/>
    <col min="3336" max="3336" width="8.5703125" style="1278" customWidth="1"/>
    <col min="3337" max="3337" width="12.42578125" style="1278" customWidth="1"/>
    <col min="3338" max="3338" width="2.140625" style="1278" customWidth="1"/>
    <col min="3339" max="3339" width="9.42578125" style="1278" customWidth="1"/>
    <col min="3340" max="3584" width="11" style="1278"/>
    <col min="3585" max="3585" width="46.7109375" style="1278" bestFit="1" customWidth="1"/>
    <col min="3586" max="3586" width="11.85546875" style="1278" customWidth="1"/>
    <col min="3587" max="3587" width="12.42578125" style="1278" customWidth="1"/>
    <col min="3588" max="3588" width="12.5703125" style="1278" customWidth="1"/>
    <col min="3589" max="3589" width="11.7109375" style="1278" customWidth="1"/>
    <col min="3590" max="3590" width="10.7109375" style="1278" customWidth="1"/>
    <col min="3591" max="3591" width="2.42578125" style="1278" bestFit="1" customWidth="1"/>
    <col min="3592" max="3592" width="8.5703125" style="1278" customWidth="1"/>
    <col min="3593" max="3593" width="12.42578125" style="1278" customWidth="1"/>
    <col min="3594" max="3594" width="2.140625" style="1278" customWidth="1"/>
    <col min="3595" max="3595" width="9.42578125" style="1278" customWidth="1"/>
    <col min="3596" max="3840" width="11" style="1278"/>
    <col min="3841" max="3841" width="46.7109375" style="1278" bestFit="1" customWidth="1"/>
    <col min="3842" max="3842" width="11.85546875" style="1278" customWidth="1"/>
    <col min="3843" max="3843" width="12.42578125" style="1278" customWidth="1"/>
    <col min="3844" max="3844" width="12.5703125" style="1278" customWidth="1"/>
    <col min="3845" max="3845" width="11.7109375" style="1278" customWidth="1"/>
    <col min="3846" max="3846" width="10.7109375" style="1278" customWidth="1"/>
    <col min="3847" max="3847" width="2.42578125" style="1278" bestFit="1" customWidth="1"/>
    <col min="3848" max="3848" width="8.5703125" style="1278" customWidth="1"/>
    <col min="3849" max="3849" width="12.42578125" style="1278" customWidth="1"/>
    <col min="3850" max="3850" width="2.140625" style="1278" customWidth="1"/>
    <col min="3851" max="3851" width="9.42578125" style="1278" customWidth="1"/>
    <col min="3852" max="4096" width="11" style="1278"/>
    <col min="4097" max="4097" width="46.7109375" style="1278" bestFit="1" customWidth="1"/>
    <col min="4098" max="4098" width="11.85546875" style="1278" customWidth="1"/>
    <col min="4099" max="4099" width="12.42578125" style="1278" customWidth="1"/>
    <col min="4100" max="4100" width="12.5703125" style="1278" customWidth="1"/>
    <col min="4101" max="4101" width="11.7109375" style="1278" customWidth="1"/>
    <col min="4102" max="4102" width="10.7109375" style="1278" customWidth="1"/>
    <col min="4103" max="4103" width="2.42578125" style="1278" bestFit="1" customWidth="1"/>
    <col min="4104" max="4104" width="8.5703125" style="1278" customWidth="1"/>
    <col min="4105" max="4105" width="12.42578125" style="1278" customWidth="1"/>
    <col min="4106" max="4106" width="2.140625" style="1278" customWidth="1"/>
    <col min="4107" max="4107" width="9.42578125" style="1278" customWidth="1"/>
    <col min="4108" max="4352" width="11" style="1278"/>
    <col min="4353" max="4353" width="46.7109375" style="1278" bestFit="1" customWidth="1"/>
    <col min="4354" max="4354" width="11.85546875" style="1278" customWidth="1"/>
    <col min="4355" max="4355" width="12.42578125" style="1278" customWidth="1"/>
    <col min="4356" max="4356" width="12.5703125" style="1278" customWidth="1"/>
    <col min="4357" max="4357" width="11.7109375" style="1278" customWidth="1"/>
    <col min="4358" max="4358" width="10.7109375" style="1278" customWidth="1"/>
    <col min="4359" max="4359" width="2.42578125" style="1278" bestFit="1" customWidth="1"/>
    <col min="4360" max="4360" width="8.5703125" style="1278" customWidth="1"/>
    <col min="4361" max="4361" width="12.42578125" style="1278" customWidth="1"/>
    <col min="4362" max="4362" width="2.140625" style="1278" customWidth="1"/>
    <col min="4363" max="4363" width="9.42578125" style="1278" customWidth="1"/>
    <col min="4364" max="4608" width="11" style="1278"/>
    <col min="4609" max="4609" width="46.7109375" style="1278" bestFit="1" customWidth="1"/>
    <col min="4610" max="4610" width="11.85546875" style="1278" customWidth="1"/>
    <col min="4611" max="4611" width="12.42578125" style="1278" customWidth="1"/>
    <col min="4612" max="4612" width="12.5703125" style="1278" customWidth="1"/>
    <col min="4613" max="4613" width="11.7109375" style="1278" customWidth="1"/>
    <col min="4614" max="4614" width="10.7109375" style="1278" customWidth="1"/>
    <col min="4615" max="4615" width="2.42578125" style="1278" bestFit="1" customWidth="1"/>
    <col min="4616" max="4616" width="8.5703125" style="1278" customWidth="1"/>
    <col min="4617" max="4617" width="12.42578125" style="1278" customWidth="1"/>
    <col min="4618" max="4618" width="2.140625" style="1278" customWidth="1"/>
    <col min="4619" max="4619" width="9.42578125" style="1278" customWidth="1"/>
    <col min="4620" max="4864" width="11" style="1278"/>
    <col min="4865" max="4865" width="46.7109375" style="1278" bestFit="1" customWidth="1"/>
    <col min="4866" max="4866" width="11.85546875" style="1278" customWidth="1"/>
    <col min="4867" max="4867" width="12.42578125" style="1278" customWidth="1"/>
    <col min="4868" max="4868" width="12.5703125" style="1278" customWidth="1"/>
    <col min="4869" max="4869" width="11.7109375" style="1278" customWidth="1"/>
    <col min="4870" max="4870" width="10.7109375" style="1278" customWidth="1"/>
    <col min="4871" max="4871" width="2.42578125" style="1278" bestFit="1" customWidth="1"/>
    <col min="4872" max="4872" width="8.5703125" style="1278" customWidth="1"/>
    <col min="4873" max="4873" width="12.42578125" style="1278" customWidth="1"/>
    <col min="4874" max="4874" width="2.140625" style="1278" customWidth="1"/>
    <col min="4875" max="4875" width="9.42578125" style="1278" customWidth="1"/>
    <col min="4876" max="5120" width="11" style="1278"/>
    <col min="5121" max="5121" width="46.7109375" style="1278" bestFit="1" customWidth="1"/>
    <col min="5122" max="5122" width="11.85546875" style="1278" customWidth="1"/>
    <col min="5123" max="5123" width="12.42578125" style="1278" customWidth="1"/>
    <col min="5124" max="5124" width="12.5703125" style="1278" customWidth="1"/>
    <col min="5125" max="5125" width="11.7109375" style="1278" customWidth="1"/>
    <col min="5126" max="5126" width="10.7109375" style="1278" customWidth="1"/>
    <col min="5127" max="5127" width="2.42578125" style="1278" bestFit="1" customWidth="1"/>
    <col min="5128" max="5128" width="8.5703125" style="1278" customWidth="1"/>
    <col min="5129" max="5129" width="12.42578125" style="1278" customWidth="1"/>
    <col min="5130" max="5130" width="2.140625" style="1278" customWidth="1"/>
    <col min="5131" max="5131" width="9.42578125" style="1278" customWidth="1"/>
    <col min="5132" max="5376" width="11" style="1278"/>
    <col min="5377" max="5377" width="46.7109375" style="1278" bestFit="1" customWidth="1"/>
    <col min="5378" max="5378" width="11.85546875" style="1278" customWidth="1"/>
    <col min="5379" max="5379" width="12.42578125" style="1278" customWidth="1"/>
    <col min="5380" max="5380" width="12.5703125" style="1278" customWidth="1"/>
    <col min="5381" max="5381" width="11.7109375" style="1278" customWidth="1"/>
    <col min="5382" max="5382" width="10.7109375" style="1278" customWidth="1"/>
    <col min="5383" max="5383" width="2.42578125" style="1278" bestFit="1" customWidth="1"/>
    <col min="5384" max="5384" width="8.5703125" style="1278" customWidth="1"/>
    <col min="5385" max="5385" width="12.42578125" style="1278" customWidth="1"/>
    <col min="5386" max="5386" width="2.140625" style="1278" customWidth="1"/>
    <col min="5387" max="5387" width="9.42578125" style="1278" customWidth="1"/>
    <col min="5388" max="5632" width="11" style="1278"/>
    <col min="5633" max="5633" width="46.7109375" style="1278" bestFit="1" customWidth="1"/>
    <col min="5634" max="5634" width="11.85546875" style="1278" customWidth="1"/>
    <col min="5635" max="5635" width="12.42578125" style="1278" customWidth="1"/>
    <col min="5636" max="5636" width="12.5703125" style="1278" customWidth="1"/>
    <col min="5637" max="5637" width="11.7109375" style="1278" customWidth="1"/>
    <col min="5638" max="5638" width="10.7109375" style="1278" customWidth="1"/>
    <col min="5639" max="5639" width="2.42578125" style="1278" bestFit="1" customWidth="1"/>
    <col min="5640" max="5640" width="8.5703125" style="1278" customWidth="1"/>
    <col min="5641" max="5641" width="12.42578125" style="1278" customWidth="1"/>
    <col min="5642" max="5642" width="2.140625" style="1278" customWidth="1"/>
    <col min="5643" max="5643" width="9.42578125" style="1278" customWidth="1"/>
    <col min="5644" max="5888" width="11" style="1278"/>
    <col min="5889" max="5889" width="46.7109375" style="1278" bestFit="1" customWidth="1"/>
    <col min="5890" max="5890" width="11.85546875" style="1278" customWidth="1"/>
    <col min="5891" max="5891" width="12.42578125" style="1278" customWidth="1"/>
    <col min="5892" max="5892" width="12.5703125" style="1278" customWidth="1"/>
    <col min="5893" max="5893" width="11.7109375" style="1278" customWidth="1"/>
    <col min="5894" max="5894" width="10.7109375" style="1278" customWidth="1"/>
    <col min="5895" max="5895" width="2.42578125" style="1278" bestFit="1" customWidth="1"/>
    <col min="5896" max="5896" width="8.5703125" style="1278" customWidth="1"/>
    <col min="5897" max="5897" width="12.42578125" style="1278" customWidth="1"/>
    <col min="5898" max="5898" width="2.140625" style="1278" customWidth="1"/>
    <col min="5899" max="5899" width="9.42578125" style="1278" customWidth="1"/>
    <col min="5900" max="6144" width="11" style="1278"/>
    <col min="6145" max="6145" width="46.7109375" style="1278" bestFit="1" customWidth="1"/>
    <col min="6146" max="6146" width="11.85546875" style="1278" customWidth="1"/>
    <col min="6147" max="6147" width="12.42578125" style="1278" customWidth="1"/>
    <col min="6148" max="6148" width="12.5703125" style="1278" customWidth="1"/>
    <col min="6149" max="6149" width="11.7109375" style="1278" customWidth="1"/>
    <col min="6150" max="6150" width="10.7109375" style="1278" customWidth="1"/>
    <col min="6151" max="6151" width="2.42578125" style="1278" bestFit="1" customWidth="1"/>
    <col min="6152" max="6152" width="8.5703125" style="1278" customWidth="1"/>
    <col min="6153" max="6153" width="12.42578125" style="1278" customWidth="1"/>
    <col min="6154" max="6154" width="2.140625" style="1278" customWidth="1"/>
    <col min="6155" max="6155" width="9.42578125" style="1278" customWidth="1"/>
    <col min="6156" max="6400" width="11" style="1278"/>
    <col min="6401" max="6401" width="46.7109375" style="1278" bestFit="1" customWidth="1"/>
    <col min="6402" max="6402" width="11.85546875" style="1278" customWidth="1"/>
    <col min="6403" max="6403" width="12.42578125" style="1278" customWidth="1"/>
    <col min="6404" max="6404" width="12.5703125" style="1278" customWidth="1"/>
    <col min="6405" max="6405" width="11.7109375" style="1278" customWidth="1"/>
    <col min="6406" max="6406" width="10.7109375" style="1278" customWidth="1"/>
    <col min="6407" max="6407" width="2.42578125" style="1278" bestFit="1" customWidth="1"/>
    <col min="6408" max="6408" width="8.5703125" style="1278" customWidth="1"/>
    <col min="6409" max="6409" width="12.42578125" style="1278" customWidth="1"/>
    <col min="6410" max="6410" width="2.140625" style="1278" customWidth="1"/>
    <col min="6411" max="6411" width="9.42578125" style="1278" customWidth="1"/>
    <col min="6412" max="6656" width="11" style="1278"/>
    <col min="6657" max="6657" width="46.7109375" style="1278" bestFit="1" customWidth="1"/>
    <col min="6658" max="6658" width="11.85546875" style="1278" customWidth="1"/>
    <col min="6659" max="6659" width="12.42578125" style="1278" customWidth="1"/>
    <col min="6660" max="6660" width="12.5703125" style="1278" customWidth="1"/>
    <col min="6661" max="6661" width="11.7109375" style="1278" customWidth="1"/>
    <col min="6662" max="6662" width="10.7109375" style="1278" customWidth="1"/>
    <col min="6663" max="6663" width="2.42578125" style="1278" bestFit="1" customWidth="1"/>
    <col min="6664" max="6664" width="8.5703125" style="1278" customWidth="1"/>
    <col min="6665" max="6665" width="12.42578125" style="1278" customWidth="1"/>
    <col min="6666" max="6666" width="2.140625" style="1278" customWidth="1"/>
    <col min="6667" max="6667" width="9.42578125" style="1278" customWidth="1"/>
    <col min="6668" max="6912" width="11" style="1278"/>
    <col min="6913" max="6913" width="46.7109375" style="1278" bestFit="1" customWidth="1"/>
    <col min="6914" max="6914" width="11.85546875" style="1278" customWidth="1"/>
    <col min="6915" max="6915" width="12.42578125" style="1278" customWidth="1"/>
    <col min="6916" max="6916" width="12.5703125" style="1278" customWidth="1"/>
    <col min="6917" max="6917" width="11.7109375" style="1278" customWidth="1"/>
    <col min="6918" max="6918" width="10.7109375" style="1278" customWidth="1"/>
    <col min="6919" max="6919" width="2.42578125" style="1278" bestFit="1" customWidth="1"/>
    <col min="6920" max="6920" width="8.5703125" style="1278" customWidth="1"/>
    <col min="6921" max="6921" width="12.42578125" style="1278" customWidth="1"/>
    <col min="6922" max="6922" width="2.140625" style="1278" customWidth="1"/>
    <col min="6923" max="6923" width="9.42578125" style="1278" customWidth="1"/>
    <col min="6924" max="7168" width="11" style="1278"/>
    <col min="7169" max="7169" width="46.7109375" style="1278" bestFit="1" customWidth="1"/>
    <col min="7170" max="7170" width="11.85546875" style="1278" customWidth="1"/>
    <col min="7171" max="7171" width="12.42578125" style="1278" customWidth="1"/>
    <col min="7172" max="7172" width="12.5703125" style="1278" customWidth="1"/>
    <col min="7173" max="7173" width="11.7109375" style="1278" customWidth="1"/>
    <col min="7174" max="7174" width="10.7109375" style="1278" customWidth="1"/>
    <col min="7175" max="7175" width="2.42578125" style="1278" bestFit="1" customWidth="1"/>
    <col min="7176" max="7176" width="8.5703125" style="1278" customWidth="1"/>
    <col min="7177" max="7177" width="12.42578125" style="1278" customWidth="1"/>
    <col min="7178" max="7178" width="2.140625" style="1278" customWidth="1"/>
    <col min="7179" max="7179" width="9.42578125" style="1278" customWidth="1"/>
    <col min="7180" max="7424" width="11" style="1278"/>
    <col min="7425" max="7425" width="46.7109375" style="1278" bestFit="1" customWidth="1"/>
    <col min="7426" max="7426" width="11.85546875" style="1278" customWidth="1"/>
    <col min="7427" max="7427" width="12.42578125" style="1278" customWidth="1"/>
    <col min="7428" max="7428" width="12.5703125" style="1278" customWidth="1"/>
    <col min="7429" max="7429" width="11.7109375" style="1278" customWidth="1"/>
    <col min="7430" max="7430" width="10.7109375" style="1278" customWidth="1"/>
    <col min="7431" max="7431" width="2.42578125" style="1278" bestFit="1" customWidth="1"/>
    <col min="7432" max="7432" width="8.5703125" style="1278" customWidth="1"/>
    <col min="7433" max="7433" width="12.42578125" style="1278" customWidth="1"/>
    <col min="7434" max="7434" width="2.140625" style="1278" customWidth="1"/>
    <col min="7435" max="7435" width="9.42578125" style="1278" customWidth="1"/>
    <col min="7436" max="7680" width="11" style="1278"/>
    <col min="7681" max="7681" width="46.7109375" style="1278" bestFit="1" customWidth="1"/>
    <col min="7682" max="7682" width="11.85546875" style="1278" customWidth="1"/>
    <col min="7683" max="7683" width="12.42578125" style="1278" customWidth="1"/>
    <col min="7684" max="7684" width="12.5703125" style="1278" customWidth="1"/>
    <col min="7685" max="7685" width="11.7109375" style="1278" customWidth="1"/>
    <col min="7686" max="7686" width="10.7109375" style="1278" customWidth="1"/>
    <col min="7687" max="7687" width="2.42578125" style="1278" bestFit="1" customWidth="1"/>
    <col min="7688" max="7688" width="8.5703125" style="1278" customWidth="1"/>
    <col min="7689" max="7689" width="12.42578125" style="1278" customWidth="1"/>
    <col min="7690" max="7690" width="2.140625" style="1278" customWidth="1"/>
    <col min="7691" max="7691" width="9.42578125" style="1278" customWidth="1"/>
    <col min="7692" max="7936" width="11" style="1278"/>
    <col min="7937" max="7937" width="46.7109375" style="1278" bestFit="1" customWidth="1"/>
    <col min="7938" max="7938" width="11.85546875" style="1278" customWidth="1"/>
    <col min="7939" max="7939" width="12.42578125" style="1278" customWidth="1"/>
    <col min="7940" max="7940" width="12.5703125" style="1278" customWidth="1"/>
    <col min="7941" max="7941" width="11.7109375" style="1278" customWidth="1"/>
    <col min="7942" max="7942" width="10.7109375" style="1278" customWidth="1"/>
    <col min="7943" max="7943" width="2.42578125" style="1278" bestFit="1" customWidth="1"/>
    <col min="7944" max="7944" width="8.5703125" style="1278" customWidth="1"/>
    <col min="7945" max="7945" width="12.42578125" style="1278" customWidth="1"/>
    <col min="7946" max="7946" width="2.140625" style="1278" customWidth="1"/>
    <col min="7947" max="7947" width="9.42578125" style="1278" customWidth="1"/>
    <col min="7948" max="8192" width="11" style="1278"/>
    <col min="8193" max="8193" width="46.7109375" style="1278" bestFit="1" customWidth="1"/>
    <col min="8194" max="8194" width="11.85546875" style="1278" customWidth="1"/>
    <col min="8195" max="8195" width="12.42578125" style="1278" customWidth="1"/>
    <col min="8196" max="8196" width="12.5703125" style="1278" customWidth="1"/>
    <col min="8197" max="8197" width="11.7109375" style="1278" customWidth="1"/>
    <col min="8198" max="8198" width="10.7109375" style="1278" customWidth="1"/>
    <col min="8199" max="8199" width="2.42578125" style="1278" bestFit="1" customWidth="1"/>
    <col min="8200" max="8200" width="8.5703125" style="1278" customWidth="1"/>
    <col min="8201" max="8201" width="12.42578125" style="1278" customWidth="1"/>
    <col min="8202" max="8202" width="2.140625" style="1278" customWidth="1"/>
    <col min="8203" max="8203" width="9.42578125" style="1278" customWidth="1"/>
    <col min="8204" max="8448" width="11" style="1278"/>
    <col min="8449" max="8449" width="46.7109375" style="1278" bestFit="1" customWidth="1"/>
    <col min="8450" max="8450" width="11.85546875" style="1278" customWidth="1"/>
    <col min="8451" max="8451" width="12.42578125" style="1278" customWidth="1"/>
    <col min="8452" max="8452" width="12.5703125" style="1278" customWidth="1"/>
    <col min="8453" max="8453" width="11.7109375" style="1278" customWidth="1"/>
    <col min="8454" max="8454" width="10.7109375" style="1278" customWidth="1"/>
    <col min="8455" max="8455" width="2.42578125" style="1278" bestFit="1" customWidth="1"/>
    <col min="8456" max="8456" width="8.5703125" style="1278" customWidth="1"/>
    <col min="8457" max="8457" width="12.42578125" style="1278" customWidth="1"/>
    <col min="8458" max="8458" width="2.140625" style="1278" customWidth="1"/>
    <col min="8459" max="8459" width="9.42578125" style="1278" customWidth="1"/>
    <col min="8460" max="8704" width="11" style="1278"/>
    <col min="8705" max="8705" width="46.7109375" style="1278" bestFit="1" customWidth="1"/>
    <col min="8706" max="8706" width="11.85546875" style="1278" customWidth="1"/>
    <col min="8707" max="8707" width="12.42578125" style="1278" customWidth="1"/>
    <col min="8708" max="8708" width="12.5703125" style="1278" customWidth="1"/>
    <col min="8709" max="8709" width="11.7109375" style="1278" customWidth="1"/>
    <col min="8710" max="8710" width="10.7109375" style="1278" customWidth="1"/>
    <col min="8711" max="8711" width="2.42578125" style="1278" bestFit="1" customWidth="1"/>
    <col min="8712" max="8712" width="8.5703125" style="1278" customWidth="1"/>
    <col min="8713" max="8713" width="12.42578125" style="1278" customWidth="1"/>
    <col min="8714" max="8714" width="2.140625" style="1278" customWidth="1"/>
    <col min="8715" max="8715" width="9.42578125" style="1278" customWidth="1"/>
    <col min="8716" max="8960" width="11" style="1278"/>
    <col min="8961" max="8961" width="46.7109375" style="1278" bestFit="1" customWidth="1"/>
    <col min="8962" max="8962" width="11.85546875" style="1278" customWidth="1"/>
    <col min="8963" max="8963" width="12.42578125" style="1278" customWidth="1"/>
    <col min="8964" max="8964" width="12.5703125" style="1278" customWidth="1"/>
    <col min="8965" max="8965" width="11.7109375" style="1278" customWidth="1"/>
    <col min="8966" max="8966" width="10.7109375" style="1278" customWidth="1"/>
    <col min="8967" max="8967" width="2.42578125" style="1278" bestFit="1" customWidth="1"/>
    <col min="8968" max="8968" width="8.5703125" style="1278" customWidth="1"/>
    <col min="8969" max="8969" width="12.42578125" style="1278" customWidth="1"/>
    <col min="8970" max="8970" width="2.140625" style="1278" customWidth="1"/>
    <col min="8971" max="8971" width="9.42578125" style="1278" customWidth="1"/>
    <col min="8972" max="9216" width="11" style="1278"/>
    <col min="9217" max="9217" width="46.7109375" style="1278" bestFit="1" customWidth="1"/>
    <col min="9218" max="9218" width="11.85546875" style="1278" customWidth="1"/>
    <col min="9219" max="9219" width="12.42578125" style="1278" customWidth="1"/>
    <col min="9220" max="9220" width="12.5703125" style="1278" customWidth="1"/>
    <col min="9221" max="9221" width="11.7109375" style="1278" customWidth="1"/>
    <col min="9222" max="9222" width="10.7109375" style="1278" customWidth="1"/>
    <col min="9223" max="9223" width="2.42578125" style="1278" bestFit="1" customWidth="1"/>
    <col min="9224" max="9224" width="8.5703125" style="1278" customWidth="1"/>
    <col min="9225" max="9225" width="12.42578125" style="1278" customWidth="1"/>
    <col min="9226" max="9226" width="2.140625" style="1278" customWidth="1"/>
    <col min="9227" max="9227" width="9.42578125" style="1278" customWidth="1"/>
    <col min="9228" max="9472" width="11" style="1278"/>
    <col min="9473" max="9473" width="46.7109375" style="1278" bestFit="1" customWidth="1"/>
    <col min="9474" max="9474" width="11.85546875" style="1278" customWidth="1"/>
    <col min="9475" max="9475" width="12.42578125" style="1278" customWidth="1"/>
    <col min="9476" max="9476" width="12.5703125" style="1278" customWidth="1"/>
    <col min="9477" max="9477" width="11.7109375" style="1278" customWidth="1"/>
    <col min="9478" max="9478" width="10.7109375" style="1278" customWidth="1"/>
    <col min="9479" max="9479" width="2.42578125" style="1278" bestFit="1" customWidth="1"/>
    <col min="9480" max="9480" width="8.5703125" style="1278" customWidth="1"/>
    <col min="9481" max="9481" width="12.42578125" style="1278" customWidth="1"/>
    <col min="9482" max="9482" width="2.140625" style="1278" customWidth="1"/>
    <col min="9483" max="9483" width="9.42578125" style="1278" customWidth="1"/>
    <col min="9484" max="9728" width="11" style="1278"/>
    <col min="9729" max="9729" width="46.7109375" style="1278" bestFit="1" customWidth="1"/>
    <col min="9730" max="9730" width="11.85546875" style="1278" customWidth="1"/>
    <col min="9731" max="9731" width="12.42578125" style="1278" customWidth="1"/>
    <col min="9732" max="9732" width="12.5703125" style="1278" customWidth="1"/>
    <col min="9733" max="9733" width="11.7109375" style="1278" customWidth="1"/>
    <col min="9734" max="9734" width="10.7109375" style="1278" customWidth="1"/>
    <col min="9735" max="9735" width="2.42578125" style="1278" bestFit="1" customWidth="1"/>
    <col min="9736" max="9736" width="8.5703125" style="1278" customWidth="1"/>
    <col min="9737" max="9737" width="12.42578125" style="1278" customWidth="1"/>
    <col min="9738" max="9738" width="2.140625" style="1278" customWidth="1"/>
    <col min="9739" max="9739" width="9.42578125" style="1278" customWidth="1"/>
    <col min="9740" max="9984" width="11" style="1278"/>
    <col min="9985" max="9985" width="46.7109375" style="1278" bestFit="1" customWidth="1"/>
    <col min="9986" max="9986" width="11.85546875" style="1278" customWidth="1"/>
    <col min="9987" max="9987" width="12.42578125" style="1278" customWidth="1"/>
    <col min="9988" max="9988" width="12.5703125" style="1278" customWidth="1"/>
    <col min="9989" max="9989" width="11.7109375" style="1278" customWidth="1"/>
    <col min="9990" max="9990" width="10.7109375" style="1278" customWidth="1"/>
    <col min="9991" max="9991" width="2.42578125" style="1278" bestFit="1" customWidth="1"/>
    <col min="9992" max="9992" width="8.5703125" style="1278" customWidth="1"/>
    <col min="9993" max="9993" width="12.42578125" style="1278" customWidth="1"/>
    <col min="9994" max="9994" width="2.140625" style="1278" customWidth="1"/>
    <col min="9995" max="9995" width="9.42578125" style="1278" customWidth="1"/>
    <col min="9996" max="10240" width="11" style="1278"/>
    <col min="10241" max="10241" width="46.7109375" style="1278" bestFit="1" customWidth="1"/>
    <col min="10242" max="10242" width="11.85546875" style="1278" customWidth="1"/>
    <col min="10243" max="10243" width="12.42578125" style="1278" customWidth="1"/>
    <col min="10244" max="10244" width="12.5703125" style="1278" customWidth="1"/>
    <col min="10245" max="10245" width="11.7109375" style="1278" customWidth="1"/>
    <col min="10246" max="10246" width="10.7109375" style="1278" customWidth="1"/>
    <col min="10247" max="10247" width="2.42578125" style="1278" bestFit="1" customWidth="1"/>
    <col min="10248" max="10248" width="8.5703125" style="1278" customWidth="1"/>
    <col min="10249" max="10249" width="12.42578125" style="1278" customWidth="1"/>
    <col min="10250" max="10250" width="2.140625" style="1278" customWidth="1"/>
    <col min="10251" max="10251" width="9.42578125" style="1278" customWidth="1"/>
    <col min="10252" max="10496" width="11" style="1278"/>
    <col min="10497" max="10497" width="46.7109375" style="1278" bestFit="1" customWidth="1"/>
    <col min="10498" max="10498" width="11.85546875" style="1278" customWidth="1"/>
    <col min="10499" max="10499" width="12.42578125" style="1278" customWidth="1"/>
    <col min="10500" max="10500" width="12.5703125" style="1278" customWidth="1"/>
    <col min="10501" max="10501" width="11.7109375" style="1278" customWidth="1"/>
    <col min="10502" max="10502" width="10.7109375" style="1278" customWidth="1"/>
    <col min="10503" max="10503" width="2.42578125" style="1278" bestFit="1" customWidth="1"/>
    <col min="10504" max="10504" width="8.5703125" style="1278" customWidth="1"/>
    <col min="10505" max="10505" width="12.42578125" style="1278" customWidth="1"/>
    <col min="10506" max="10506" width="2.140625" style="1278" customWidth="1"/>
    <col min="10507" max="10507" width="9.42578125" style="1278" customWidth="1"/>
    <col min="10508" max="10752" width="11" style="1278"/>
    <col min="10753" max="10753" width="46.7109375" style="1278" bestFit="1" customWidth="1"/>
    <col min="10754" max="10754" width="11.85546875" style="1278" customWidth="1"/>
    <col min="10755" max="10755" width="12.42578125" style="1278" customWidth="1"/>
    <col min="10756" max="10756" width="12.5703125" style="1278" customWidth="1"/>
    <col min="10757" max="10757" width="11.7109375" style="1278" customWidth="1"/>
    <col min="10758" max="10758" width="10.7109375" style="1278" customWidth="1"/>
    <col min="10759" max="10759" width="2.42578125" style="1278" bestFit="1" customWidth="1"/>
    <col min="10760" max="10760" width="8.5703125" style="1278" customWidth="1"/>
    <col min="10761" max="10761" width="12.42578125" style="1278" customWidth="1"/>
    <col min="10762" max="10762" width="2.140625" style="1278" customWidth="1"/>
    <col min="10763" max="10763" width="9.42578125" style="1278" customWidth="1"/>
    <col min="10764" max="11008" width="11" style="1278"/>
    <col min="11009" max="11009" width="46.7109375" style="1278" bestFit="1" customWidth="1"/>
    <col min="11010" max="11010" width="11.85546875" style="1278" customWidth="1"/>
    <col min="11011" max="11011" width="12.42578125" style="1278" customWidth="1"/>
    <col min="11012" max="11012" width="12.5703125" style="1278" customWidth="1"/>
    <col min="11013" max="11013" width="11.7109375" style="1278" customWidth="1"/>
    <col min="11014" max="11014" width="10.7109375" style="1278" customWidth="1"/>
    <col min="11015" max="11015" width="2.42578125" style="1278" bestFit="1" customWidth="1"/>
    <col min="11016" max="11016" width="8.5703125" style="1278" customWidth="1"/>
    <col min="11017" max="11017" width="12.42578125" style="1278" customWidth="1"/>
    <col min="11018" max="11018" width="2.140625" style="1278" customWidth="1"/>
    <col min="11019" max="11019" width="9.42578125" style="1278" customWidth="1"/>
    <col min="11020" max="11264" width="11" style="1278"/>
    <col min="11265" max="11265" width="46.7109375" style="1278" bestFit="1" customWidth="1"/>
    <col min="11266" max="11266" width="11.85546875" style="1278" customWidth="1"/>
    <col min="11267" max="11267" width="12.42578125" style="1278" customWidth="1"/>
    <col min="11268" max="11268" width="12.5703125" style="1278" customWidth="1"/>
    <col min="11269" max="11269" width="11.7109375" style="1278" customWidth="1"/>
    <col min="11270" max="11270" width="10.7109375" style="1278" customWidth="1"/>
    <col min="11271" max="11271" width="2.42578125" style="1278" bestFit="1" customWidth="1"/>
    <col min="11272" max="11272" width="8.5703125" style="1278" customWidth="1"/>
    <col min="11273" max="11273" width="12.42578125" style="1278" customWidth="1"/>
    <col min="11274" max="11274" width="2.140625" style="1278" customWidth="1"/>
    <col min="11275" max="11275" width="9.42578125" style="1278" customWidth="1"/>
    <col min="11276" max="11520" width="11" style="1278"/>
    <col min="11521" max="11521" width="46.7109375" style="1278" bestFit="1" customWidth="1"/>
    <col min="11522" max="11522" width="11.85546875" style="1278" customWidth="1"/>
    <col min="11523" max="11523" width="12.42578125" style="1278" customWidth="1"/>
    <col min="11524" max="11524" width="12.5703125" style="1278" customWidth="1"/>
    <col min="11525" max="11525" width="11.7109375" style="1278" customWidth="1"/>
    <col min="11526" max="11526" width="10.7109375" style="1278" customWidth="1"/>
    <col min="11527" max="11527" width="2.42578125" style="1278" bestFit="1" customWidth="1"/>
    <col min="11528" max="11528" width="8.5703125" style="1278" customWidth="1"/>
    <col min="11529" max="11529" width="12.42578125" style="1278" customWidth="1"/>
    <col min="11530" max="11530" width="2.140625" style="1278" customWidth="1"/>
    <col min="11531" max="11531" width="9.42578125" style="1278" customWidth="1"/>
    <col min="11532" max="11776" width="11" style="1278"/>
    <col min="11777" max="11777" width="46.7109375" style="1278" bestFit="1" customWidth="1"/>
    <col min="11778" max="11778" width="11.85546875" style="1278" customWidth="1"/>
    <col min="11779" max="11779" width="12.42578125" style="1278" customWidth="1"/>
    <col min="11780" max="11780" width="12.5703125" style="1278" customWidth="1"/>
    <col min="11781" max="11781" width="11.7109375" style="1278" customWidth="1"/>
    <col min="11782" max="11782" width="10.7109375" style="1278" customWidth="1"/>
    <col min="11783" max="11783" width="2.42578125" style="1278" bestFit="1" customWidth="1"/>
    <col min="11784" max="11784" width="8.5703125" style="1278" customWidth="1"/>
    <col min="11785" max="11785" width="12.42578125" style="1278" customWidth="1"/>
    <col min="11786" max="11786" width="2.140625" style="1278" customWidth="1"/>
    <col min="11787" max="11787" width="9.42578125" style="1278" customWidth="1"/>
    <col min="11788" max="12032" width="11" style="1278"/>
    <col min="12033" max="12033" width="46.7109375" style="1278" bestFit="1" customWidth="1"/>
    <col min="12034" max="12034" width="11.85546875" style="1278" customWidth="1"/>
    <col min="12035" max="12035" width="12.42578125" style="1278" customWidth="1"/>
    <col min="12036" max="12036" width="12.5703125" style="1278" customWidth="1"/>
    <col min="12037" max="12037" width="11.7109375" style="1278" customWidth="1"/>
    <col min="12038" max="12038" width="10.7109375" style="1278" customWidth="1"/>
    <col min="12039" max="12039" width="2.42578125" style="1278" bestFit="1" customWidth="1"/>
    <col min="12040" max="12040" width="8.5703125" style="1278" customWidth="1"/>
    <col min="12041" max="12041" width="12.42578125" style="1278" customWidth="1"/>
    <col min="12042" max="12042" width="2.140625" style="1278" customWidth="1"/>
    <col min="12043" max="12043" width="9.42578125" style="1278" customWidth="1"/>
    <col min="12044" max="12288" width="11" style="1278"/>
    <col min="12289" max="12289" width="46.7109375" style="1278" bestFit="1" customWidth="1"/>
    <col min="12290" max="12290" width="11.85546875" style="1278" customWidth="1"/>
    <col min="12291" max="12291" width="12.42578125" style="1278" customWidth="1"/>
    <col min="12292" max="12292" width="12.5703125" style="1278" customWidth="1"/>
    <col min="12293" max="12293" width="11.7109375" style="1278" customWidth="1"/>
    <col min="12294" max="12294" width="10.7109375" style="1278" customWidth="1"/>
    <col min="12295" max="12295" width="2.42578125" style="1278" bestFit="1" customWidth="1"/>
    <col min="12296" max="12296" width="8.5703125" style="1278" customWidth="1"/>
    <col min="12297" max="12297" width="12.42578125" style="1278" customWidth="1"/>
    <col min="12298" max="12298" width="2.140625" style="1278" customWidth="1"/>
    <col min="12299" max="12299" width="9.42578125" style="1278" customWidth="1"/>
    <col min="12300" max="12544" width="11" style="1278"/>
    <col min="12545" max="12545" width="46.7109375" style="1278" bestFit="1" customWidth="1"/>
    <col min="12546" max="12546" width="11.85546875" style="1278" customWidth="1"/>
    <col min="12547" max="12547" width="12.42578125" style="1278" customWidth="1"/>
    <col min="12548" max="12548" width="12.5703125" style="1278" customWidth="1"/>
    <col min="12549" max="12549" width="11.7109375" style="1278" customWidth="1"/>
    <col min="12550" max="12550" width="10.7109375" style="1278" customWidth="1"/>
    <col min="12551" max="12551" width="2.42578125" style="1278" bestFit="1" customWidth="1"/>
    <col min="12552" max="12552" width="8.5703125" style="1278" customWidth="1"/>
    <col min="12553" max="12553" width="12.42578125" style="1278" customWidth="1"/>
    <col min="12554" max="12554" width="2.140625" style="1278" customWidth="1"/>
    <col min="12555" max="12555" width="9.42578125" style="1278" customWidth="1"/>
    <col min="12556" max="12800" width="11" style="1278"/>
    <col min="12801" max="12801" width="46.7109375" style="1278" bestFit="1" customWidth="1"/>
    <col min="12802" max="12802" width="11.85546875" style="1278" customWidth="1"/>
    <col min="12803" max="12803" width="12.42578125" style="1278" customWidth="1"/>
    <col min="12804" max="12804" width="12.5703125" style="1278" customWidth="1"/>
    <col min="12805" max="12805" width="11.7109375" style="1278" customWidth="1"/>
    <col min="12806" max="12806" width="10.7109375" style="1278" customWidth="1"/>
    <col min="12807" max="12807" width="2.42578125" style="1278" bestFit="1" customWidth="1"/>
    <col min="12808" max="12808" width="8.5703125" style="1278" customWidth="1"/>
    <col min="12809" max="12809" width="12.42578125" style="1278" customWidth="1"/>
    <col min="12810" max="12810" width="2.140625" style="1278" customWidth="1"/>
    <col min="12811" max="12811" width="9.42578125" style="1278" customWidth="1"/>
    <col min="12812" max="13056" width="11" style="1278"/>
    <col min="13057" max="13057" width="46.7109375" style="1278" bestFit="1" customWidth="1"/>
    <col min="13058" max="13058" width="11.85546875" style="1278" customWidth="1"/>
    <col min="13059" max="13059" width="12.42578125" style="1278" customWidth="1"/>
    <col min="13060" max="13060" width="12.5703125" style="1278" customWidth="1"/>
    <col min="13061" max="13061" width="11.7109375" style="1278" customWidth="1"/>
    <col min="13062" max="13062" width="10.7109375" style="1278" customWidth="1"/>
    <col min="13063" max="13063" width="2.42578125" style="1278" bestFit="1" customWidth="1"/>
    <col min="13064" max="13064" width="8.5703125" style="1278" customWidth="1"/>
    <col min="13065" max="13065" width="12.42578125" style="1278" customWidth="1"/>
    <col min="13066" max="13066" width="2.140625" style="1278" customWidth="1"/>
    <col min="13067" max="13067" width="9.42578125" style="1278" customWidth="1"/>
    <col min="13068" max="13312" width="11" style="1278"/>
    <col min="13313" max="13313" width="46.7109375" style="1278" bestFit="1" customWidth="1"/>
    <col min="13314" max="13314" width="11.85546875" style="1278" customWidth="1"/>
    <col min="13315" max="13315" width="12.42578125" style="1278" customWidth="1"/>
    <col min="13316" max="13316" width="12.5703125" style="1278" customWidth="1"/>
    <col min="13317" max="13317" width="11.7109375" style="1278" customWidth="1"/>
    <col min="13318" max="13318" width="10.7109375" style="1278" customWidth="1"/>
    <col min="13319" max="13319" width="2.42578125" style="1278" bestFit="1" customWidth="1"/>
    <col min="13320" max="13320" width="8.5703125" style="1278" customWidth="1"/>
    <col min="13321" max="13321" width="12.42578125" style="1278" customWidth="1"/>
    <col min="13322" max="13322" width="2.140625" style="1278" customWidth="1"/>
    <col min="13323" max="13323" width="9.42578125" style="1278" customWidth="1"/>
    <col min="13324" max="13568" width="11" style="1278"/>
    <col min="13569" max="13569" width="46.7109375" style="1278" bestFit="1" customWidth="1"/>
    <col min="13570" max="13570" width="11.85546875" style="1278" customWidth="1"/>
    <col min="13571" max="13571" width="12.42578125" style="1278" customWidth="1"/>
    <col min="13572" max="13572" width="12.5703125" style="1278" customWidth="1"/>
    <col min="13573" max="13573" width="11.7109375" style="1278" customWidth="1"/>
    <col min="13574" max="13574" width="10.7109375" style="1278" customWidth="1"/>
    <col min="13575" max="13575" width="2.42578125" style="1278" bestFit="1" customWidth="1"/>
    <col min="13576" max="13576" width="8.5703125" style="1278" customWidth="1"/>
    <col min="13577" max="13577" width="12.42578125" style="1278" customWidth="1"/>
    <col min="13578" max="13578" width="2.140625" style="1278" customWidth="1"/>
    <col min="13579" max="13579" width="9.42578125" style="1278" customWidth="1"/>
    <col min="13580" max="13824" width="11" style="1278"/>
    <col min="13825" max="13825" width="46.7109375" style="1278" bestFit="1" customWidth="1"/>
    <col min="13826" max="13826" width="11.85546875" style="1278" customWidth="1"/>
    <col min="13827" max="13827" width="12.42578125" style="1278" customWidth="1"/>
    <col min="13828" max="13828" width="12.5703125" style="1278" customWidth="1"/>
    <col min="13829" max="13829" width="11.7109375" style="1278" customWidth="1"/>
    <col min="13830" max="13830" width="10.7109375" style="1278" customWidth="1"/>
    <col min="13831" max="13831" width="2.42578125" style="1278" bestFit="1" customWidth="1"/>
    <col min="13832" max="13832" width="8.5703125" style="1278" customWidth="1"/>
    <col min="13833" max="13833" width="12.42578125" style="1278" customWidth="1"/>
    <col min="13834" max="13834" width="2.140625" style="1278" customWidth="1"/>
    <col min="13835" max="13835" width="9.42578125" style="1278" customWidth="1"/>
    <col min="13836" max="14080" width="11" style="1278"/>
    <col min="14081" max="14081" width="46.7109375" style="1278" bestFit="1" customWidth="1"/>
    <col min="14082" max="14082" width="11.85546875" style="1278" customWidth="1"/>
    <col min="14083" max="14083" width="12.42578125" style="1278" customWidth="1"/>
    <col min="14084" max="14084" width="12.5703125" style="1278" customWidth="1"/>
    <col min="14085" max="14085" width="11.7109375" style="1278" customWidth="1"/>
    <col min="14086" max="14086" width="10.7109375" style="1278" customWidth="1"/>
    <col min="14087" max="14087" width="2.42578125" style="1278" bestFit="1" customWidth="1"/>
    <col min="14088" max="14088" width="8.5703125" style="1278" customWidth="1"/>
    <col min="14089" max="14089" width="12.42578125" style="1278" customWidth="1"/>
    <col min="14090" max="14090" width="2.140625" style="1278" customWidth="1"/>
    <col min="14091" max="14091" width="9.42578125" style="1278" customWidth="1"/>
    <col min="14092" max="14336" width="11" style="1278"/>
    <col min="14337" max="14337" width="46.7109375" style="1278" bestFit="1" customWidth="1"/>
    <col min="14338" max="14338" width="11.85546875" style="1278" customWidth="1"/>
    <col min="14339" max="14339" width="12.42578125" style="1278" customWidth="1"/>
    <col min="14340" max="14340" width="12.5703125" style="1278" customWidth="1"/>
    <col min="14341" max="14341" width="11.7109375" style="1278" customWidth="1"/>
    <col min="14342" max="14342" width="10.7109375" style="1278" customWidth="1"/>
    <col min="14343" max="14343" width="2.42578125" style="1278" bestFit="1" customWidth="1"/>
    <col min="14344" max="14344" width="8.5703125" style="1278" customWidth="1"/>
    <col min="14345" max="14345" width="12.42578125" style="1278" customWidth="1"/>
    <col min="14346" max="14346" width="2.140625" style="1278" customWidth="1"/>
    <col min="14347" max="14347" width="9.42578125" style="1278" customWidth="1"/>
    <col min="14348" max="14592" width="11" style="1278"/>
    <col min="14593" max="14593" width="46.7109375" style="1278" bestFit="1" customWidth="1"/>
    <col min="14594" max="14594" width="11.85546875" style="1278" customWidth="1"/>
    <col min="14595" max="14595" width="12.42578125" style="1278" customWidth="1"/>
    <col min="14596" max="14596" width="12.5703125" style="1278" customWidth="1"/>
    <col min="14597" max="14597" width="11.7109375" style="1278" customWidth="1"/>
    <col min="14598" max="14598" width="10.7109375" style="1278" customWidth="1"/>
    <col min="14599" max="14599" width="2.42578125" style="1278" bestFit="1" customWidth="1"/>
    <col min="14600" max="14600" width="8.5703125" style="1278" customWidth="1"/>
    <col min="14601" max="14601" width="12.42578125" style="1278" customWidth="1"/>
    <col min="14602" max="14602" width="2.140625" style="1278" customWidth="1"/>
    <col min="14603" max="14603" width="9.42578125" style="1278" customWidth="1"/>
    <col min="14604" max="14848" width="11" style="1278"/>
    <col min="14849" max="14849" width="46.7109375" style="1278" bestFit="1" customWidth="1"/>
    <col min="14850" max="14850" width="11.85546875" style="1278" customWidth="1"/>
    <col min="14851" max="14851" width="12.42578125" style="1278" customWidth="1"/>
    <col min="14852" max="14852" width="12.5703125" style="1278" customWidth="1"/>
    <col min="14853" max="14853" width="11.7109375" style="1278" customWidth="1"/>
    <col min="14854" max="14854" width="10.7109375" style="1278" customWidth="1"/>
    <col min="14855" max="14855" width="2.42578125" style="1278" bestFit="1" customWidth="1"/>
    <col min="14856" max="14856" width="8.5703125" style="1278" customWidth="1"/>
    <col min="14857" max="14857" width="12.42578125" style="1278" customWidth="1"/>
    <col min="14858" max="14858" width="2.140625" style="1278" customWidth="1"/>
    <col min="14859" max="14859" width="9.42578125" style="1278" customWidth="1"/>
    <col min="14860" max="15104" width="11" style="1278"/>
    <col min="15105" max="15105" width="46.7109375" style="1278" bestFit="1" customWidth="1"/>
    <col min="15106" max="15106" width="11.85546875" style="1278" customWidth="1"/>
    <col min="15107" max="15107" width="12.42578125" style="1278" customWidth="1"/>
    <col min="15108" max="15108" width="12.5703125" style="1278" customWidth="1"/>
    <col min="15109" max="15109" width="11.7109375" style="1278" customWidth="1"/>
    <col min="15110" max="15110" width="10.7109375" style="1278" customWidth="1"/>
    <col min="15111" max="15111" width="2.42578125" style="1278" bestFit="1" customWidth="1"/>
    <col min="15112" max="15112" width="8.5703125" style="1278" customWidth="1"/>
    <col min="15113" max="15113" width="12.42578125" style="1278" customWidth="1"/>
    <col min="15114" max="15114" width="2.140625" style="1278" customWidth="1"/>
    <col min="15115" max="15115" width="9.42578125" style="1278" customWidth="1"/>
    <col min="15116" max="15360" width="11" style="1278"/>
    <col min="15361" max="15361" width="46.7109375" style="1278" bestFit="1" customWidth="1"/>
    <col min="15362" max="15362" width="11.85546875" style="1278" customWidth="1"/>
    <col min="15363" max="15363" width="12.42578125" style="1278" customWidth="1"/>
    <col min="15364" max="15364" width="12.5703125" style="1278" customWidth="1"/>
    <col min="15365" max="15365" width="11.7109375" style="1278" customWidth="1"/>
    <col min="15366" max="15366" width="10.7109375" style="1278" customWidth="1"/>
    <col min="15367" max="15367" width="2.42578125" style="1278" bestFit="1" customWidth="1"/>
    <col min="15368" max="15368" width="8.5703125" style="1278" customWidth="1"/>
    <col min="15369" max="15369" width="12.42578125" style="1278" customWidth="1"/>
    <col min="15370" max="15370" width="2.140625" style="1278" customWidth="1"/>
    <col min="15371" max="15371" width="9.42578125" style="1278" customWidth="1"/>
    <col min="15372" max="15616" width="11" style="1278"/>
    <col min="15617" max="15617" width="46.7109375" style="1278" bestFit="1" customWidth="1"/>
    <col min="15618" max="15618" width="11.85546875" style="1278" customWidth="1"/>
    <col min="15619" max="15619" width="12.42578125" style="1278" customWidth="1"/>
    <col min="15620" max="15620" width="12.5703125" style="1278" customWidth="1"/>
    <col min="15621" max="15621" width="11.7109375" style="1278" customWidth="1"/>
    <col min="15622" max="15622" width="10.7109375" style="1278" customWidth="1"/>
    <col min="15623" max="15623" width="2.42578125" style="1278" bestFit="1" customWidth="1"/>
    <col min="15624" max="15624" width="8.5703125" style="1278" customWidth="1"/>
    <col min="15625" max="15625" width="12.42578125" style="1278" customWidth="1"/>
    <col min="15626" max="15626" width="2.140625" style="1278" customWidth="1"/>
    <col min="15627" max="15627" width="9.42578125" style="1278" customWidth="1"/>
    <col min="15628" max="15872" width="11" style="1278"/>
    <col min="15873" max="15873" width="46.7109375" style="1278" bestFit="1" customWidth="1"/>
    <col min="15874" max="15874" width="11.85546875" style="1278" customWidth="1"/>
    <col min="15875" max="15875" width="12.42578125" style="1278" customWidth="1"/>
    <col min="15876" max="15876" width="12.5703125" style="1278" customWidth="1"/>
    <col min="15877" max="15877" width="11.7109375" style="1278" customWidth="1"/>
    <col min="15878" max="15878" width="10.7109375" style="1278" customWidth="1"/>
    <col min="15879" max="15879" width="2.42578125" style="1278" bestFit="1" customWidth="1"/>
    <col min="15880" max="15880" width="8.5703125" style="1278" customWidth="1"/>
    <col min="15881" max="15881" width="12.42578125" style="1278" customWidth="1"/>
    <col min="15882" max="15882" width="2.140625" style="1278" customWidth="1"/>
    <col min="15883" max="15883" width="9.42578125" style="1278" customWidth="1"/>
    <col min="15884" max="16128" width="11" style="1278"/>
    <col min="16129" max="16129" width="46.7109375" style="1278" bestFit="1" customWidth="1"/>
    <col min="16130" max="16130" width="11.85546875" style="1278" customWidth="1"/>
    <col min="16131" max="16131" width="12.42578125" style="1278" customWidth="1"/>
    <col min="16132" max="16132" width="12.5703125" style="1278" customWidth="1"/>
    <col min="16133" max="16133" width="11.7109375" style="1278" customWidth="1"/>
    <col min="16134" max="16134" width="10.7109375" style="1278" customWidth="1"/>
    <col min="16135" max="16135" width="2.42578125" style="1278" bestFit="1" customWidth="1"/>
    <col min="16136" max="16136" width="8.5703125" style="1278" customWidth="1"/>
    <col min="16137" max="16137" width="12.42578125" style="1278" customWidth="1"/>
    <col min="16138" max="16138" width="2.140625" style="1278" customWidth="1"/>
    <col min="16139" max="16139" width="9.42578125" style="1278" customWidth="1"/>
    <col min="16140" max="16384" width="11" style="1278"/>
  </cols>
  <sheetData>
    <row r="1" spans="1:11" s="959" customFormat="1" ht="15.75">
      <c r="A1" s="1759" t="s">
        <v>989</v>
      </c>
      <c r="B1" s="1759"/>
      <c r="C1" s="1759"/>
      <c r="D1" s="1759"/>
      <c r="E1" s="1759"/>
      <c r="F1" s="1759"/>
      <c r="G1" s="1759"/>
      <c r="H1" s="1759"/>
      <c r="I1" s="1759"/>
      <c r="J1" s="1759"/>
      <c r="K1" s="1759"/>
    </row>
    <row r="2" spans="1:11" s="959" customFormat="1" ht="15.75">
      <c r="A2" s="1771" t="s">
        <v>119</v>
      </c>
      <c r="B2" s="1771"/>
      <c r="C2" s="1771"/>
      <c r="D2" s="1771"/>
      <c r="E2" s="1771"/>
      <c r="F2" s="1771"/>
      <c r="G2" s="1771"/>
      <c r="H2" s="1771"/>
      <c r="I2" s="1771"/>
      <c r="J2" s="1771"/>
      <c r="K2" s="1771"/>
    </row>
    <row r="3" spans="1:11" s="959" customFormat="1" ht="17.100000000000001" customHeight="1" thickBot="1">
      <c r="B3" s="1279"/>
      <c r="C3" s="1279"/>
      <c r="D3" s="1279"/>
      <c r="E3" s="1279"/>
      <c r="I3" s="1761" t="s">
        <v>1</v>
      </c>
      <c r="J3" s="1761"/>
      <c r="K3" s="1761"/>
    </row>
    <row r="4" spans="1:11" s="959" customFormat="1" ht="24" customHeight="1" thickTop="1">
      <c r="A4" s="1775" t="s">
        <v>566</v>
      </c>
      <c r="B4" s="1374">
        <v>2016</v>
      </c>
      <c r="C4" s="1374">
        <v>2017</v>
      </c>
      <c r="D4" s="1374">
        <v>2017</v>
      </c>
      <c r="E4" s="1374">
        <v>2018</v>
      </c>
      <c r="F4" s="1778" t="s">
        <v>870</v>
      </c>
      <c r="G4" s="1779"/>
      <c r="H4" s="1779"/>
      <c r="I4" s="1779"/>
      <c r="J4" s="1779"/>
      <c r="K4" s="1780"/>
    </row>
    <row r="5" spans="1:11" s="959" customFormat="1" ht="24" customHeight="1">
      <c r="A5" s="1776"/>
      <c r="B5" s="1395" t="s">
        <v>872</v>
      </c>
      <c r="C5" s="1395" t="s">
        <v>873</v>
      </c>
      <c r="D5" s="1395" t="s">
        <v>874</v>
      </c>
      <c r="E5" s="1395" t="s">
        <v>875</v>
      </c>
      <c r="F5" s="1764" t="s">
        <v>5</v>
      </c>
      <c r="G5" s="1765"/>
      <c r="H5" s="1766"/>
      <c r="I5" s="1781" t="s">
        <v>46</v>
      </c>
      <c r="J5" s="1781"/>
      <c r="K5" s="1782"/>
    </row>
    <row r="6" spans="1:11" s="959" customFormat="1" ht="24" customHeight="1">
      <c r="A6" s="1777"/>
      <c r="B6" s="1395"/>
      <c r="C6" s="1395"/>
      <c r="D6" s="1395"/>
      <c r="E6" s="1395"/>
      <c r="F6" s="1352" t="s">
        <v>3</v>
      </c>
      <c r="G6" s="1353" t="s">
        <v>87</v>
      </c>
      <c r="H6" s="1354" t="s">
        <v>876</v>
      </c>
      <c r="I6" s="1351" t="s">
        <v>3</v>
      </c>
      <c r="J6" s="1353" t="s">
        <v>87</v>
      </c>
      <c r="K6" s="1355" t="s">
        <v>876</v>
      </c>
    </row>
    <row r="7" spans="1:11" s="959" customFormat="1" ht="24" customHeight="1">
      <c r="A7" s="1282" t="s">
        <v>956</v>
      </c>
      <c r="B7" s="1335">
        <v>1753430.639797833</v>
      </c>
      <c r="C7" s="1335">
        <v>1962239.2704396467</v>
      </c>
      <c r="D7" s="1335">
        <v>2080385.6646142392</v>
      </c>
      <c r="E7" s="1335">
        <v>2342048.1801022948</v>
      </c>
      <c r="F7" s="1285">
        <v>208808.63064181362</v>
      </c>
      <c r="G7" s="1356"/>
      <c r="H7" s="1284">
        <v>11.908576587089229</v>
      </c>
      <c r="I7" s="1283">
        <v>261662.51548805553</v>
      </c>
      <c r="J7" s="1357"/>
      <c r="K7" s="1288">
        <v>12.577596545618139</v>
      </c>
    </row>
    <row r="8" spans="1:11" s="959" customFormat="1" ht="24" customHeight="1">
      <c r="A8" s="1290" t="s">
        <v>957</v>
      </c>
      <c r="B8" s="1336">
        <v>175087.20586657317</v>
      </c>
      <c r="C8" s="1336">
        <v>168638.56231181193</v>
      </c>
      <c r="D8" s="1336">
        <v>191702.31867643047</v>
      </c>
      <c r="E8" s="1336">
        <v>218933.03113144316</v>
      </c>
      <c r="F8" s="1293">
        <v>-6448.6435547612491</v>
      </c>
      <c r="G8" s="1358"/>
      <c r="H8" s="1292">
        <v>-3.6831038126654994</v>
      </c>
      <c r="I8" s="1291">
        <v>27230.71245501269</v>
      </c>
      <c r="J8" s="1292"/>
      <c r="K8" s="1295">
        <v>14.204686016852373</v>
      </c>
    </row>
    <row r="9" spans="1:11" s="959" customFormat="1" ht="24" customHeight="1">
      <c r="A9" s="1290" t="s">
        <v>958</v>
      </c>
      <c r="B9" s="1336">
        <v>157821.02541387235</v>
      </c>
      <c r="C9" s="1336">
        <v>155077.15169294091</v>
      </c>
      <c r="D9" s="1336">
        <v>179874.84184021319</v>
      </c>
      <c r="E9" s="1336">
        <v>200693.8498782946</v>
      </c>
      <c r="F9" s="1293">
        <v>-2743.8737209314422</v>
      </c>
      <c r="G9" s="1358"/>
      <c r="H9" s="1292">
        <v>-1.7385983355106611</v>
      </c>
      <c r="I9" s="1291">
        <v>20819.008038081403</v>
      </c>
      <c r="J9" s="1292"/>
      <c r="K9" s="1295">
        <v>11.574163359974147</v>
      </c>
    </row>
    <row r="10" spans="1:11" s="959" customFormat="1" ht="24" customHeight="1">
      <c r="A10" s="1290" t="s">
        <v>959</v>
      </c>
      <c r="B10" s="1336">
        <v>17266.180452700828</v>
      </c>
      <c r="C10" s="1336">
        <v>13561.410618871019</v>
      </c>
      <c r="D10" s="1336">
        <v>11827.476836217282</v>
      </c>
      <c r="E10" s="1336">
        <v>18239.181253148556</v>
      </c>
      <c r="F10" s="1293">
        <v>-3704.7698338298087</v>
      </c>
      <c r="G10" s="1358"/>
      <c r="H10" s="1292">
        <v>-21.456800153216847</v>
      </c>
      <c r="I10" s="1291">
        <v>6411.704416931274</v>
      </c>
      <c r="J10" s="1292"/>
      <c r="K10" s="1295">
        <v>54.210247085817961</v>
      </c>
    </row>
    <row r="11" spans="1:11" s="959" customFormat="1" ht="24" customHeight="1">
      <c r="A11" s="1290" t="s">
        <v>960</v>
      </c>
      <c r="B11" s="1336">
        <v>698691.20718652371</v>
      </c>
      <c r="C11" s="1336">
        <v>668541.18268987734</v>
      </c>
      <c r="D11" s="1336">
        <v>703028.07165185921</v>
      </c>
      <c r="E11" s="1336">
        <v>778294.44332381221</v>
      </c>
      <c r="F11" s="1293">
        <v>-30150.024496646365</v>
      </c>
      <c r="G11" s="1358"/>
      <c r="H11" s="1292">
        <v>-4.3152145306155925</v>
      </c>
      <c r="I11" s="1291">
        <v>75266.371671953006</v>
      </c>
      <c r="J11" s="1292"/>
      <c r="K11" s="1295">
        <v>10.706026502626633</v>
      </c>
    </row>
    <row r="12" spans="1:11" s="959" customFormat="1" ht="24" customHeight="1">
      <c r="A12" s="1290" t="s">
        <v>958</v>
      </c>
      <c r="B12" s="1336">
        <v>683588.6654231404</v>
      </c>
      <c r="C12" s="1336">
        <v>655146.30363777163</v>
      </c>
      <c r="D12" s="1336">
        <v>689422.49125566869</v>
      </c>
      <c r="E12" s="1336">
        <v>767723.37270164967</v>
      </c>
      <c r="F12" s="1293">
        <v>-28442.361785368761</v>
      </c>
      <c r="G12" s="1358"/>
      <c r="H12" s="1292">
        <v>-4.1607421573853891</v>
      </c>
      <c r="I12" s="1291">
        <v>78300.88144598098</v>
      </c>
      <c r="J12" s="1292"/>
      <c r="K12" s="1295">
        <v>11.357459676630061</v>
      </c>
    </row>
    <row r="13" spans="1:11" s="959" customFormat="1" ht="24" customHeight="1">
      <c r="A13" s="1290" t="s">
        <v>959</v>
      </c>
      <c r="B13" s="1336">
        <v>15102.541763383291</v>
      </c>
      <c r="C13" s="1336">
        <v>13394.879052105724</v>
      </c>
      <c r="D13" s="1336">
        <v>13605.580396190475</v>
      </c>
      <c r="E13" s="1336">
        <v>10571.070622162491</v>
      </c>
      <c r="F13" s="1293">
        <v>-1707.6627112775677</v>
      </c>
      <c r="G13" s="1358"/>
      <c r="H13" s="1292">
        <v>-11.307121264963911</v>
      </c>
      <c r="I13" s="1291">
        <v>-3034.5097740279834</v>
      </c>
      <c r="J13" s="1292"/>
      <c r="K13" s="1295">
        <v>-22.303420255982889</v>
      </c>
    </row>
    <row r="14" spans="1:11" s="959" customFormat="1" ht="24" customHeight="1">
      <c r="A14" s="1290" t="s">
        <v>961</v>
      </c>
      <c r="B14" s="1336">
        <v>523230.70966334542</v>
      </c>
      <c r="C14" s="1336">
        <v>834274.89957729517</v>
      </c>
      <c r="D14" s="1336">
        <v>879821.76348567591</v>
      </c>
      <c r="E14" s="1336">
        <v>1039546.6271292395</v>
      </c>
      <c r="F14" s="1293">
        <v>311044.18991394975</v>
      </c>
      <c r="G14" s="1358"/>
      <c r="H14" s="1292">
        <v>59.446852825989573</v>
      </c>
      <c r="I14" s="1291">
        <v>159724.86364356359</v>
      </c>
      <c r="J14" s="1292"/>
      <c r="K14" s="1295">
        <v>18.154229671560518</v>
      </c>
    </row>
    <row r="15" spans="1:11" s="959" customFormat="1" ht="24" customHeight="1">
      <c r="A15" s="1290" t="s">
        <v>958</v>
      </c>
      <c r="B15" s="1336">
        <v>501530.38724079012</v>
      </c>
      <c r="C15" s="1336">
        <v>788837.25633829017</v>
      </c>
      <c r="D15" s="1336">
        <v>834086.90333439014</v>
      </c>
      <c r="E15" s="1336">
        <v>1006315.28598768</v>
      </c>
      <c r="F15" s="1293">
        <v>287306.86909750005</v>
      </c>
      <c r="G15" s="1358"/>
      <c r="H15" s="1292">
        <v>57.286034187906729</v>
      </c>
      <c r="I15" s="1291">
        <v>172228.38265328982</v>
      </c>
      <c r="J15" s="1292"/>
      <c r="K15" s="1295">
        <v>20.648733598954795</v>
      </c>
    </row>
    <row r="16" spans="1:11" s="959" customFormat="1" ht="24" customHeight="1">
      <c r="A16" s="1290" t="s">
        <v>959</v>
      </c>
      <c r="B16" s="1336">
        <v>21700.32242255532</v>
      </c>
      <c r="C16" s="1336">
        <v>45437.64323900501</v>
      </c>
      <c r="D16" s="1336">
        <v>45734.860151285779</v>
      </c>
      <c r="E16" s="1336">
        <v>33231.341141559475</v>
      </c>
      <c r="F16" s="1293">
        <v>23737.32081644969</v>
      </c>
      <c r="G16" s="1358"/>
      <c r="H16" s="1292">
        <v>109.38694989977252</v>
      </c>
      <c r="I16" s="1291">
        <v>-12503.519009726304</v>
      </c>
      <c r="J16" s="1292"/>
      <c r="K16" s="1295">
        <v>-27.33914342006528</v>
      </c>
    </row>
    <row r="17" spans="1:11" s="959" customFormat="1" ht="24" customHeight="1">
      <c r="A17" s="1290" t="s">
        <v>962</v>
      </c>
      <c r="B17" s="1336">
        <v>340707.80008729029</v>
      </c>
      <c r="C17" s="1336">
        <v>272869.79901447223</v>
      </c>
      <c r="D17" s="1336">
        <v>285228.66263810528</v>
      </c>
      <c r="E17" s="1336">
        <v>283638.27412758046</v>
      </c>
      <c r="F17" s="1293">
        <v>-67838.001072818064</v>
      </c>
      <c r="G17" s="1358"/>
      <c r="H17" s="1292">
        <v>-19.910903435564954</v>
      </c>
      <c r="I17" s="1291">
        <v>-1590.3885105248191</v>
      </c>
      <c r="J17" s="1292"/>
      <c r="K17" s="1295">
        <v>-0.55758369296240229</v>
      </c>
    </row>
    <row r="18" spans="1:11" s="959" customFormat="1" ht="24" customHeight="1">
      <c r="A18" s="1290" t="s">
        <v>958</v>
      </c>
      <c r="B18" s="1336">
        <v>285473.85906074889</v>
      </c>
      <c r="C18" s="1336">
        <v>253906.71006494982</v>
      </c>
      <c r="D18" s="1336">
        <v>266139.35568892118</v>
      </c>
      <c r="E18" s="1336">
        <v>268315.96261133603</v>
      </c>
      <c r="F18" s="1293">
        <v>-31567.148995799071</v>
      </c>
      <c r="G18" s="1358"/>
      <c r="H18" s="1292">
        <v>-11.05780721907766</v>
      </c>
      <c r="I18" s="1291">
        <v>2176.6069224148523</v>
      </c>
      <c r="J18" s="1292"/>
      <c r="K18" s="1295">
        <v>0.81784481546539645</v>
      </c>
    </row>
    <row r="19" spans="1:11" s="959" customFormat="1" ht="24" customHeight="1">
      <c r="A19" s="1290" t="s">
        <v>959</v>
      </c>
      <c r="B19" s="1336">
        <v>55233.941026541404</v>
      </c>
      <c r="C19" s="1336">
        <v>18963.088949522396</v>
      </c>
      <c r="D19" s="1336">
        <v>19089.306949184098</v>
      </c>
      <c r="E19" s="1336">
        <v>15322.311516244403</v>
      </c>
      <c r="F19" s="1293">
        <v>-36270.852077019008</v>
      </c>
      <c r="G19" s="1358"/>
      <c r="H19" s="1292">
        <v>-65.667688024633037</v>
      </c>
      <c r="I19" s="1291">
        <v>-3766.9954329396951</v>
      </c>
      <c r="J19" s="1292"/>
      <c r="K19" s="1295">
        <v>-19.733536911358122</v>
      </c>
    </row>
    <row r="20" spans="1:11" s="959" customFormat="1" ht="24" customHeight="1">
      <c r="A20" s="1290" t="s">
        <v>963</v>
      </c>
      <c r="B20" s="1336">
        <v>15713.716994100498</v>
      </c>
      <c r="C20" s="1336">
        <v>17914.826846190001</v>
      </c>
      <c r="D20" s="1336">
        <v>20604.848162168502</v>
      </c>
      <c r="E20" s="1336">
        <v>21635.804390219593</v>
      </c>
      <c r="F20" s="1293">
        <v>2201.109852089503</v>
      </c>
      <c r="G20" s="1358"/>
      <c r="H20" s="1292">
        <v>14.007569647053462</v>
      </c>
      <c r="I20" s="1291">
        <v>1030.9562280510909</v>
      </c>
      <c r="J20" s="1292"/>
      <c r="K20" s="1295">
        <v>5.0034643300307176</v>
      </c>
    </row>
    <row r="21" spans="1:11" s="959" customFormat="1" ht="24" customHeight="1">
      <c r="A21" s="1282" t="s">
        <v>964</v>
      </c>
      <c r="B21" s="1335">
        <v>6516.2528778900005</v>
      </c>
      <c r="C21" s="1335">
        <v>8125.5052944500012</v>
      </c>
      <c r="D21" s="1335">
        <v>6243.6105196099998</v>
      </c>
      <c r="E21" s="1335">
        <v>16962.893711230005</v>
      </c>
      <c r="F21" s="1285">
        <v>1609.2524165600007</v>
      </c>
      <c r="G21" s="1356"/>
      <c r="H21" s="1284">
        <v>24.695978604824891</v>
      </c>
      <c r="I21" s="1283">
        <v>10719.283191620005</v>
      </c>
      <c r="J21" s="1284"/>
      <c r="K21" s="1288">
        <v>171.68404656172521</v>
      </c>
    </row>
    <row r="22" spans="1:11" s="959" customFormat="1" ht="24" customHeight="1">
      <c r="A22" s="1282" t="s">
        <v>965</v>
      </c>
      <c r="B22" s="1335">
        <v>0</v>
      </c>
      <c r="C22" s="1335">
        <v>0</v>
      </c>
      <c r="D22" s="1335">
        <v>0</v>
      </c>
      <c r="E22" s="1335">
        <v>0</v>
      </c>
      <c r="F22" s="1285">
        <v>0</v>
      </c>
      <c r="G22" s="1356"/>
      <c r="H22" s="1284"/>
      <c r="I22" s="1283">
        <v>0</v>
      </c>
      <c r="J22" s="1284"/>
      <c r="K22" s="1288"/>
    </row>
    <row r="23" spans="1:11" s="959" customFormat="1" ht="24" customHeight="1">
      <c r="A23" s="1382" t="s">
        <v>966</v>
      </c>
      <c r="B23" s="1335">
        <v>381269.36728289392</v>
      </c>
      <c r="C23" s="1335">
        <v>489381.90344463883</v>
      </c>
      <c r="D23" s="1335">
        <v>496399.10076305363</v>
      </c>
      <c r="E23" s="1335">
        <v>599132.21134929976</v>
      </c>
      <c r="F23" s="1285">
        <v>108112.53616174491</v>
      </c>
      <c r="G23" s="1356"/>
      <c r="H23" s="1284">
        <v>28.35594606831544</v>
      </c>
      <c r="I23" s="1283">
        <v>102733.11058624613</v>
      </c>
      <c r="J23" s="1284"/>
      <c r="K23" s="1288">
        <v>20.695668148537553</v>
      </c>
    </row>
    <row r="24" spans="1:11" s="959" customFormat="1" ht="24" customHeight="1">
      <c r="A24" s="1383" t="s">
        <v>967</v>
      </c>
      <c r="B24" s="1336">
        <v>122538.92297315999</v>
      </c>
      <c r="C24" s="1336">
        <v>173297.24686675996</v>
      </c>
      <c r="D24" s="1336">
        <v>186759.51443042001</v>
      </c>
      <c r="E24" s="1336">
        <v>227891.07530894005</v>
      </c>
      <c r="F24" s="1293">
        <v>50758.323893599969</v>
      </c>
      <c r="G24" s="1358"/>
      <c r="H24" s="1292">
        <v>41.422205012131279</v>
      </c>
      <c r="I24" s="1291">
        <v>41131.560878520046</v>
      </c>
      <c r="J24" s="1292"/>
      <c r="K24" s="1295">
        <v>22.023810141059354</v>
      </c>
    </row>
    <row r="25" spans="1:11" s="959" customFormat="1" ht="24" customHeight="1">
      <c r="A25" s="1383" t="s">
        <v>968</v>
      </c>
      <c r="B25" s="1336">
        <v>88058.106449622312</v>
      </c>
      <c r="C25" s="1336">
        <v>108302.00178627222</v>
      </c>
      <c r="D25" s="1336">
        <v>121570.39214395515</v>
      </c>
      <c r="E25" s="1336">
        <v>132776.52459562966</v>
      </c>
      <c r="F25" s="1293">
        <v>20243.895336649904</v>
      </c>
      <c r="G25" s="1358"/>
      <c r="H25" s="1292">
        <v>22.989246706356735</v>
      </c>
      <c r="I25" s="1291">
        <v>11206.132451674508</v>
      </c>
      <c r="J25" s="1292"/>
      <c r="K25" s="1295">
        <v>9.2178138558646658</v>
      </c>
    </row>
    <row r="26" spans="1:11" s="959" customFormat="1" ht="24" customHeight="1">
      <c r="A26" s="1383" t="s">
        <v>969</v>
      </c>
      <c r="B26" s="1336">
        <v>170672.33786011161</v>
      </c>
      <c r="C26" s="1336">
        <v>207782.65479160665</v>
      </c>
      <c r="D26" s="1336">
        <v>188069.19418867846</v>
      </c>
      <c r="E26" s="1336">
        <v>238464.61144473008</v>
      </c>
      <c r="F26" s="1293">
        <v>37110.316931495036</v>
      </c>
      <c r="G26" s="1358"/>
      <c r="H26" s="1292">
        <v>21.743603794723789</v>
      </c>
      <c r="I26" s="1291">
        <v>50395.417256051616</v>
      </c>
      <c r="J26" s="1292"/>
      <c r="K26" s="1295">
        <v>26.796210550832129</v>
      </c>
    </row>
    <row r="27" spans="1:11" s="959" customFormat="1" ht="24" customHeight="1">
      <c r="A27" s="1384" t="s">
        <v>970</v>
      </c>
      <c r="B27" s="1396">
        <v>2141216.2599586169</v>
      </c>
      <c r="C27" s="1396">
        <v>2459746.6791787357</v>
      </c>
      <c r="D27" s="1396">
        <v>2583028.3758969028</v>
      </c>
      <c r="E27" s="1396">
        <v>2958143.2851628242</v>
      </c>
      <c r="F27" s="1387">
        <v>318530.41922011878</v>
      </c>
      <c r="G27" s="1388"/>
      <c r="H27" s="1386">
        <v>14.876144235252303</v>
      </c>
      <c r="I27" s="1385">
        <v>375114.90926592145</v>
      </c>
      <c r="J27" s="1386"/>
      <c r="K27" s="1389">
        <v>14.522291460916323</v>
      </c>
    </row>
    <row r="28" spans="1:11" s="959" customFormat="1" ht="24" customHeight="1">
      <c r="A28" s="1282" t="s">
        <v>971</v>
      </c>
      <c r="B28" s="1335">
        <v>328336.9859457548</v>
      </c>
      <c r="C28" s="1335">
        <v>335225.71773762722</v>
      </c>
      <c r="D28" s="1335">
        <v>395624.47801085119</v>
      </c>
      <c r="E28" s="1335">
        <v>336796.0302481922</v>
      </c>
      <c r="F28" s="1285">
        <v>6888.7317918724148</v>
      </c>
      <c r="G28" s="1356"/>
      <c r="H28" s="1284">
        <v>2.0980675606891621</v>
      </c>
      <c r="I28" s="1283">
        <v>-58828.447762658994</v>
      </c>
      <c r="J28" s="1284"/>
      <c r="K28" s="1288">
        <v>-14.869769448655157</v>
      </c>
    </row>
    <row r="29" spans="1:11" s="959" customFormat="1" ht="24" customHeight="1">
      <c r="A29" s="1290" t="s">
        <v>972</v>
      </c>
      <c r="B29" s="1336">
        <v>47060.550543040008</v>
      </c>
      <c r="C29" s="1336">
        <v>45131.903576480006</v>
      </c>
      <c r="D29" s="1336">
        <v>55471.976032439998</v>
      </c>
      <c r="E29" s="1336">
        <v>50668.502238419991</v>
      </c>
      <c r="F29" s="1293">
        <v>-1928.6469665600016</v>
      </c>
      <c r="G29" s="1358"/>
      <c r="H29" s="1292">
        <v>-4.0982244030403461</v>
      </c>
      <c r="I29" s="1291">
        <v>-4803.4737940200066</v>
      </c>
      <c r="J29" s="1292"/>
      <c r="K29" s="1295">
        <v>-8.6592801222926266</v>
      </c>
    </row>
    <row r="30" spans="1:11" s="959" customFormat="1" ht="24" customHeight="1">
      <c r="A30" s="1290" t="s">
        <v>990</v>
      </c>
      <c r="B30" s="1336">
        <v>134715.85834726001</v>
      </c>
      <c r="C30" s="1336">
        <v>141947.6224238101</v>
      </c>
      <c r="D30" s="1336">
        <v>194425.91190588006</v>
      </c>
      <c r="E30" s="1336">
        <v>169886.74018504997</v>
      </c>
      <c r="F30" s="1293">
        <v>7231.7640765500837</v>
      </c>
      <c r="G30" s="1358"/>
      <c r="H30" s="1292">
        <v>5.3681609316615173</v>
      </c>
      <c r="I30" s="1291">
        <v>-24539.171720830083</v>
      </c>
      <c r="J30" s="1292"/>
      <c r="K30" s="1295">
        <v>-12.621348399646076</v>
      </c>
    </row>
    <row r="31" spans="1:11" s="959" customFormat="1" ht="24" customHeight="1">
      <c r="A31" s="1290" t="s">
        <v>974</v>
      </c>
      <c r="B31" s="1336">
        <v>928.10821719000012</v>
      </c>
      <c r="C31" s="1336">
        <v>1237.2267628925006</v>
      </c>
      <c r="D31" s="1336">
        <v>996.72497615775001</v>
      </c>
      <c r="E31" s="1336">
        <v>2609.4307007752491</v>
      </c>
      <c r="F31" s="1293">
        <v>309.11854570250046</v>
      </c>
      <c r="G31" s="1358"/>
      <c r="H31" s="1292">
        <v>33.306304154746904</v>
      </c>
      <c r="I31" s="1291">
        <v>1612.7057246174991</v>
      </c>
      <c r="J31" s="1292"/>
      <c r="K31" s="1295">
        <v>161.80047286808019</v>
      </c>
    </row>
    <row r="32" spans="1:11" s="959" customFormat="1" ht="24" customHeight="1">
      <c r="A32" s="1290" t="s">
        <v>975</v>
      </c>
      <c r="B32" s="1336">
        <v>145568.34853165474</v>
      </c>
      <c r="C32" s="1336">
        <v>146041.13497444458</v>
      </c>
      <c r="D32" s="1336">
        <v>144564.82237001334</v>
      </c>
      <c r="E32" s="1336">
        <v>113002.16232394699</v>
      </c>
      <c r="F32" s="1293">
        <v>472.7864427898312</v>
      </c>
      <c r="G32" s="1358"/>
      <c r="H32" s="1292">
        <v>0.32478656765623803</v>
      </c>
      <c r="I32" s="1291">
        <v>-31562.660046066347</v>
      </c>
      <c r="J32" s="1292"/>
      <c r="K32" s="1295">
        <v>-21.832877133333163</v>
      </c>
    </row>
    <row r="33" spans="1:11" s="959" customFormat="1" ht="24" customHeight="1">
      <c r="A33" s="1290" t="s">
        <v>976</v>
      </c>
      <c r="B33" s="1336">
        <v>64.12030661</v>
      </c>
      <c r="C33" s="1336">
        <v>867.83</v>
      </c>
      <c r="D33" s="1336">
        <v>165.04272635999999</v>
      </c>
      <c r="E33" s="1336">
        <v>629.19479999999999</v>
      </c>
      <c r="F33" s="1293">
        <v>803.70969338999998</v>
      </c>
      <c r="G33" s="1358"/>
      <c r="H33" s="1292"/>
      <c r="I33" s="1291">
        <v>464.15207364000003</v>
      </c>
      <c r="J33" s="1292"/>
      <c r="K33" s="1295"/>
    </row>
    <row r="34" spans="1:11" s="959" customFormat="1" ht="24" customHeight="1">
      <c r="A34" s="1359" t="s">
        <v>977</v>
      </c>
      <c r="B34" s="1335">
        <v>1594927.4625929503</v>
      </c>
      <c r="C34" s="1335">
        <v>1906494.7159968656</v>
      </c>
      <c r="D34" s="1335">
        <v>1970122.3306548186</v>
      </c>
      <c r="E34" s="1335">
        <v>2408365.4413002674</v>
      </c>
      <c r="F34" s="1285">
        <v>311567.25340391533</v>
      </c>
      <c r="G34" s="1356"/>
      <c r="H34" s="1284">
        <v>19.534885486101384</v>
      </c>
      <c r="I34" s="1283">
        <v>438243.11064544879</v>
      </c>
      <c r="J34" s="1284"/>
      <c r="K34" s="1288">
        <v>22.24446187053714</v>
      </c>
    </row>
    <row r="35" spans="1:11" s="959" customFormat="1" ht="24" customHeight="1">
      <c r="A35" s="1290" t="s">
        <v>978</v>
      </c>
      <c r="B35" s="1336">
        <v>176963</v>
      </c>
      <c r="C35" s="1336">
        <v>180552.1</v>
      </c>
      <c r="D35" s="1336">
        <v>203061.8</v>
      </c>
      <c r="E35" s="1336">
        <v>273168.5</v>
      </c>
      <c r="F35" s="1293">
        <v>3589.1000000000058</v>
      </c>
      <c r="G35" s="1358"/>
      <c r="H35" s="1292">
        <v>2.0281640794968472</v>
      </c>
      <c r="I35" s="1291">
        <v>70106.700000000012</v>
      </c>
      <c r="J35" s="1292"/>
      <c r="K35" s="1295">
        <v>34.524809688479081</v>
      </c>
    </row>
    <row r="36" spans="1:11" s="959" customFormat="1" ht="24" customHeight="1">
      <c r="A36" s="1290" t="s">
        <v>979</v>
      </c>
      <c r="B36" s="1336">
        <v>7875.8269747999993</v>
      </c>
      <c r="C36" s="1336">
        <v>7971.4076764499996</v>
      </c>
      <c r="D36" s="1336">
        <v>8874.3822978200005</v>
      </c>
      <c r="E36" s="1336">
        <v>9709.8504221200001</v>
      </c>
      <c r="F36" s="1293">
        <v>95.580701650000265</v>
      </c>
      <c r="G36" s="1358"/>
      <c r="H36" s="1292">
        <v>1.2135957526216155</v>
      </c>
      <c r="I36" s="1291">
        <v>835.46812429999954</v>
      </c>
      <c r="J36" s="1292"/>
      <c r="K36" s="1295">
        <v>9.4143805874267219</v>
      </c>
    </row>
    <row r="37" spans="1:11" s="959" customFormat="1" ht="24" customHeight="1">
      <c r="A37" s="1296" t="s">
        <v>980</v>
      </c>
      <c r="B37" s="1336">
        <v>15311.150437202248</v>
      </c>
      <c r="C37" s="1336">
        <v>20141.734957484892</v>
      </c>
      <c r="D37" s="1336">
        <v>16701.310774274891</v>
      </c>
      <c r="E37" s="1336">
        <v>21509.59273833179</v>
      </c>
      <c r="F37" s="1293">
        <v>4830.584520282644</v>
      </c>
      <c r="G37" s="1358"/>
      <c r="H37" s="1292">
        <v>31.549455020346066</v>
      </c>
      <c r="I37" s="1291">
        <v>4808.2819640568996</v>
      </c>
      <c r="J37" s="1292"/>
      <c r="K37" s="1295">
        <v>28.789847869085339</v>
      </c>
    </row>
    <row r="38" spans="1:11" s="959" customFormat="1" ht="24" customHeight="1">
      <c r="A38" s="1390" t="s">
        <v>981</v>
      </c>
      <c r="B38" s="1336">
        <v>1006.56234124</v>
      </c>
      <c r="C38" s="1336">
        <v>1053.6616495400001</v>
      </c>
      <c r="D38" s="1336">
        <v>853.65695507000009</v>
      </c>
      <c r="E38" s="1336">
        <v>1053.5777299199999</v>
      </c>
      <c r="F38" s="1293">
        <v>47.099308300000075</v>
      </c>
      <c r="G38" s="1358"/>
      <c r="H38" s="1292">
        <v>4.6792241642954462</v>
      </c>
      <c r="I38" s="1291">
        <v>199.92077484999982</v>
      </c>
      <c r="J38" s="1292"/>
      <c r="K38" s="1295">
        <v>23.419334155557401</v>
      </c>
    </row>
    <row r="39" spans="1:11" s="959" customFormat="1" ht="24" customHeight="1">
      <c r="A39" s="1390" t="s">
        <v>982</v>
      </c>
      <c r="B39" s="1336">
        <v>14304.588095962248</v>
      </c>
      <c r="C39" s="1336">
        <v>19088.073307944891</v>
      </c>
      <c r="D39" s="1336">
        <v>15847.65381920489</v>
      </c>
      <c r="E39" s="1336">
        <v>20456.015008411792</v>
      </c>
      <c r="F39" s="1293">
        <v>4783.4852119826428</v>
      </c>
      <c r="G39" s="1358"/>
      <c r="H39" s="1292">
        <v>33.440216382972089</v>
      </c>
      <c r="I39" s="1291">
        <v>4608.3611892069021</v>
      </c>
      <c r="J39" s="1292"/>
      <c r="K39" s="1295">
        <v>29.079138412414622</v>
      </c>
    </row>
    <row r="40" spans="1:11" s="959" customFormat="1" ht="24" customHeight="1">
      <c r="A40" s="1290" t="s">
        <v>983</v>
      </c>
      <c r="B40" s="1336">
        <v>1389459.2153841951</v>
      </c>
      <c r="C40" s="1336">
        <v>1690213.4814596546</v>
      </c>
      <c r="D40" s="1336">
        <v>1735074.9387289728</v>
      </c>
      <c r="E40" s="1336">
        <v>2103877.6704139756</v>
      </c>
      <c r="F40" s="1293">
        <v>300754.26607545954</v>
      </c>
      <c r="G40" s="1358"/>
      <c r="H40" s="1292">
        <v>21.645418789230089</v>
      </c>
      <c r="I40" s="1291">
        <v>368802.7316850028</v>
      </c>
      <c r="J40" s="1292"/>
      <c r="K40" s="1295">
        <v>21.255723511006895</v>
      </c>
    </row>
    <row r="41" spans="1:11" s="959" customFormat="1" ht="24" customHeight="1">
      <c r="A41" s="1296" t="s">
        <v>984</v>
      </c>
      <c r="B41" s="1336">
        <v>1367279.7512012066</v>
      </c>
      <c r="C41" s="1336">
        <v>1647066.470366782</v>
      </c>
      <c r="D41" s="1336">
        <v>1708985.2290884757</v>
      </c>
      <c r="E41" s="1336">
        <v>2049502.7902991984</v>
      </c>
      <c r="F41" s="1293">
        <v>279786.71916557546</v>
      </c>
      <c r="G41" s="1358"/>
      <c r="H41" s="1292">
        <v>20.463019284807832</v>
      </c>
      <c r="I41" s="1291">
        <v>340517.56121072266</v>
      </c>
      <c r="J41" s="1292"/>
      <c r="K41" s="1295">
        <v>19.925131909556942</v>
      </c>
    </row>
    <row r="42" spans="1:11" s="959" customFormat="1" ht="24" customHeight="1">
      <c r="A42" s="1296" t="s">
        <v>985</v>
      </c>
      <c r="B42" s="1336">
        <v>22179.46418298842</v>
      </c>
      <c r="C42" s="1336">
        <v>43147.011092872672</v>
      </c>
      <c r="D42" s="1336">
        <v>26089.709640497029</v>
      </c>
      <c r="E42" s="1336">
        <v>54374.880114777327</v>
      </c>
      <c r="F42" s="1293">
        <v>20967.546909884251</v>
      </c>
      <c r="G42" s="1358"/>
      <c r="H42" s="1292">
        <v>94.535858652375808</v>
      </c>
      <c r="I42" s="1291">
        <v>28285.170474280298</v>
      </c>
      <c r="J42" s="1292"/>
      <c r="K42" s="1295">
        <v>108.41504510412574</v>
      </c>
    </row>
    <row r="43" spans="1:11" s="959" customFormat="1" ht="24" customHeight="1">
      <c r="A43" s="1309" t="s">
        <v>986</v>
      </c>
      <c r="B43" s="1337">
        <v>5318.2697967530003</v>
      </c>
      <c r="C43" s="1337">
        <v>7615.9919032762009</v>
      </c>
      <c r="D43" s="1337">
        <v>6409.8988537510004</v>
      </c>
      <c r="E43" s="1337">
        <v>99.827725839999999</v>
      </c>
      <c r="F43" s="1312">
        <v>2297.7221065232006</v>
      </c>
      <c r="G43" s="1397"/>
      <c r="H43" s="1311">
        <v>43.204316334723089</v>
      </c>
      <c r="I43" s="1310">
        <v>-6310.0711279110001</v>
      </c>
      <c r="J43" s="1311"/>
      <c r="K43" s="1313">
        <v>-98.442600607003612</v>
      </c>
    </row>
    <row r="44" spans="1:11" s="959" customFormat="1" ht="24" customHeight="1">
      <c r="A44" s="1391" t="s">
        <v>987</v>
      </c>
      <c r="B44" s="1337">
        <v>49020</v>
      </c>
      <c r="C44" s="1337">
        <v>24258.625</v>
      </c>
      <c r="D44" s="1337">
        <v>0</v>
      </c>
      <c r="E44" s="1337">
        <v>0</v>
      </c>
      <c r="F44" s="1312">
        <v>-24761.375</v>
      </c>
      <c r="G44" s="1356"/>
      <c r="H44" s="1335"/>
      <c r="I44" s="1310">
        <v>0</v>
      </c>
      <c r="J44" s="1284"/>
      <c r="K44" s="1288"/>
    </row>
    <row r="45" spans="1:11" s="959" customFormat="1" ht="24" customHeight="1" thickBot="1">
      <c r="A45" s="1392" t="s">
        <v>988</v>
      </c>
      <c r="B45" s="1338">
        <v>168931.81505315704</v>
      </c>
      <c r="C45" s="1338">
        <v>193767.6204441296</v>
      </c>
      <c r="D45" s="1338">
        <v>217281.56618032465</v>
      </c>
      <c r="E45" s="1338">
        <v>212981.82057114891</v>
      </c>
      <c r="F45" s="1317">
        <v>24835.805390972557</v>
      </c>
      <c r="G45" s="1367"/>
      <c r="H45" s="1316">
        <v>14.701674390438285</v>
      </c>
      <c r="I45" s="1315">
        <v>-4299.745609175734</v>
      </c>
      <c r="J45" s="1316"/>
      <c r="K45" s="1318">
        <v>-1.9788819110440885</v>
      </c>
    </row>
    <row r="46" spans="1:11" s="959" customFormat="1" ht="24" customHeight="1" thickTop="1">
      <c r="A46" s="1325" t="s">
        <v>904</v>
      </c>
      <c r="B46" s="1394"/>
      <c r="C46" s="1279"/>
      <c r="D46" s="1321"/>
      <c r="E46" s="1321"/>
      <c r="F46" s="1291"/>
      <c r="G46" s="1291"/>
      <c r="H46" s="1291"/>
      <c r="I46" s="1291"/>
      <c r="J46" s="1291"/>
      <c r="K46" s="1291"/>
    </row>
  </sheetData>
  <mergeCells count="7">
    <mergeCell ref="A1:K1"/>
    <mergeCell ref="A2:K2"/>
    <mergeCell ref="I3:K3"/>
    <mergeCell ref="F4:K4"/>
    <mergeCell ref="F5:H5"/>
    <mergeCell ref="I5:K5"/>
    <mergeCell ref="A4:A6"/>
  </mergeCells>
  <pageMargins left="0.7" right="0.7" top="0.5" bottom="0.5" header="0.3" footer="0.3"/>
  <pageSetup scale="56" orientation="portrait" r:id="rId1"/>
</worksheet>
</file>

<file path=xl/worksheets/sheet29.xml><?xml version="1.0" encoding="utf-8"?>
<worksheet xmlns="http://schemas.openxmlformats.org/spreadsheetml/2006/main" xmlns:r="http://schemas.openxmlformats.org/officeDocument/2006/relationships">
  <sheetPr>
    <pageSetUpPr fitToPage="1"/>
  </sheetPr>
  <dimension ref="A1:K46"/>
  <sheetViews>
    <sheetView view="pageBreakPreview" zoomScale="60" zoomScaleNormal="90" workbookViewId="0">
      <selection activeCell="P12" sqref="P12"/>
    </sheetView>
  </sheetViews>
  <sheetFormatPr defaultColWidth="11" defaultRowHeight="17.100000000000001" customHeight="1"/>
  <cols>
    <col min="1" max="1" width="46.7109375" style="959" bestFit="1" customWidth="1"/>
    <col min="2" max="2" width="11.85546875" style="959" customWidth="1"/>
    <col min="3" max="3" width="12.42578125" style="959" customWidth="1"/>
    <col min="4" max="4" width="12.5703125" style="959" customWidth="1"/>
    <col min="5" max="5" width="11.7109375" style="959" customWidth="1"/>
    <col min="6" max="6" width="10.7109375" style="959" customWidth="1"/>
    <col min="7" max="7" width="2.42578125" style="959" bestFit="1" customWidth="1"/>
    <col min="8" max="8" width="8.5703125" style="959" customWidth="1"/>
    <col min="9" max="9" width="12.42578125" style="959" customWidth="1"/>
    <col min="10" max="10" width="2.140625" style="959" customWidth="1"/>
    <col min="11" max="11" width="9.42578125" style="959" customWidth="1"/>
    <col min="12" max="256" width="11" style="1278"/>
    <col min="257" max="257" width="46.7109375" style="1278" bestFit="1" customWidth="1"/>
    <col min="258" max="258" width="11.85546875" style="1278" customWidth="1"/>
    <col min="259" max="259" width="12.42578125" style="1278" customWidth="1"/>
    <col min="260" max="260" width="12.5703125" style="1278" customWidth="1"/>
    <col min="261" max="261" width="11.7109375" style="1278" customWidth="1"/>
    <col min="262" max="262" width="10.7109375" style="1278" customWidth="1"/>
    <col min="263" max="263" width="2.42578125" style="1278" bestFit="1" customWidth="1"/>
    <col min="264" max="264" width="8.5703125" style="1278" customWidth="1"/>
    <col min="265" max="265" width="12.42578125" style="1278" customWidth="1"/>
    <col min="266" max="266" width="2.140625" style="1278" customWidth="1"/>
    <col min="267" max="267" width="9.42578125" style="1278" customWidth="1"/>
    <col min="268" max="512" width="11" style="1278"/>
    <col min="513" max="513" width="46.7109375" style="1278" bestFit="1" customWidth="1"/>
    <col min="514" max="514" width="11.85546875" style="1278" customWidth="1"/>
    <col min="515" max="515" width="12.42578125" style="1278" customWidth="1"/>
    <col min="516" max="516" width="12.5703125" style="1278" customWidth="1"/>
    <col min="517" max="517" width="11.7109375" style="1278" customWidth="1"/>
    <col min="518" max="518" width="10.7109375" style="1278" customWidth="1"/>
    <col min="519" max="519" width="2.42578125" style="1278" bestFit="1" customWidth="1"/>
    <col min="520" max="520" width="8.5703125" style="1278" customWidth="1"/>
    <col min="521" max="521" width="12.42578125" style="1278" customWidth="1"/>
    <col min="522" max="522" width="2.140625" style="1278" customWidth="1"/>
    <col min="523" max="523" width="9.42578125" style="1278" customWidth="1"/>
    <col min="524" max="768" width="11" style="1278"/>
    <col min="769" max="769" width="46.7109375" style="1278" bestFit="1" customWidth="1"/>
    <col min="770" max="770" width="11.85546875" style="1278" customWidth="1"/>
    <col min="771" max="771" width="12.42578125" style="1278" customWidth="1"/>
    <col min="772" max="772" width="12.5703125" style="1278" customWidth="1"/>
    <col min="773" max="773" width="11.7109375" style="1278" customWidth="1"/>
    <col min="774" max="774" width="10.7109375" style="1278" customWidth="1"/>
    <col min="775" max="775" width="2.42578125" style="1278" bestFit="1" customWidth="1"/>
    <col min="776" max="776" width="8.5703125" style="1278" customWidth="1"/>
    <col min="777" max="777" width="12.42578125" style="1278" customWidth="1"/>
    <col min="778" max="778" width="2.140625" style="1278" customWidth="1"/>
    <col min="779" max="779" width="9.42578125" style="1278" customWidth="1"/>
    <col min="780" max="1024" width="11" style="1278"/>
    <col min="1025" max="1025" width="46.7109375" style="1278" bestFit="1" customWidth="1"/>
    <col min="1026" max="1026" width="11.85546875" style="1278" customWidth="1"/>
    <col min="1027" max="1027" width="12.42578125" style="1278" customWidth="1"/>
    <col min="1028" max="1028" width="12.5703125" style="1278" customWidth="1"/>
    <col min="1029" max="1029" width="11.7109375" style="1278" customWidth="1"/>
    <col min="1030" max="1030" width="10.7109375" style="1278" customWidth="1"/>
    <col min="1031" max="1031" width="2.42578125" style="1278" bestFit="1" customWidth="1"/>
    <col min="1032" max="1032" width="8.5703125" style="1278" customWidth="1"/>
    <col min="1033" max="1033" width="12.42578125" style="1278" customWidth="1"/>
    <col min="1034" max="1034" width="2.140625" style="1278" customWidth="1"/>
    <col min="1035" max="1035" width="9.42578125" style="1278" customWidth="1"/>
    <col min="1036" max="1280" width="11" style="1278"/>
    <col min="1281" max="1281" width="46.7109375" style="1278" bestFit="1" customWidth="1"/>
    <col min="1282" max="1282" width="11.85546875" style="1278" customWidth="1"/>
    <col min="1283" max="1283" width="12.42578125" style="1278" customWidth="1"/>
    <col min="1284" max="1284" width="12.5703125" style="1278" customWidth="1"/>
    <col min="1285" max="1285" width="11.7109375" style="1278" customWidth="1"/>
    <col min="1286" max="1286" width="10.7109375" style="1278" customWidth="1"/>
    <col min="1287" max="1287" width="2.42578125" style="1278" bestFit="1" customWidth="1"/>
    <col min="1288" max="1288" width="8.5703125" style="1278" customWidth="1"/>
    <col min="1289" max="1289" width="12.42578125" style="1278" customWidth="1"/>
    <col min="1290" max="1290" width="2.140625" style="1278" customWidth="1"/>
    <col min="1291" max="1291" width="9.42578125" style="1278" customWidth="1"/>
    <col min="1292" max="1536" width="11" style="1278"/>
    <col min="1537" max="1537" width="46.7109375" style="1278" bestFit="1" customWidth="1"/>
    <col min="1538" max="1538" width="11.85546875" style="1278" customWidth="1"/>
    <col min="1539" max="1539" width="12.42578125" style="1278" customWidth="1"/>
    <col min="1540" max="1540" width="12.5703125" style="1278" customWidth="1"/>
    <col min="1541" max="1541" width="11.7109375" style="1278" customWidth="1"/>
    <col min="1542" max="1542" width="10.7109375" style="1278" customWidth="1"/>
    <col min="1543" max="1543" width="2.42578125" style="1278" bestFit="1" customWidth="1"/>
    <col min="1544" max="1544" width="8.5703125" style="1278" customWidth="1"/>
    <col min="1545" max="1545" width="12.42578125" style="1278" customWidth="1"/>
    <col min="1546" max="1546" width="2.140625" style="1278" customWidth="1"/>
    <col min="1547" max="1547" width="9.42578125" style="1278" customWidth="1"/>
    <col min="1548" max="1792" width="11" style="1278"/>
    <col min="1793" max="1793" width="46.7109375" style="1278" bestFit="1" customWidth="1"/>
    <col min="1794" max="1794" width="11.85546875" style="1278" customWidth="1"/>
    <col min="1795" max="1795" width="12.42578125" style="1278" customWidth="1"/>
    <col min="1796" max="1796" width="12.5703125" style="1278" customWidth="1"/>
    <col min="1797" max="1797" width="11.7109375" style="1278" customWidth="1"/>
    <col min="1798" max="1798" width="10.7109375" style="1278" customWidth="1"/>
    <col min="1799" max="1799" width="2.42578125" style="1278" bestFit="1" customWidth="1"/>
    <col min="1800" max="1800" width="8.5703125" style="1278" customWidth="1"/>
    <col min="1801" max="1801" width="12.42578125" style="1278" customWidth="1"/>
    <col min="1802" max="1802" width="2.140625" style="1278" customWidth="1"/>
    <col min="1803" max="1803" width="9.42578125" style="1278" customWidth="1"/>
    <col min="1804" max="2048" width="11" style="1278"/>
    <col min="2049" max="2049" width="46.7109375" style="1278" bestFit="1" customWidth="1"/>
    <col min="2050" max="2050" width="11.85546875" style="1278" customWidth="1"/>
    <col min="2051" max="2051" width="12.42578125" style="1278" customWidth="1"/>
    <col min="2052" max="2052" width="12.5703125" style="1278" customWidth="1"/>
    <col min="2053" max="2053" width="11.7109375" style="1278" customWidth="1"/>
    <col min="2054" max="2054" width="10.7109375" style="1278" customWidth="1"/>
    <col min="2055" max="2055" width="2.42578125" style="1278" bestFit="1" customWidth="1"/>
    <col min="2056" max="2056" width="8.5703125" style="1278" customWidth="1"/>
    <col min="2057" max="2057" width="12.42578125" style="1278" customWidth="1"/>
    <col min="2058" max="2058" width="2.140625" style="1278" customWidth="1"/>
    <col min="2059" max="2059" width="9.42578125" style="1278" customWidth="1"/>
    <col min="2060" max="2304" width="11" style="1278"/>
    <col min="2305" max="2305" width="46.7109375" style="1278" bestFit="1" customWidth="1"/>
    <col min="2306" max="2306" width="11.85546875" style="1278" customWidth="1"/>
    <col min="2307" max="2307" width="12.42578125" style="1278" customWidth="1"/>
    <col min="2308" max="2308" width="12.5703125" style="1278" customWidth="1"/>
    <col min="2309" max="2309" width="11.7109375" style="1278" customWidth="1"/>
    <col min="2310" max="2310" width="10.7109375" style="1278" customWidth="1"/>
    <col min="2311" max="2311" width="2.42578125" style="1278" bestFit="1" customWidth="1"/>
    <col min="2312" max="2312" width="8.5703125" style="1278" customWidth="1"/>
    <col min="2313" max="2313" width="12.42578125" style="1278" customWidth="1"/>
    <col min="2314" max="2314" width="2.140625" style="1278" customWidth="1"/>
    <col min="2315" max="2315" width="9.42578125" style="1278" customWidth="1"/>
    <col min="2316" max="2560" width="11" style="1278"/>
    <col min="2561" max="2561" width="46.7109375" style="1278" bestFit="1" customWidth="1"/>
    <col min="2562" max="2562" width="11.85546875" style="1278" customWidth="1"/>
    <col min="2563" max="2563" width="12.42578125" style="1278" customWidth="1"/>
    <col min="2564" max="2564" width="12.5703125" style="1278" customWidth="1"/>
    <col min="2565" max="2565" width="11.7109375" style="1278" customWidth="1"/>
    <col min="2566" max="2566" width="10.7109375" style="1278" customWidth="1"/>
    <col min="2567" max="2567" width="2.42578125" style="1278" bestFit="1" customWidth="1"/>
    <col min="2568" max="2568" width="8.5703125" style="1278" customWidth="1"/>
    <col min="2569" max="2569" width="12.42578125" style="1278" customWidth="1"/>
    <col min="2570" max="2570" width="2.140625" style="1278" customWidth="1"/>
    <col min="2571" max="2571" width="9.42578125" style="1278" customWidth="1"/>
    <col min="2572" max="2816" width="11" style="1278"/>
    <col min="2817" max="2817" width="46.7109375" style="1278" bestFit="1" customWidth="1"/>
    <col min="2818" max="2818" width="11.85546875" style="1278" customWidth="1"/>
    <col min="2819" max="2819" width="12.42578125" style="1278" customWidth="1"/>
    <col min="2820" max="2820" width="12.5703125" style="1278" customWidth="1"/>
    <col min="2821" max="2821" width="11.7109375" style="1278" customWidth="1"/>
    <col min="2822" max="2822" width="10.7109375" style="1278" customWidth="1"/>
    <col min="2823" max="2823" width="2.42578125" style="1278" bestFit="1" customWidth="1"/>
    <col min="2824" max="2824" width="8.5703125" style="1278" customWidth="1"/>
    <col min="2825" max="2825" width="12.42578125" style="1278" customWidth="1"/>
    <col min="2826" max="2826" width="2.140625" style="1278" customWidth="1"/>
    <col min="2827" max="2827" width="9.42578125" style="1278" customWidth="1"/>
    <col min="2828" max="3072" width="11" style="1278"/>
    <col min="3073" max="3073" width="46.7109375" style="1278" bestFit="1" customWidth="1"/>
    <col min="3074" max="3074" width="11.85546875" style="1278" customWidth="1"/>
    <col min="3075" max="3075" width="12.42578125" style="1278" customWidth="1"/>
    <col min="3076" max="3076" width="12.5703125" style="1278" customWidth="1"/>
    <col min="3077" max="3077" width="11.7109375" style="1278" customWidth="1"/>
    <col min="3078" max="3078" width="10.7109375" style="1278" customWidth="1"/>
    <col min="3079" max="3079" width="2.42578125" style="1278" bestFit="1" customWidth="1"/>
    <col min="3080" max="3080" width="8.5703125" style="1278" customWidth="1"/>
    <col min="3081" max="3081" width="12.42578125" style="1278" customWidth="1"/>
    <col min="3082" max="3082" width="2.140625" style="1278" customWidth="1"/>
    <col min="3083" max="3083" width="9.42578125" style="1278" customWidth="1"/>
    <col min="3084" max="3328" width="11" style="1278"/>
    <col min="3329" max="3329" width="46.7109375" style="1278" bestFit="1" customWidth="1"/>
    <col min="3330" max="3330" width="11.85546875" style="1278" customWidth="1"/>
    <col min="3331" max="3331" width="12.42578125" style="1278" customWidth="1"/>
    <col min="3332" max="3332" width="12.5703125" style="1278" customWidth="1"/>
    <col min="3333" max="3333" width="11.7109375" style="1278" customWidth="1"/>
    <col min="3334" max="3334" width="10.7109375" style="1278" customWidth="1"/>
    <col min="3335" max="3335" width="2.42578125" style="1278" bestFit="1" customWidth="1"/>
    <col min="3336" max="3336" width="8.5703125" style="1278" customWidth="1"/>
    <col min="3337" max="3337" width="12.42578125" style="1278" customWidth="1"/>
    <col min="3338" max="3338" width="2.140625" style="1278" customWidth="1"/>
    <col min="3339" max="3339" width="9.42578125" style="1278" customWidth="1"/>
    <col min="3340" max="3584" width="11" style="1278"/>
    <col min="3585" max="3585" width="46.7109375" style="1278" bestFit="1" customWidth="1"/>
    <col min="3586" max="3586" width="11.85546875" style="1278" customWidth="1"/>
    <col min="3587" max="3587" width="12.42578125" style="1278" customWidth="1"/>
    <col min="3588" max="3588" width="12.5703125" style="1278" customWidth="1"/>
    <col min="3589" max="3589" width="11.7109375" style="1278" customWidth="1"/>
    <col min="3590" max="3590" width="10.7109375" style="1278" customWidth="1"/>
    <col min="3591" max="3591" width="2.42578125" style="1278" bestFit="1" customWidth="1"/>
    <col min="3592" max="3592" width="8.5703125" style="1278" customWidth="1"/>
    <col min="3593" max="3593" width="12.42578125" style="1278" customWidth="1"/>
    <col min="3594" max="3594" width="2.140625" style="1278" customWidth="1"/>
    <col min="3595" max="3595" width="9.42578125" style="1278" customWidth="1"/>
    <col min="3596" max="3840" width="11" style="1278"/>
    <col min="3841" max="3841" width="46.7109375" style="1278" bestFit="1" customWidth="1"/>
    <col min="3842" max="3842" width="11.85546875" style="1278" customWidth="1"/>
    <col min="3843" max="3843" width="12.42578125" style="1278" customWidth="1"/>
    <col min="3844" max="3844" width="12.5703125" style="1278" customWidth="1"/>
    <col min="3845" max="3845" width="11.7109375" style="1278" customWidth="1"/>
    <col min="3846" max="3846" width="10.7109375" style="1278" customWidth="1"/>
    <col min="3847" max="3847" width="2.42578125" style="1278" bestFit="1" customWidth="1"/>
    <col min="3848" max="3848" width="8.5703125" style="1278" customWidth="1"/>
    <col min="3849" max="3849" width="12.42578125" style="1278" customWidth="1"/>
    <col min="3850" max="3850" width="2.140625" style="1278" customWidth="1"/>
    <col min="3851" max="3851" width="9.42578125" style="1278" customWidth="1"/>
    <col min="3852" max="4096" width="11" style="1278"/>
    <col min="4097" max="4097" width="46.7109375" style="1278" bestFit="1" customWidth="1"/>
    <col min="4098" max="4098" width="11.85546875" style="1278" customWidth="1"/>
    <col min="4099" max="4099" width="12.42578125" style="1278" customWidth="1"/>
    <col min="4100" max="4100" width="12.5703125" style="1278" customWidth="1"/>
    <col min="4101" max="4101" width="11.7109375" style="1278" customWidth="1"/>
    <col min="4102" max="4102" width="10.7109375" style="1278" customWidth="1"/>
    <col min="4103" max="4103" width="2.42578125" style="1278" bestFit="1" customWidth="1"/>
    <col min="4104" max="4104" width="8.5703125" style="1278" customWidth="1"/>
    <col min="4105" max="4105" width="12.42578125" style="1278" customWidth="1"/>
    <col min="4106" max="4106" width="2.140625" style="1278" customWidth="1"/>
    <col min="4107" max="4107" width="9.42578125" style="1278" customWidth="1"/>
    <col min="4108" max="4352" width="11" style="1278"/>
    <col min="4353" max="4353" width="46.7109375" style="1278" bestFit="1" customWidth="1"/>
    <col min="4354" max="4354" width="11.85546875" style="1278" customWidth="1"/>
    <col min="4355" max="4355" width="12.42578125" style="1278" customWidth="1"/>
    <col min="4356" max="4356" width="12.5703125" style="1278" customWidth="1"/>
    <col min="4357" max="4357" width="11.7109375" style="1278" customWidth="1"/>
    <col min="4358" max="4358" width="10.7109375" style="1278" customWidth="1"/>
    <col min="4359" max="4359" width="2.42578125" style="1278" bestFit="1" customWidth="1"/>
    <col min="4360" max="4360" width="8.5703125" style="1278" customWidth="1"/>
    <col min="4361" max="4361" width="12.42578125" style="1278" customWidth="1"/>
    <col min="4362" max="4362" width="2.140625" style="1278" customWidth="1"/>
    <col min="4363" max="4363" width="9.42578125" style="1278" customWidth="1"/>
    <col min="4364" max="4608" width="11" style="1278"/>
    <col min="4609" max="4609" width="46.7109375" style="1278" bestFit="1" customWidth="1"/>
    <col min="4610" max="4610" width="11.85546875" style="1278" customWidth="1"/>
    <col min="4611" max="4611" width="12.42578125" style="1278" customWidth="1"/>
    <col min="4612" max="4612" width="12.5703125" style="1278" customWidth="1"/>
    <col min="4613" max="4613" width="11.7109375" style="1278" customWidth="1"/>
    <col min="4614" max="4614" width="10.7109375" style="1278" customWidth="1"/>
    <col min="4615" max="4615" width="2.42578125" style="1278" bestFit="1" customWidth="1"/>
    <col min="4616" max="4616" width="8.5703125" style="1278" customWidth="1"/>
    <col min="4617" max="4617" width="12.42578125" style="1278" customWidth="1"/>
    <col min="4618" max="4618" width="2.140625" style="1278" customWidth="1"/>
    <col min="4619" max="4619" width="9.42578125" style="1278" customWidth="1"/>
    <col min="4620" max="4864" width="11" style="1278"/>
    <col min="4865" max="4865" width="46.7109375" style="1278" bestFit="1" customWidth="1"/>
    <col min="4866" max="4866" width="11.85546875" style="1278" customWidth="1"/>
    <col min="4867" max="4867" width="12.42578125" style="1278" customWidth="1"/>
    <col min="4868" max="4868" width="12.5703125" style="1278" customWidth="1"/>
    <col min="4869" max="4869" width="11.7109375" style="1278" customWidth="1"/>
    <col min="4870" max="4870" width="10.7109375" style="1278" customWidth="1"/>
    <col min="4871" max="4871" width="2.42578125" style="1278" bestFit="1" customWidth="1"/>
    <col min="4872" max="4872" width="8.5703125" style="1278" customWidth="1"/>
    <col min="4873" max="4873" width="12.42578125" style="1278" customWidth="1"/>
    <col min="4874" max="4874" width="2.140625" style="1278" customWidth="1"/>
    <col min="4875" max="4875" width="9.42578125" style="1278" customWidth="1"/>
    <col min="4876" max="5120" width="11" style="1278"/>
    <col min="5121" max="5121" width="46.7109375" style="1278" bestFit="1" customWidth="1"/>
    <col min="5122" max="5122" width="11.85546875" style="1278" customWidth="1"/>
    <col min="5123" max="5123" width="12.42578125" style="1278" customWidth="1"/>
    <col min="5124" max="5124" width="12.5703125" style="1278" customWidth="1"/>
    <col min="5125" max="5125" width="11.7109375" style="1278" customWidth="1"/>
    <col min="5126" max="5126" width="10.7109375" style="1278" customWidth="1"/>
    <col min="5127" max="5127" width="2.42578125" style="1278" bestFit="1" customWidth="1"/>
    <col min="5128" max="5128" width="8.5703125" style="1278" customWidth="1"/>
    <col min="5129" max="5129" width="12.42578125" style="1278" customWidth="1"/>
    <col min="5130" max="5130" width="2.140625" style="1278" customWidth="1"/>
    <col min="5131" max="5131" width="9.42578125" style="1278" customWidth="1"/>
    <col min="5132" max="5376" width="11" style="1278"/>
    <col min="5377" max="5377" width="46.7109375" style="1278" bestFit="1" customWidth="1"/>
    <col min="5378" max="5378" width="11.85546875" style="1278" customWidth="1"/>
    <col min="5379" max="5379" width="12.42578125" style="1278" customWidth="1"/>
    <col min="5380" max="5380" width="12.5703125" style="1278" customWidth="1"/>
    <col min="5381" max="5381" width="11.7109375" style="1278" customWidth="1"/>
    <col min="5382" max="5382" width="10.7109375" style="1278" customWidth="1"/>
    <col min="5383" max="5383" width="2.42578125" style="1278" bestFit="1" customWidth="1"/>
    <col min="5384" max="5384" width="8.5703125" style="1278" customWidth="1"/>
    <col min="5385" max="5385" width="12.42578125" style="1278" customWidth="1"/>
    <col min="5386" max="5386" width="2.140625" style="1278" customWidth="1"/>
    <col min="5387" max="5387" width="9.42578125" style="1278" customWidth="1"/>
    <col min="5388" max="5632" width="11" style="1278"/>
    <col min="5633" max="5633" width="46.7109375" style="1278" bestFit="1" customWidth="1"/>
    <col min="5634" max="5634" width="11.85546875" style="1278" customWidth="1"/>
    <col min="5635" max="5635" width="12.42578125" style="1278" customWidth="1"/>
    <col min="5636" max="5636" width="12.5703125" style="1278" customWidth="1"/>
    <col min="5637" max="5637" width="11.7109375" style="1278" customWidth="1"/>
    <col min="5638" max="5638" width="10.7109375" style="1278" customWidth="1"/>
    <col min="5639" max="5639" width="2.42578125" style="1278" bestFit="1" customWidth="1"/>
    <col min="5640" max="5640" width="8.5703125" style="1278" customWidth="1"/>
    <col min="5641" max="5641" width="12.42578125" style="1278" customWidth="1"/>
    <col min="5642" max="5642" width="2.140625" style="1278" customWidth="1"/>
    <col min="5643" max="5643" width="9.42578125" style="1278" customWidth="1"/>
    <col min="5644" max="5888" width="11" style="1278"/>
    <col min="5889" max="5889" width="46.7109375" style="1278" bestFit="1" customWidth="1"/>
    <col min="5890" max="5890" width="11.85546875" style="1278" customWidth="1"/>
    <col min="5891" max="5891" width="12.42578125" style="1278" customWidth="1"/>
    <col min="5892" max="5892" width="12.5703125" style="1278" customWidth="1"/>
    <col min="5893" max="5893" width="11.7109375" style="1278" customWidth="1"/>
    <col min="5894" max="5894" width="10.7109375" style="1278" customWidth="1"/>
    <col min="5895" max="5895" width="2.42578125" style="1278" bestFit="1" customWidth="1"/>
    <col min="5896" max="5896" width="8.5703125" style="1278" customWidth="1"/>
    <col min="5897" max="5897" width="12.42578125" style="1278" customWidth="1"/>
    <col min="5898" max="5898" width="2.140625" style="1278" customWidth="1"/>
    <col min="5899" max="5899" width="9.42578125" style="1278" customWidth="1"/>
    <col min="5900" max="6144" width="11" style="1278"/>
    <col min="6145" max="6145" width="46.7109375" style="1278" bestFit="1" customWidth="1"/>
    <col min="6146" max="6146" width="11.85546875" style="1278" customWidth="1"/>
    <col min="6147" max="6147" width="12.42578125" style="1278" customWidth="1"/>
    <col min="6148" max="6148" width="12.5703125" style="1278" customWidth="1"/>
    <col min="6149" max="6149" width="11.7109375" style="1278" customWidth="1"/>
    <col min="6150" max="6150" width="10.7109375" style="1278" customWidth="1"/>
    <col min="6151" max="6151" width="2.42578125" style="1278" bestFit="1" customWidth="1"/>
    <col min="6152" max="6152" width="8.5703125" style="1278" customWidth="1"/>
    <col min="6153" max="6153" width="12.42578125" style="1278" customWidth="1"/>
    <col min="6154" max="6154" width="2.140625" style="1278" customWidth="1"/>
    <col min="6155" max="6155" width="9.42578125" style="1278" customWidth="1"/>
    <col min="6156" max="6400" width="11" style="1278"/>
    <col min="6401" max="6401" width="46.7109375" style="1278" bestFit="1" customWidth="1"/>
    <col min="6402" max="6402" width="11.85546875" style="1278" customWidth="1"/>
    <col min="6403" max="6403" width="12.42578125" style="1278" customWidth="1"/>
    <col min="6404" max="6404" width="12.5703125" style="1278" customWidth="1"/>
    <col min="6405" max="6405" width="11.7109375" style="1278" customWidth="1"/>
    <col min="6406" max="6406" width="10.7109375" style="1278" customWidth="1"/>
    <col min="6407" max="6407" width="2.42578125" style="1278" bestFit="1" customWidth="1"/>
    <col min="6408" max="6408" width="8.5703125" style="1278" customWidth="1"/>
    <col min="6409" max="6409" width="12.42578125" style="1278" customWidth="1"/>
    <col min="6410" max="6410" width="2.140625" style="1278" customWidth="1"/>
    <col min="6411" max="6411" width="9.42578125" style="1278" customWidth="1"/>
    <col min="6412" max="6656" width="11" style="1278"/>
    <col min="6657" max="6657" width="46.7109375" style="1278" bestFit="1" customWidth="1"/>
    <col min="6658" max="6658" width="11.85546875" style="1278" customWidth="1"/>
    <col min="6659" max="6659" width="12.42578125" style="1278" customWidth="1"/>
    <col min="6660" max="6660" width="12.5703125" style="1278" customWidth="1"/>
    <col min="6661" max="6661" width="11.7109375" style="1278" customWidth="1"/>
    <col min="6662" max="6662" width="10.7109375" style="1278" customWidth="1"/>
    <col min="6663" max="6663" width="2.42578125" style="1278" bestFit="1" customWidth="1"/>
    <col min="6664" max="6664" width="8.5703125" style="1278" customWidth="1"/>
    <col min="6665" max="6665" width="12.42578125" style="1278" customWidth="1"/>
    <col min="6666" max="6666" width="2.140625" style="1278" customWidth="1"/>
    <col min="6667" max="6667" width="9.42578125" style="1278" customWidth="1"/>
    <col min="6668" max="6912" width="11" style="1278"/>
    <col min="6913" max="6913" width="46.7109375" style="1278" bestFit="1" customWidth="1"/>
    <col min="6914" max="6914" width="11.85546875" style="1278" customWidth="1"/>
    <col min="6915" max="6915" width="12.42578125" style="1278" customWidth="1"/>
    <col min="6916" max="6916" width="12.5703125" style="1278" customWidth="1"/>
    <col min="6917" max="6917" width="11.7109375" style="1278" customWidth="1"/>
    <col min="6918" max="6918" width="10.7109375" style="1278" customWidth="1"/>
    <col min="6919" max="6919" width="2.42578125" style="1278" bestFit="1" customWidth="1"/>
    <col min="6920" max="6920" width="8.5703125" style="1278" customWidth="1"/>
    <col min="6921" max="6921" width="12.42578125" style="1278" customWidth="1"/>
    <col min="6922" max="6922" width="2.140625" style="1278" customWidth="1"/>
    <col min="6923" max="6923" width="9.42578125" style="1278" customWidth="1"/>
    <col min="6924" max="7168" width="11" style="1278"/>
    <col min="7169" max="7169" width="46.7109375" style="1278" bestFit="1" customWidth="1"/>
    <col min="7170" max="7170" width="11.85546875" style="1278" customWidth="1"/>
    <col min="7171" max="7171" width="12.42578125" style="1278" customWidth="1"/>
    <col min="7172" max="7172" width="12.5703125" style="1278" customWidth="1"/>
    <col min="7173" max="7173" width="11.7109375" style="1278" customWidth="1"/>
    <col min="7174" max="7174" width="10.7109375" style="1278" customWidth="1"/>
    <col min="7175" max="7175" width="2.42578125" style="1278" bestFit="1" customWidth="1"/>
    <col min="7176" max="7176" width="8.5703125" style="1278" customWidth="1"/>
    <col min="7177" max="7177" width="12.42578125" style="1278" customWidth="1"/>
    <col min="7178" max="7178" width="2.140625" style="1278" customWidth="1"/>
    <col min="7179" max="7179" width="9.42578125" style="1278" customWidth="1"/>
    <col min="7180" max="7424" width="11" style="1278"/>
    <col min="7425" max="7425" width="46.7109375" style="1278" bestFit="1" customWidth="1"/>
    <col min="7426" max="7426" width="11.85546875" style="1278" customWidth="1"/>
    <col min="7427" max="7427" width="12.42578125" style="1278" customWidth="1"/>
    <col min="7428" max="7428" width="12.5703125" style="1278" customWidth="1"/>
    <col min="7429" max="7429" width="11.7109375" style="1278" customWidth="1"/>
    <col min="7430" max="7430" width="10.7109375" style="1278" customWidth="1"/>
    <col min="7431" max="7431" width="2.42578125" style="1278" bestFit="1" customWidth="1"/>
    <col min="7432" max="7432" width="8.5703125" style="1278" customWidth="1"/>
    <col min="7433" max="7433" width="12.42578125" style="1278" customWidth="1"/>
    <col min="7434" max="7434" width="2.140625" style="1278" customWidth="1"/>
    <col min="7435" max="7435" width="9.42578125" style="1278" customWidth="1"/>
    <col min="7436" max="7680" width="11" style="1278"/>
    <col min="7681" max="7681" width="46.7109375" style="1278" bestFit="1" customWidth="1"/>
    <col min="7682" max="7682" width="11.85546875" style="1278" customWidth="1"/>
    <col min="7683" max="7683" width="12.42578125" style="1278" customWidth="1"/>
    <col min="7684" max="7684" width="12.5703125" style="1278" customWidth="1"/>
    <col min="7685" max="7685" width="11.7109375" style="1278" customWidth="1"/>
    <col min="7686" max="7686" width="10.7109375" style="1278" customWidth="1"/>
    <col min="7687" max="7687" width="2.42578125" style="1278" bestFit="1" customWidth="1"/>
    <col min="7688" max="7688" width="8.5703125" style="1278" customWidth="1"/>
    <col min="7689" max="7689" width="12.42578125" style="1278" customWidth="1"/>
    <col min="7690" max="7690" width="2.140625" style="1278" customWidth="1"/>
    <col min="7691" max="7691" width="9.42578125" style="1278" customWidth="1"/>
    <col min="7692" max="7936" width="11" style="1278"/>
    <col min="7937" max="7937" width="46.7109375" style="1278" bestFit="1" customWidth="1"/>
    <col min="7938" max="7938" width="11.85546875" style="1278" customWidth="1"/>
    <col min="7939" max="7939" width="12.42578125" style="1278" customWidth="1"/>
    <col min="7940" max="7940" width="12.5703125" style="1278" customWidth="1"/>
    <col min="7941" max="7941" width="11.7109375" style="1278" customWidth="1"/>
    <col min="7942" max="7942" width="10.7109375" style="1278" customWidth="1"/>
    <col min="7943" max="7943" width="2.42578125" style="1278" bestFit="1" customWidth="1"/>
    <col min="7944" max="7944" width="8.5703125" style="1278" customWidth="1"/>
    <col min="7945" max="7945" width="12.42578125" style="1278" customWidth="1"/>
    <col min="7946" max="7946" width="2.140625" style="1278" customWidth="1"/>
    <col min="7947" max="7947" width="9.42578125" style="1278" customWidth="1"/>
    <col min="7948" max="8192" width="11" style="1278"/>
    <col min="8193" max="8193" width="46.7109375" style="1278" bestFit="1" customWidth="1"/>
    <col min="8194" max="8194" width="11.85546875" style="1278" customWidth="1"/>
    <col min="8195" max="8195" width="12.42578125" style="1278" customWidth="1"/>
    <col min="8196" max="8196" width="12.5703125" style="1278" customWidth="1"/>
    <col min="8197" max="8197" width="11.7109375" style="1278" customWidth="1"/>
    <col min="8198" max="8198" width="10.7109375" style="1278" customWidth="1"/>
    <col min="8199" max="8199" width="2.42578125" style="1278" bestFit="1" customWidth="1"/>
    <col min="8200" max="8200" width="8.5703125" style="1278" customWidth="1"/>
    <col min="8201" max="8201" width="12.42578125" style="1278" customWidth="1"/>
    <col min="8202" max="8202" width="2.140625" style="1278" customWidth="1"/>
    <col min="8203" max="8203" width="9.42578125" style="1278" customWidth="1"/>
    <col min="8204" max="8448" width="11" style="1278"/>
    <col min="8449" max="8449" width="46.7109375" style="1278" bestFit="1" customWidth="1"/>
    <col min="8450" max="8450" width="11.85546875" style="1278" customWidth="1"/>
    <col min="8451" max="8451" width="12.42578125" style="1278" customWidth="1"/>
    <col min="8452" max="8452" width="12.5703125" style="1278" customWidth="1"/>
    <col min="8453" max="8453" width="11.7109375" style="1278" customWidth="1"/>
    <col min="8454" max="8454" width="10.7109375" style="1278" customWidth="1"/>
    <col min="8455" max="8455" width="2.42578125" style="1278" bestFit="1" customWidth="1"/>
    <col min="8456" max="8456" width="8.5703125" style="1278" customWidth="1"/>
    <col min="8457" max="8457" width="12.42578125" style="1278" customWidth="1"/>
    <col min="8458" max="8458" width="2.140625" style="1278" customWidth="1"/>
    <col min="8459" max="8459" width="9.42578125" style="1278" customWidth="1"/>
    <col min="8460" max="8704" width="11" style="1278"/>
    <col min="8705" max="8705" width="46.7109375" style="1278" bestFit="1" customWidth="1"/>
    <col min="8706" max="8706" width="11.85546875" style="1278" customWidth="1"/>
    <col min="8707" max="8707" width="12.42578125" style="1278" customWidth="1"/>
    <col min="8708" max="8708" width="12.5703125" style="1278" customWidth="1"/>
    <col min="8709" max="8709" width="11.7109375" style="1278" customWidth="1"/>
    <col min="8710" max="8710" width="10.7109375" style="1278" customWidth="1"/>
    <col min="8711" max="8711" width="2.42578125" style="1278" bestFit="1" customWidth="1"/>
    <col min="8712" max="8712" width="8.5703125" style="1278" customWidth="1"/>
    <col min="8713" max="8713" width="12.42578125" style="1278" customWidth="1"/>
    <col min="8714" max="8714" width="2.140625" style="1278" customWidth="1"/>
    <col min="8715" max="8715" width="9.42578125" style="1278" customWidth="1"/>
    <col min="8716" max="8960" width="11" style="1278"/>
    <col min="8961" max="8961" width="46.7109375" style="1278" bestFit="1" customWidth="1"/>
    <col min="8962" max="8962" width="11.85546875" style="1278" customWidth="1"/>
    <col min="8963" max="8963" width="12.42578125" style="1278" customWidth="1"/>
    <col min="8964" max="8964" width="12.5703125" style="1278" customWidth="1"/>
    <col min="8965" max="8965" width="11.7109375" style="1278" customWidth="1"/>
    <col min="8966" max="8966" width="10.7109375" style="1278" customWidth="1"/>
    <col min="8967" max="8967" width="2.42578125" style="1278" bestFit="1" customWidth="1"/>
    <col min="8968" max="8968" width="8.5703125" style="1278" customWidth="1"/>
    <col min="8969" max="8969" width="12.42578125" style="1278" customWidth="1"/>
    <col min="8970" max="8970" width="2.140625" style="1278" customWidth="1"/>
    <col min="8971" max="8971" width="9.42578125" style="1278" customWidth="1"/>
    <col min="8972" max="9216" width="11" style="1278"/>
    <col min="9217" max="9217" width="46.7109375" style="1278" bestFit="1" customWidth="1"/>
    <col min="9218" max="9218" width="11.85546875" style="1278" customWidth="1"/>
    <col min="9219" max="9219" width="12.42578125" style="1278" customWidth="1"/>
    <col min="9220" max="9220" width="12.5703125" style="1278" customWidth="1"/>
    <col min="9221" max="9221" width="11.7109375" style="1278" customWidth="1"/>
    <col min="9222" max="9222" width="10.7109375" style="1278" customWidth="1"/>
    <col min="9223" max="9223" width="2.42578125" style="1278" bestFit="1" customWidth="1"/>
    <col min="9224" max="9224" width="8.5703125" style="1278" customWidth="1"/>
    <col min="9225" max="9225" width="12.42578125" style="1278" customWidth="1"/>
    <col min="9226" max="9226" width="2.140625" style="1278" customWidth="1"/>
    <col min="9227" max="9227" width="9.42578125" style="1278" customWidth="1"/>
    <col min="9228" max="9472" width="11" style="1278"/>
    <col min="9473" max="9473" width="46.7109375" style="1278" bestFit="1" customWidth="1"/>
    <col min="9474" max="9474" width="11.85546875" style="1278" customWidth="1"/>
    <col min="9475" max="9475" width="12.42578125" style="1278" customWidth="1"/>
    <col min="9476" max="9476" width="12.5703125" style="1278" customWidth="1"/>
    <col min="9477" max="9477" width="11.7109375" style="1278" customWidth="1"/>
    <col min="9478" max="9478" width="10.7109375" style="1278" customWidth="1"/>
    <col min="9479" max="9479" width="2.42578125" style="1278" bestFit="1" customWidth="1"/>
    <col min="9480" max="9480" width="8.5703125" style="1278" customWidth="1"/>
    <col min="9481" max="9481" width="12.42578125" style="1278" customWidth="1"/>
    <col min="9482" max="9482" width="2.140625" style="1278" customWidth="1"/>
    <col min="9483" max="9483" width="9.42578125" style="1278" customWidth="1"/>
    <col min="9484" max="9728" width="11" style="1278"/>
    <col min="9729" max="9729" width="46.7109375" style="1278" bestFit="1" customWidth="1"/>
    <col min="9730" max="9730" width="11.85546875" style="1278" customWidth="1"/>
    <col min="9731" max="9731" width="12.42578125" style="1278" customWidth="1"/>
    <col min="9732" max="9732" width="12.5703125" style="1278" customWidth="1"/>
    <col min="9733" max="9733" width="11.7109375" style="1278" customWidth="1"/>
    <col min="9734" max="9734" width="10.7109375" style="1278" customWidth="1"/>
    <col min="9735" max="9735" width="2.42578125" style="1278" bestFit="1" customWidth="1"/>
    <col min="9736" max="9736" width="8.5703125" style="1278" customWidth="1"/>
    <col min="9737" max="9737" width="12.42578125" style="1278" customWidth="1"/>
    <col min="9738" max="9738" width="2.140625" style="1278" customWidth="1"/>
    <col min="9739" max="9739" width="9.42578125" style="1278" customWidth="1"/>
    <col min="9740" max="9984" width="11" style="1278"/>
    <col min="9985" max="9985" width="46.7109375" style="1278" bestFit="1" customWidth="1"/>
    <col min="9986" max="9986" width="11.85546875" style="1278" customWidth="1"/>
    <col min="9987" max="9987" width="12.42578125" style="1278" customWidth="1"/>
    <col min="9988" max="9988" width="12.5703125" style="1278" customWidth="1"/>
    <col min="9989" max="9989" width="11.7109375" style="1278" customWidth="1"/>
    <col min="9990" max="9990" width="10.7109375" style="1278" customWidth="1"/>
    <col min="9991" max="9991" width="2.42578125" style="1278" bestFit="1" customWidth="1"/>
    <col min="9992" max="9992" width="8.5703125" style="1278" customWidth="1"/>
    <col min="9993" max="9993" width="12.42578125" style="1278" customWidth="1"/>
    <col min="9994" max="9994" width="2.140625" style="1278" customWidth="1"/>
    <col min="9995" max="9995" width="9.42578125" style="1278" customWidth="1"/>
    <col min="9996" max="10240" width="11" style="1278"/>
    <col min="10241" max="10241" width="46.7109375" style="1278" bestFit="1" customWidth="1"/>
    <col min="10242" max="10242" width="11.85546875" style="1278" customWidth="1"/>
    <col min="10243" max="10243" width="12.42578125" style="1278" customWidth="1"/>
    <col min="10244" max="10244" width="12.5703125" style="1278" customWidth="1"/>
    <col min="10245" max="10245" width="11.7109375" style="1278" customWidth="1"/>
    <col min="10246" max="10246" width="10.7109375" style="1278" customWidth="1"/>
    <col min="10247" max="10247" width="2.42578125" style="1278" bestFit="1" customWidth="1"/>
    <col min="10248" max="10248" width="8.5703125" style="1278" customWidth="1"/>
    <col min="10249" max="10249" width="12.42578125" style="1278" customWidth="1"/>
    <col min="10250" max="10250" width="2.140625" style="1278" customWidth="1"/>
    <col min="10251" max="10251" width="9.42578125" style="1278" customWidth="1"/>
    <col min="10252" max="10496" width="11" style="1278"/>
    <col min="10497" max="10497" width="46.7109375" style="1278" bestFit="1" customWidth="1"/>
    <col min="10498" max="10498" width="11.85546875" style="1278" customWidth="1"/>
    <col min="10499" max="10499" width="12.42578125" style="1278" customWidth="1"/>
    <col min="10500" max="10500" width="12.5703125" style="1278" customWidth="1"/>
    <col min="10501" max="10501" width="11.7109375" style="1278" customWidth="1"/>
    <col min="10502" max="10502" width="10.7109375" style="1278" customWidth="1"/>
    <col min="10503" max="10503" width="2.42578125" style="1278" bestFit="1" customWidth="1"/>
    <col min="10504" max="10504" width="8.5703125" style="1278" customWidth="1"/>
    <col min="10505" max="10505" width="12.42578125" style="1278" customWidth="1"/>
    <col min="10506" max="10506" width="2.140625" style="1278" customWidth="1"/>
    <col min="10507" max="10507" width="9.42578125" style="1278" customWidth="1"/>
    <col min="10508" max="10752" width="11" style="1278"/>
    <col min="10753" max="10753" width="46.7109375" style="1278" bestFit="1" customWidth="1"/>
    <col min="10754" max="10754" width="11.85546875" style="1278" customWidth="1"/>
    <col min="10755" max="10755" width="12.42578125" style="1278" customWidth="1"/>
    <col min="10756" max="10756" width="12.5703125" style="1278" customWidth="1"/>
    <col min="10757" max="10757" width="11.7109375" style="1278" customWidth="1"/>
    <col min="10758" max="10758" width="10.7109375" style="1278" customWidth="1"/>
    <col min="10759" max="10759" width="2.42578125" style="1278" bestFit="1" customWidth="1"/>
    <col min="10760" max="10760" width="8.5703125" style="1278" customWidth="1"/>
    <col min="10761" max="10761" width="12.42578125" style="1278" customWidth="1"/>
    <col min="10762" max="10762" width="2.140625" style="1278" customWidth="1"/>
    <col min="10763" max="10763" width="9.42578125" style="1278" customWidth="1"/>
    <col min="10764" max="11008" width="11" style="1278"/>
    <col min="11009" max="11009" width="46.7109375" style="1278" bestFit="1" customWidth="1"/>
    <col min="11010" max="11010" width="11.85546875" style="1278" customWidth="1"/>
    <col min="11011" max="11011" width="12.42578125" style="1278" customWidth="1"/>
    <col min="11012" max="11012" width="12.5703125" style="1278" customWidth="1"/>
    <col min="11013" max="11013" width="11.7109375" style="1278" customWidth="1"/>
    <col min="11014" max="11014" width="10.7109375" style="1278" customWidth="1"/>
    <col min="11015" max="11015" width="2.42578125" style="1278" bestFit="1" customWidth="1"/>
    <col min="11016" max="11016" width="8.5703125" style="1278" customWidth="1"/>
    <col min="11017" max="11017" width="12.42578125" style="1278" customWidth="1"/>
    <col min="11018" max="11018" width="2.140625" style="1278" customWidth="1"/>
    <col min="11019" max="11019" width="9.42578125" style="1278" customWidth="1"/>
    <col min="11020" max="11264" width="11" style="1278"/>
    <col min="11265" max="11265" width="46.7109375" style="1278" bestFit="1" customWidth="1"/>
    <col min="11266" max="11266" width="11.85546875" style="1278" customWidth="1"/>
    <col min="11267" max="11267" width="12.42578125" style="1278" customWidth="1"/>
    <col min="11268" max="11268" width="12.5703125" style="1278" customWidth="1"/>
    <col min="11269" max="11269" width="11.7109375" style="1278" customWidth="1"/>
    <col min="11270" max="11270" width="10.7109375" style="1278" customWidth="1"/>
    <col min="11271" max="11271" width="2.42578125" style="1278" bestFit="1" customWidth="1"/>
    <col min="11272" max="11272" width="8.5703125" style="1278" customWidth="1"/>
    <col min="11273" max="11273" width="12.42578125" style="1278" customWidth="1"/>
    <col min="11274" max="11274" width="2.140625" style="1278" customWidth="1"/>
    <col min="11275" max="11275" width="9.42578125" style="1278" customWidth="1"/>
    <col min="11276" max="11520" width="11" style="1278"/>
    <col min="11521" max="11521" width="46.7109375" style="1278" bestFit="1" customWidth="1"/>
    <col min="11522" max="11522" width="11.85546875" style="1278" customWidth="1"/>
    <col min="11523" max="11523" width="12.42578125" style="1278" customWidth="1"/>
    <col min="11524" max="11524" width="12.5703125" style="1278" customWidth="1"/>
    <col min="11525" max="11525" width="11.7109375" style="1278" customWidth="1"/>
    <col min="11526" max="11526" width="10.7109375" style="1278" customWidth="1"/>
    <col min="11527" max="11527" width="2.42578125" style="1278" bestFit="1" customWidth="1"/>
    <col min="11528" max="11528" width="8.5703125" style="1278" customWidth="1"/>
    <col min="11529" max="11529" width="12.42578125" style="1278" customWidth="1"/>
    <col min="11530" max="11530" width="2.140625" style="1278" customWidth="1"/>
    <col min="11531" max="11531" width="9.42578125" style="1278" customWidth="1"/>
    <col min="11532" max="11776" width="11" style="1278"/>
    <col min="11777" max="11777" width="46.7109375" style="1278" bestFit="1" customWidth="1"/>
    <col min="11778" max="11778" width="11.85546875" style="1278" customWidth="1"/>
    <col min="11779" max="11779" width="12.42578125" style="1278" customWidth="1"/>
    <col min="11780" max="11780" width="12.5703125" style="1278" customWidth="1"/>
    <col min="11781" max="11781" width="11.7109375" style="1278" customWidth="1"/>
    <col min="11782" max="11782" width="10.7109375" style="1278" customWidth="1"/>
    <col min="11783" max="11783" width="2.42578125" style="1278" bestFit="1" customWidth="1"/>
    <col min="11784" max="11784" width="8.5703125" style="1278" customWidth="1"/>
    <col min="11785" max="11785" width="12.42578125" style="1278" customWidth="1"/>
    <col min="11786" max="11786" width="2.140625" style="1278" customWidth="1"/>
    <col min="11787" max="11787" width="9.42578125" style="1278" customWidth="1"/>
    <col min="11788" max="12032" width="11" style="1278"/>
    <col min="12033" max="12033" width="46.7109375" style="1278" bestFit="1" customWidth="1"/>
    <col min="12034" max="12034" width="11.85546875" style="1278" customWidth="1"/>
    <col min="12035" max="12035" width="12.42578125" style="1278" customWidth="1"/>
    <col min="12036" max="12036" width="12.5703125" style="1278" customWidth="1"/>
    <col min="12037" max="12037" width="11.7109375" style="1278" customWidth="1"/>
    <col min="12038" max="12038" width="10.7109375" style="1278" customWidth="1"/>
    <col min="12039" max="12039" width="2.42578125" style="1278" bestFit="1" customWidth="1"/>
    <col min="12040" max="12040" width="8.5703125" style="1278" customWidth="1"/>
    <col min="12041" max="12041" width="12.42578125" style="1278" customWidth="1"/>
    <col min="12042" max="12042" width="2.140625" style="1278" customWidth="1"/>
    <col min="12043" max="12043" width="9.42578125" style="1278" customWidth="1"/>
    <col min="12044" max="12288" width="11" style="1278"/>
    <col min="12289" max="12289" width="46.7109375" style="1278" bestFit="1" customWidth="1"/>
    <col min="12290" max="12290" width="11.85546875" style="1278" customWidth="1"/>
    <col min="12291" max="12291" width="12.42578125" style="1278" customWidth="1"/>
    <col min="12292" max="12292" width="12.5703125" style="1278" customWidth="1"/>
    <col min="12293" max="12293" width="11.7109375" style="1278" customWidth="1"/>
    <col min="12294" max="12294" width="10.7109375" style="1278" customWidth="1"/>
    <col min="12295" max="12295" width="2.42578125" style="1278" bestFit="1" customWidth="1"/>
    <col min="12296" max="12296" width="8.5703125" style="1278" customWidth="1"/>
    <col min="12297" max="12297" width="12.42578125" style="1278" customWidth="1"/>
    <col min="12298" max="12298" width="2.140625" style="1278" customWidth="1"/>
    <col min="12299" max="12299" width="9.42578125" style="1278" customWidth="1"/>
    <col min="12300" max="12544" width="11" style="1278"/>
    <col min="12545" max="12545" width="46.7109375" style="1278" bestFit="1" customWidth="1"/>
    <col min="12546" max="12546" width="11.85546875" style="1278" customWidth="1"/>
    <col min="12547" max="12547" width="12.42578125" style="1278" customWidth="1"/>
    <col min="12548" max="12548" width="12.5703125" style="1278" customWidth="1"/>
    <col min="12549" max="12549" width="11.7109375" style="1278" customWidth="1"/>
    <col min="12550" max="12550" width="10.7109375" style="1278" customWidth="1"/>
    <col min="12551" max="12551" width="2.42578125" style="1278" bestFit="1" customWidth="1"/>
    <col min="12552" max="12552" width="8.5703125" style="1278" customWidth="1"/>
    <col min="12553" max="12553" width="12.42578125" style="1278" customWidth="1"/>
    <col min="12554" max="12554" width="2.140625" style="1278" customWidth="1"/>
    <col min="12555" max="12555" width="9.42578125" style="1278" customWidth="1"/>
    <col min="12556" max="12800" width="11" style="1278"/>
    <col min="12801" max="12801" width="46.7109375" style="1278" bestFit="1" customWidth="1"/>
    <col min="12802" max="12802" width="11.85546875" style="1278" customWidth="1"/>
    <col min="12803" max="12803" width="12.42578125" style="1278" customWidth="1"/>
    <col min="12804" max="12804" width="12.5703125" style="1278" customWidth="1"/>
    <col min="12805" max="12805" width="11.7109375" style="1278" customWidth="1"/>
    <col min="12806" max="12806" width="10.7109375" style="1278" customWidth="1"/>
    <col min="12807" max="12807" width="2.42578125" style="1278" bestFit="1" customWidth="1"/>
    <col min="12808" max="12808" width="8.5703125" style="1278" customWidth="1"/>
    <col min="12809" max="12809" width="12.42578125" style="1278" customWidth="1"/>
    <col min="12810" max="12810" width="2.140625" style="1278" customWidth="1"/>
    <col min="12811" max="12811" width="9.42578125" style="1278" customWidth="1"/>
    <col min="12812" max="13056" width="11" style="1278"/>
    <col min="13057" max="13057" width="46.7109375" style="1278" bestFit="1" customWidth="1"/>
    <col min="13058" max="13058" width="11.85546875" style="1278" customWidth="1"/>
    <col min="13059" max="13059" width="12.42578125" style="1278" customWidth="1"/>
    <col min="13060" max="13060" width="12.5703125" style="1278" customWidth="1"/>
    <col min="13061" max="13061" width="11.7109375" style="1278" customWidth="1"/>
    <col min="13062" max="13062" width="10.7109375" style="1278" customWidth="1"/>
    <col min="13063" max="13063" width="2.42578125" style="1278" bestFit="1" customWidth="1"/>
    <col min="13064" max="13064" width="8.5703125" style="1278" customWidth="1"/>
    <col min="13065" max="13065" width="12.42578125" style="1278" customWidth="1"/>
    <col min="13066" max="13066" width="2.140625" style="1278" customWidth="1"/>
    <col min="13067" max="13067" width="9.42578125" style="1278" customWidth="1"/>
    <col min="13068" max="13312" width="11" style="1278"/>
    <col min="13313" max="13313" width="46.7109375" style="1278" bestFit="1" customWidth="1"/>
    <col min="13314" max="13314" width="11.85546875" style="1278" customWidth="1"/>
    <col min="13315" max="13315" width="12.42578125" style="1278" customWidth="1"/>
    <col min="13316" max="13316" width="12.5703125" style="1278" customWidth="1"/>
    <col min="13317" max="13317" width="11.7109375" style="1278" customWidth="1"/>
    <col min="13318" max="13318" width="10.7109375" style="1278" customWidth="1"/>
    <col min="13319" max="13319" width="2.42578125" style="1278" bestFit="1" customWidth="1"/>
    <col min="13320" max="13320" width="8.5703125" style="1278" customWidth="1"/>
    <col min="13321" max="13321" width="12.42578125" style="1278" customWidth="1"/>
    <col min="13322" max="13322" width="2.140625" style="1278" customWidth="1"/>
    <col min="13323" max="13323" width="9.42578125" style="1278" customWidth="1"/>
    <col min="13324" max="13568" width="11" style="1278"/>
    <col min="13569" max="13569" width="46.7109375" style="1278" bestFit="1" customWidth="1"/>
    <col min="13570" max="13570" width="11.85546875" style="1278" customWidth="1"/>
    <col min="13571" max="13571" width="12.42578125" style="1278" customWidth="1"/>
    <col min="13572" max="13572" width="12.5703125" style="1278" customWidth="1"/>
    <col min="13573" max="13573" width="11.7109375" style="1278" customWidth="1"/>
    <col min="13574" max="13574" width="10.7109375" style="1278" customWidth="1"/>
    <col min="13575" max="13575" width="2.42578125" style="1278" bestFit="1" customWidth="1"/>
    <col min="13576" max="13576" width="8.5703125" style="1278" customWidth="1"/>
    <col min="13577" max="13577" width="12.42578125" style="1278" customWidth="1"/>
    <col min="13578" max="13578" width="2.140625" style="1278" customWidth="1"/>
    <col min="13579" max="13579" width="9.42578125" style="1278" customWidth="1"/>
    <col min="13580" max="13824" width="11" style="1278"/>
    <col min="13825" max="13825" width="46.7109375" style="1278" bestFit="1" customWidth="1"/>
    <col min="13826" max="13826" width="11.85546875" style="1278" customWidth="1"/>
    <col min="13827" max="13827" width="12.42578125" style="1278" customWidth="1"/>
    <col min="13828" max="13828" width="12.5703125" style="1278" customWidth="1"/>
    <col min="13829" max="13829" width="11.7109375" style="1278" customWidth="1"/>
    <col min="13830" max="13830" width="10.7109375" style="1278" customWidth="1"/>
    <col min="13831" max="13831" width="2.42578125" style="1278" bestFit="1" customWidth="1"/>
    <col min="13832" max="13832" width="8.5703125" style="1278" customWidth="1"/>
    <col min="13833" max="13833" width="12.42578125" style="1278" customWidth="1"/>
    <col min="13834" max="13834" width="2.140625" style="1278" customWidth="1"/>
    <col min="13835" max="13835" width="9.42578125" style="1278" customWidth="1"/>
    <col min="13836" max="14080" width="11" style="1278"/>
    <col min="14081" max="14081" width="46.7109375" style="1278" bestFit="1" customWidth="1"/>
    <col min="14082" max="14082" width="11.85546875" style="1278" customWidth="1"/>
    <col min="14083" max="14083" width="12.42578125" style="1278" customWidth="1"/>
    <col min="14084" max="14084" width="12.5703125" style="1278" customWidth="1"/>
    <col min="14085" max="14085" width="11.7109375" style="1278" customWidth="1"/>
    <col min="14086" max="14086" width="10.7109375" style="1278" customWidth="1"/>
    <col min="14087" max="14087" width="2.42578125" style="1278" bestFit="1" customWidth="1"/>
    <col min="14088" max="14088" width="8.5703125" style="1278" customWidth="1"/>
    <col min="14089" max="14089" width="12.42578125" style="1278" customWidth="1"/>
    <col min="14090" max="14090" width="2.140625" style="1278" customWidth="1"/>
    <col min="14091" max="14091" width="9.42578125" style="1278" customWidth="1"/>
    <col min="14092" max="14336" width="11" style="1278"/>
    <col min="14337" max="14337" width="46.7109375" style="1278" bestFit="1" customWidth="1"/>
    <col min="14338" max="14338" width="11.85546875" style="1278" customWidth="1"/>
    <col min="14339" max="14339" width="12.42578125" style="1278" customWidth="1"/>
    <col min="14340" max="14340" width="12.5703125" style="1278" customWidth="1"/>
    <col min="14341" max="14341" width="11.7109375" style="1278" customWidth="1"/>
    <col min="14342" max="14342" width="10.7109375" style="1278" customWidth="1"/>
    <col min="14343" max="14343" width="2.42578125" style="1278" bestFit="1" customWidth="1"/>
    <col min="14344" max="14344" width="8.5703125" style="1278" customWidth="1"/>
    <col min="14345" max="14345" width="12.42578125" style="1278" customWidth="1"/>
    <col min="14346" max="14346" width="2.140625" style="1278" customWidth="1"/>
    <col min="14347" max="14347" width="9.42578125" style="1278" customWidth="1"/>
    <col min="14348" max="14592" width="11" style="1278"/>
    <col min="14593" max="14593" width="46.7109375" style="1278" bestFit="1" customWidth="1"/>
    <col min="14594" max="14594" width="11.85546875" style="1278" customWidth="1"/>
    <col min="14595" max="14595" width="12.42578125" style="1278" customWidth="1"/>
    <col min="14596" max="14596" width="12.5703125" style="1278" customWidth="1"/>
    <col min="14597" max="14597" width="11.7109375" style="1278" customWidth="1"/>
    <col min="14598" max="14598" width="10.7109375" style="1278" customWidth="1"/>
    <col min="14599" max="14599" width="2.42578125" style="1278" bestFit="1" customWidth="1"/>
    <col min="14600" max="14600" width="8.5703125" style="1278" customWidth="1"/>
    <col min="14601" max="14601" width="12.42578125" style="1278" customWidth="1"/>
    <col min="14602" max="14602" width="2.140625" style="1278" customWidth="1"/>
    <col min="14603" max="14603" width="9.42578125" style="1278" customWidth="1"/>
    <col min="14604" max="14848" width="11" style="1278"/>
    <col min="14849" max="14849" width="46.7109375" style="1278" bestFit="1" customWidth="1"/>
    <col min="14850" max="14850" width="11.85546875" style="1278" customWidth="1"/>
    <col min="14851" max="14851" width="12.42578125" style="1278" customWidth="1"/>
    <col min="14852" max="14852" width="12.5703125" style="1278" customWidth="1"/>
    <col min="14853" max="14853" width="11.7109375" style="1278" customWidth="1"/>
    <col min="14854" max="14854" width="10.7109375" style="1278" customWidth="1"/>
    <col min="14855" max="14855" width="2.42578125" style="1278" bestFit="1" customWidth="1"/>
    <col min="14856" max="14856" width="8.5703125" style="1278" customWidth="1"/>
    <col min="14857" max="14857" width="12.42578125" style="1278" customWidth="1"/>
    <col min="14858" max="14858" width="2.140625" style="1278" customWidth="1"/>
    <col min="14859" max="14859" width="9.42578125" style="1278" customWidth="1"/>
    <col min="14860" max="15104" width="11" style="1278"/>
    <col min="15105" max="15105" width="46.7109375" style="1278" bestFit="1" customWidth="1"/>
    <col min="15106" max="15106" width="11.85546875" style="1278" customWidth="1"/>
    <col min="15107" max="15107" width="12.42578125" style="1278" customWidth="1"/>
    <col min="15108" max="15108" width="12.5703125" style="1278" customWidth="1"/>
    <col min="15109" max="15109" width="11.7109375" style="1278" customWidth="1"/>
    <col min="15110" max="15110" width="10.7109375" style="1278" customWidth="1"/>
    <col min="15111" max="15111" width="2.42578125" style="1278" bestFit="1" customWidth="1"/>
    <col min="15112" max="15112" width="8.5703125" style="1278" customWidth="1"/>
    <col min="15113" max="15113" width="12.42578125" style="1278" customWidth="1"/>
    <col min="15114" max="15114" width="2.140625" style="1278" customWidth="1"/>
    <col min="15115" max="15115" width="9.42578125" style="1278" customWidth="1"/>
    <col min="15116" max="15360" width="11" style="1278"/>
    <col min="15361" max="15361" width="46.7109375" style="1278" bestFit="1" customWidth="1"/>
    <col min="15362" max="15362" width="11.85546875" style="1278" customWidth="1"/>
    <col min="15363" max="15363" width="12.42578125" style="1278" customWidth="1"/>
    <col min="15364" max="15364" width="12.5703125" style="1278" customWidth="1"/>
    <col min="15365" max="15365" width="11.7109375" style="1278" customWidth="1"/>
    <col min="15366" max="15366" width="10.7109375" style="1278" customWidth="1"/>
    <col min="15367" max="15367" width="2.42578125" style="1278" bestFit="1" customWidth="1"/>
    <col min="15368" max="15368" width="8.5703125" style="1278" customWidth="1"/>
    <col min="15369" max="15369" width="12.42578125" style="1278" customWidth="1"/>
    <col min="15370" max="15370" width="2.140625" style="1278" customWidth="1"/>
    <col min="15371" max="15371" width="9.42578125" style="1278" customWidth="1"/>
    <col min="15372" max="15616" width="11" style="1278"/>
    <col min="15617" max="15617" width="46.7109375" style="1278" bestFit="1" customWidth="1"/>
    <col min="15618" max="15618" width="11.85546875" style="1278" customWidth="1"/>
    <col min="15619" max="15619" width="12.42578125" style="1278" customWidth="1"/>
    <col min="15620" max="15620" width="12.5703125" style="1278" customWidth="1"/>
    <col min="15621" max="15621" width="11.7109375" style="1278" customWidth="1"/>
    <col min="15622" max="15622" width="10.7109375" style="1278" customWidth="1"/>
    <col min="15623" max="15623" width="2.42578125" style="1278" bestFit="1" customWidth="1"/>
    <col min="15624" max="15624" width="8.5703125" style="1278" customWidth="1"/>
    <col min="15625" max="15625" width="12.42578125" style="1278" customWidth="1"/>
    <col min="15626" max="15626" width="2.140625" style="1278" customWidth="1"/>
    <col min="15627" max="15627" width="9.42578125" style="1278" customWidth="1"/>
    <col min="15628" max="15872" width="11" style="1278"/>
    <col min="15873" max="15873" width="46.7109375" style="1278" bestFit="1" customWidth="1"/>
    <col min="15874" max="15874" width="11.85546875" style="1278" customWidth="1"/>
    <col min="15875" max="15875" width="12.42578125" style="1278" customWidth="1"/>
    <col min="15876" max="15876" width="12.5703125" style="1278" customWidth="1"/>
    <col min="15877" max="15877" width="11.7109375" style="1278" customWidth="1"/>
    <col min="15878" max="15878" width="10.7109375" style="1278" customWidth="1"/>
    <col min="15879" max="15879" width="2.42578125" style="1278" bestFit="1" customWidth="1"/>
    <col min="15880" max="15880" width="8.5703125" style="1278" customWidth="1"/>
    <col min="15881" max="15881" width="12.42578125" style="1278" customWidth="1"/>
    <col min="15882" max="15882" width="2.140625" style="1278" customWidth="1"/>
    <col min="15883" max="15883" width="9.42578125" style="1278" customWidth="1"/>
    <col min="15884" max="16128" width="11" style="1278"/>
    <col min="16129" max="16129" width="46.7109375" style="1278" bestFit="1" customWidth="1"/>
    <col min="16130" max="16130" width="11.85546875" style="1278" customWidth="1"/>
    <col min="16131" max="16131" width="12.42578125" style="1278" customWidth="1"/>
    <col min="16132" max="16132" width="12.5703125" style="1278" customWidth="1"/>
    <col min="16133" max="16133" width="11.7109375" style="1278" customWidth="1"/>
    <col min="16134" max="16134" width="10.7109375" style="1278" customWidth="1"/>
    <col min="16135" max="16135" width="2.42578125" style="1278" bestFit="1" customWidth="1"/>
    <col min="16136" max="16136" width="8.5703125" style="1278" customWidth="1"/>
    <col min="16137" max="16137" width="12.42578125" style="1278" customWidth="1"/>
    <col min="16138" max="16138" width="2.140625" style="1278" customWidth="1"/>
    <col min="16139" max="16139" width="9.42578125" style="1278" customWidth="1"/>
    <col min="16140" max="16384" width="11" style="1278"/>
  </cols>
  <sheetData>
    <row r="1" spans="1:11" s="959" customFormat="1" ht="24.95" customHeight="1">
      <c r="A1" s="1759" t="s">
        <v>991</v>
      </c>
      <c r="B1" s="1759"/>
      <c r="C1" s="1759"/>
      <c r="D1" s="1759"/>
      <c r="E1" s="1759"/>
      <c r="F1" s="1759"/>
      <c r="G1" s="1759"/>
      <c r="H1" s="1759"/>
      <c r="I1" s="1759"/>
      <c r="J1" s="1759"/>
      <c r="K1" s="1759"/>
    </row>
    <row r="2" spans="1:11" s="959" customFormat="1" ht="17.100000000000001" customHeight="1">
      <c r="A2" s="1771" t="s">
        <v>120</v>
      </c>
      <c r="B2" s="1771"/>
      <c r="C2" s="1771"/>
      <c r="D2" s="1771"/>
      <c r="E2" s="1771"/>
      <c r="F2" s="1771"/>
      <c r="G2" s="1771"/>
      <c r="H2" s="1771"/>
      <c r="I2" s="1771"/>
      <c r="J2" s="1771"/>
      <c r="K2" s="1771"/>
    </row>
    <row r="3" spans="1:11" s="959" customFormat="1" ht="17.100000000000001" customHeight="1" thickBot="1">
      <c r="A3" s="1319"/>
      <c r="B3" s="1394"/>
      <c r="C3" s="1279"/>
      <c r="D3" s="1279"/>
      <c r="E3" s="1279"/>
      <c r="F3" s="1279"/>
      <c r="G3" s="1279"/>
      <c r="H3" s="1279"/>
      <c r="I3" s="1761" t="s">
        <v>1</v>
      </c>
      <c r="J3" s="1761"/>
      <c r="K3" s="1761"/>
    </row>
    <row r="4" spans="1:11" s="959" customFormat="1" ht="23.25" customHeight="1" thickTop="1">
      <c r="A4" s="1775" t="s">
        <v>566</v>
      </c>
      <c r="B4" s="1398">
        <v>2016</v>
      </c>
      <c r="C4" s="1398">
        <v>2017</v>
      </c>
      <c r="D4" s="1398">
        <v>2017</v>
      </c>
      <c r="E4" s="1398">
        <v>2018</v>
      </c>
      <c r="F4" s="1783" t="s">
        <v>870</v>
      </c>
      <c r="G4" s="1784"/>
      <c r="H4" s="1784"/>
      <c r="I4" s="1784"/>
      <c r="J4" s="1784"/>
      <c r="K4" s="1785"/>
    </row>
    <row r="5" spans="1:11" s="959" customFormat="1" ht="23.25" customHeight="1">
      <c r="A5" s="1776"/>
      <c r="B5" s="1395" t="s">
        <v>872</v>
      </c>
      <c r="C5" s="1395" t="s">
        <v>873</v>
      </c>
      <c r="D5" s="1395" t="s">
        <v>874</v>
      </c>
      <c r="E5" s="1395" t="s">
        <v>875</v>
      </c>
      <c r="F5" s="1764" t="s">
        <v>5</v>
      </c>
      <c r="G5" s="1765"/>
      <c r="H5" s="1766"/>
      <c r="I5" s="1765" t="s">
        <v>46</v>
      </c>
      <c r="J5" s="1765"/>
      <c r="K5" s="1767"/>
    </row>
    <row r="6" spans="1:11" s="959" customFormat="1" ht="23.25" customHeight="1">
      <c r="A6" s="1777"/>
      <c r="B6" s="1395"/>
      <c r="C6" s="1395"/>
      <c r="D6" s="1395"/>
      <c r="E6" s="1395"/>
      <c r="F6" s="1352" t="s">
        <v>3</v>
      </c>
      <c r="G6" s="1353" t="s">
        <v>87</v>
      </c>
      <c r="H6" s="1354" t="s">
        <v>876</v>
      </c>
      <c r="I6" s="1351" t="s">
        <v>3</v>
      </c>
      <c r="J6" s="1353" t="s">
        <v>87</v>
      </c>
      <c r="K6" s="1355" t="s">
        <v>876</v>
      </c>
    </row>
    <row r="7" spans="1:11" s="959" customFormat="1" ht="23.25" customHeight="1">
      <c r="A7" s="1282" t="s">
        <v>956</v>
      </c>
      <c r="B7" s="1335">
        <v>268895.39120110672</v>
      </c>
      <c r="C7" s="1335">
        <v>250636.90435947687</v>
      </c>
      <c r="D7" s="1335">
        <v>221028.05011192398</v>
      </c>
      <c r="E7" s="1335">
        <v>259166.3225254922</v>
      </c>
      <c r="F7" s="1285">
        <v>-18258.486841629841</v>
      </c>
      <c r="G7" s="1356"/>
      <c r="H7" s="1284">
        <v>-6.7901821448380018</v>
      </c>
      <c r="I7" s="1283">
        <v>38138.272413568222</v>
      </c>
      <c r="J7" s="1357"/>
      <c r="K7" s="1288">
        <v>17.254946779042658</v>
      </c>
    </row>
    <row r="8" spans="1:11" s="959" customFormat="1" ht="23.25" customHeight="1">
      <c r="A8" s="1290" t="s">
        <v>957</v>
      </c>
      <c r="B8" s="1336">
        <v>7238.3446196574696</v>
      </c>
      <c r="C8" s="1336">
        <v>5136.3463301660458</v>
      </c>
      <c r="D8" s="1336">
        <v>5588.4626733444893</v>
      </c>
      <c r="E8" s="1336">
        <v>4870.7430470113995</v>
      </c>
      <c r="F8" s="1293">
        <v>-2101.9982894914237</v>
      </c>
      <c r="G8" s="1358"/>
      <c r="H8" s="1292">
        <v>-29.039765304665664</v>
      </c>
      <c r="I8" s="1291">
        <v>-717.71962633308976</v>
      </c>
      <c r="J8" s="1292"/>
      <c r="K8" s="1295">
        <v>-12.842881276749424</v>
      </c>
    </row>
    <row r="9" spans="1:11" s="959" customFormat="1" ht="23.25" customHeight="1">
      <c r="A9" s="1290" t="s">
        <v>958</v>
      </c>
      <c r="B9" s="1336">
        <v>7185.5054103074699</v>
      </c>
      <c r="C9" s="1336">
        <v>5076.2540232660458</v>
      </c>
      <c r="D9" s="1336">
        <v>5537.1644933344896</v>
      </c>
      <c r="E9" s="1336">
        <v>4868.7671569213999</v>
      </c>
      <c r="F9" s="1293">
        <v>-2109.2513870414241</v>
      </c>
      <c r="G9" s="1358"/>
      <c r="H9" s="1292">
        <v>-29.3542522981855</v>
      </c>
      <c r="I9" s="1291">
        <v>-668.39733641308976</v>
      </c>
      <c r="J9" s="1292"/>
      <c r="K9" s="1295">
        <v>-12.071112158898133</v>
      </c>
    </row>
    <row r="10" spans="1:11" s="959" customFormat="1" ht="23.25" customHeight="1">
      <c r="A10" s="1290" t="s">
        <v>959</v>
      </c>
      <c r="B10" s="1336">
        <v>52.839209350000004</v>
      </c>
      <c r="C10" s="1336">
        <v>60.092306899999997</v>
      </c>
      <c r="D10" s="1336">
        <v>51.29818001000001</v>
      </c>
      <c r="E10" s="1336">
        <v>1.9758900899999998</v>
      </c>
      <c r="F10" s="1293">
        <v>7.2530975499999926</v>
      </c>
      <c r="G10" s="1358"/>
      <c r="H10" s="1292">
        <v>13.726733687395706</v>
      </c>
      <c r="I10" s="1291">
        <v>-49.32228992000001</v>
      </c>
      <c r="J10" s="1292"/>
      <c r="K10" s="1295">
        <v>-96.148225746771473</v>
      </c>
    </row>
    <row r="11" spans="1:11" s="959" customFormat="1" ht="23.25" customHeight="1">
      <c r="A11" s="1290" t="s">
        <v>960</v>
      </c>
      <c r="B11" s="1336">
        <v>143419.26116404336</v>
      </c>
      <c r="C11" s="1336">
        <v>104990.81507621754</v>
      </c>
      <c r="D11" s="1336">
        <v>92788.125347221503</v>
      </c>
      <c r="E11" s="1336">
        <v>103751.02244136282</v>
      </c>
      <c r="F11" s="1293">
        <v>-38428.446087825825</v>
      </c>
      <c r="G11" s="1358"/>
      <c r="H11" s="1292">
        <v>-26.794480585052838</v>
      </c>
      <c r="I11" s="1291">
        <v>10962.897094141314</v>
      </c>
      <c r="J11" s="1292"/>
      <c r="K11" s="1295">
        <v>11.81497853644221</v>
      </c>
    </row>
    <row r="12" spans="1:11" s="959" customFormat="1" ht="23.25" customHeight="1">
      <c r="A12" s="1290" t="s">
        <v>958</v>
      </c>
      <c r="B12" s="1336">
        <v>143392.19525063335</v>
      </c>
      <c r="C12" s="1336">
        <v>104968.11528596957</v>
      </c>
      <c r="D12" s="1336">
        <v>92758.015931981499</v>
      </c>
      <c r="E12" s="1336">
        <v>103747.82831980282</v>
      </c>
      <c r="F12" s="1293">
        <v>-38424.079964663775</v>
      </c>
      <c r="G12" s="1358"/>
      <c r="H12" s="1292">
        <v>-26.796493280197591</v>
      </c>
      <c r="I12" s="1291">
        <v>10989.812387821323</v>
      </c>
      <c r="J12" s="1292"/>
      <c r="K12" s="1295">
        <v>11.847830376061557</v>
      </c>
    </row>
    <row r="13" spans="1:11" s="959" customFormat="1" ht="23.25" customHeight="1">
      <c r="A13" s="1290" t="s">
        <v>959</v>
      </c>
      <c r="B13" s="1336">
        <v>27.065913409999993</v>
      </c>
      <c r="C13" s="1336">
        <v>22.699790247968064</v>
      </c>
      <c r="D13" s="1336">
        <v>30.109415240000001</v>
      </c>
      <c r="E13" s="1336">
        <v>3.1941215600000001</v>
      </c>
      <c r="F13" s="1293">
        <v>-4.3661231620319292</v>
      </c>
      <c r="G13" s="1358"/>
      <c r="H13" s="1292">
        <v>-16.131445837031258</v>
      </c>
      <c r="I13" s="1291">
        <v>-26.915293680000001</v>
      </c>
      <c r="J13" s="1292"/>
      <c r="K13" s="1295">
        <v>-89.391618752672926</v>
      </c>
    </row>
    <row r="14" spans="1:11" s="959" customFormat="1" ht="23.25" customHeight="1">
      <c r="A14" s="1290" t="s">
        <v>961</v>
      </c>
      <c r="B14" s="1336">
        <v>68222.084073120001</v>
      </c>
      <c r="C14" s="1336">
        <v>101795.05074332093</v>
      </c>
      <c r="D14" s="1336">
        <v>88672.974029399993</v>
      </c>
      <c r="E14" s="1336">
        <v>119341.30056029001</v>
      </c>
      <c r="F14" s="1293">
        <v>33572.966670200927</v>
      </c>
      <c r="G14" s="1358"/>
      <c r="H14" s="1292">
        <v>49.211288582473721</v>
      </c>
      <c r="I14" s="1291">
        <v>30668.326530890015</v>
      </c>
      <c r="J14" s="1292"/>
      <c r="K14" s="1295">
        <v>34.585877903138524</v>
      </c>
    </row>
    <row r="15" spans="1:11" s="959" customFormat="1" ht="23.25" customHeight="1">
      <c r="A15" s="1290" t="s">
        <v>958</v>
      </c>
      <c r="B15" s="1336">
        <v>68221.017073120005</v>
      </c>
      <c r="C15" s="1336">
        <v>101794.02424332092</v>
      </c>
      <c r="D15" s="1336">
        <v>88671.945529399993</v>
      </c>
      <c r="E15" s="1336">
        <v>119340.43776029001</v>
      </c>
      <c r="F15" s="1293">
        <v>33573.007170200915</v>
      </c>
      <c r="G15" s="1358"/>
      <c r="H15" s="1292">
        <v>49.212117629699087</v>
      </c>
      <c r="I15" s="1291">
        <v>30668.492230890013</v>
      </c>
      <c r="J15" s="1292"/>
      <c r="K15" s="1295">
        <v>34.586465931010387</v>
      </c>
    </row>
    <row r="16" spans="1:11" s="959" customFormat="1" ht="23.25" customHeight="1">
      <c r="A16" s="1290" t="s">
        <v>959</v>
      </c>
      <c r="B16" s="1336">
        <v>1.0669999999999999</v>
      </c>
      <c r="C16" s="1336">
        <v>1.0265</v>
      </c>
      <c r="D16" s="1336">
        <v>1.0285</v>
      </c>
      <c r="E16" s="1336">
        <v>0.8627999999999999</v>
      </c>
      <c r="F16" s="1293">
        <v>-4.049999999999998E-2</v>
      </c>
      <c r="G16" s="1358"/>
      <c r="H16" s="1292">
        <v>-3.7956888472352373</v>
      </c>
      <c r="I16" s="1291">
        <v>-0.16570000000000007</v>
      </c>
      <c r="J16" s="1292"/>
      <c r="K16" s="1295">
        <v>-16.110841030627135</v>
      </c>
    </row>
    <row r="17" spans="1:11" s="959" customFormat="1" ht="23.25" customHeight="1">
      <c r="A17" s="1290" t="s">
        <v>962</v>
      </c>
      <c r="B17" s="1336">
        <v>49807.393956635882</v>
      </c>
      <c r="C17" s="1336">
        <v>38464.703462412348</v>
      </c>
      <c r="D17" s="1336">
        <v>33757.240330098</v>
      </c>
      <c r="E17" s="1336">
        <v>31088.69287043799</v>
      </c>
      <c r="F17" s="1293">
        <v>-11342.690494223534</v>
      </c>
      <c r="G17" s="1358"/>
      <c r="H17" s="1292">
        <v>-22.773105744297503</v>
      </c>
      <c r="I17" s="1291">
        <v>-2668.5474596600106</v>
      </c>
      <c r="J17" s="1292"/>
      <c r="K17" s="1295">
        <v>-7.905111417774072</v>
      </c>
    </row>
    <row r="18" spans="1:11" s="959" customFormat="1" ht="23.25" customHeight="1">
      <c r="A18" s="1290" t="s">
        <v>958</v>
      </c>
      <c r="B18" s="1336">
        <v>49586.519796905879</v>
      </c>
      <c r="C18" s="1336">
        <v>38253.170558212347</v>
      </c>
      <c r="D18" s="1336">
        <v>33544.562746308002</v>
      </c>
      <c r="E18" s="1336">
        <v>31086.611922947988</v>
      </c>
      <c r="F18" s="1293">
        <v>-11333.349238693532</v>
      </c>
      <c r="G18" s="1358"/>
      <c r="H18" s="1292">
        <v>-22.855706117533813</v>
      </c>
      <c r="I18" s="1291">
        <v>-2457.9508233600136</v>
      </c>
      <c r="J18" s="1292"/>
      <c r="K18" s="1295">
        <v>-7.3274194746525412</v>
      </c>
    </row>
    <row r="19" spans="1:11" s="959" customFormat="1" ht="23.25" customHeight="1">
      <c r="A19" s="1290" t="s">
        <v>959</v>
      </c>
      <c r="B19" s="1336">
        <v>220.87415972999997</v>
      </c>
      <c r="C19" s="1336">
        <v>211.53290419999999</v>
      </c>
      <c r="D19" s="1336">
        <v>212.67758379</v>
      </c>
      <c r="E19" s="1336">
        <v>2.0809474900000002</v>
      </c>
      <c r="F19" s="1293">
        <v>-9.3412555299999838</v>
      </c>
      <c r="G19" s="1358"/>
      <c r="H19" s="1292">
        <v>-4.2292206301628399</v>
      </c>
      <c r="I19" s="1291">
        <v>-210.5966363</v>
      </c>
      <c r="J19" s="1292"/>
      <c r="K19" s="1295">
        <v>-99.021548273721805</v>
      </c>
    </row>
    <row r="20" spans="1:11" s="959" customFormat="1" ht="23.25" customHeight="1">
      <c r="A20" s="1290" t="s">
        <v>963</v>
      </c>
      <c r="B20" s="1336">
        <v>208.30738765000001</v>
      </c>
      <c r="C20" s="1336">
        <v>249.98874735999999</v>
      </c>
      <c r="D20" s="1336">
        <v>221.24773185999999</v>
      </c>
      <c r="E20" s="1336">
        <v>114.56360639</v>
      </c>
      <c r="F20" s="1293">
        <v>41.681359709999981</v>
      </c>
      <c r="G20" s="1358"/>
      <c r="H20" s="1292">
        <v>20.009544635081973</v>
      </c>
      <c r="I20" s="1291">
        <v>-106.68412546999998</v>
      </c>
      <c r="J20" s="1292"/>
      <c r="K20" s="1295">
        <v>-48.219308091034812</v>
      </c>
    </row>
    <row r="21" spans="1:11" s="959" customFormat="1" ht="23.25" customHeight="1">
      <c r="A21" s="1282" t="s">
        <v>964</v>
      </c>
      <c r="B21" s="1335">
        <v>5</v>
      </c>
      <c r="C21" s="1335">
        <v>520.73427170000002</v>
      </c>
      <c r="D21" s="1335">
        <v>181.4</v>
      </c>
      <c r="E21" s="1335">
        <v>649.95533795000006</v>
      </c>
      <c r="F21" s="1285">
        <v>515.73427170000002</v>
      </c>
      <c r="G21" s="1356"/>
      <c r="H21" s="1284"/>
      <c r="I21" s="1283">
        <v>468.55533795000008</v>
      </c>
      <c r="J21" s="1284"/>
      <c r="K21" s="1288">
        <v>258.29952477949286</v>
      </c>
    </row>
    <row r="22" spans="1:11" s="959" customFormat="1" ht="23.25" customHeight="1">
      <c r="A22" s="1282" t="s">
        <v>965</v>
      </c>
      <c r="B22" s="1335">
        <v>0</v>
      </c>
      <c r="C22" s="1335">
        <v>0</v>
      </c>
      <c r="D22" s="1335">
        <v>0</v>
      </c>
      <c r="E22" s="1335">
        <v>0</v>
      </c>
      <c r="F22" s="1285">
        <v>0</v>
      </c>
      <c r="G22" s="1356"/>
      <c r="H22" s="1284"/>
      <c r="I22" s="1283">
        <v>0</v>
      </c>
      <c r="J22" s="1284"/>
      <c r="K22" s="1288"/>
    </row>
    <row r="23" spans="1:11" s="959" customFormat="1" ht="23.25" customHeight="1">
      <c r="A23" s="1382" t="s">
        <v>966</v>
      </c>
      <c r="B23" s="1335">
        <v>62786.073413223901</v>
      </c>
      <c r="C23" s="1335">
        <v>68408.276923946483</v>
      </c>
      <c r="D23" s="1335">
        <v>57246.027867661556</v>
      </c>
      <c r="E23" s="1335">
        <v>69122.828245054829</v>
      </c>
      <c r="F23" s="1285">
        <v>5622.203510722582</v>
      </c>
      <c r="G23" s="1356"/>
      <c r="H23" s="1284">
        <v>8.9545391280010236</v>
      </c>
      <c r="I23" s="1283">
        <v>11876.800377393272</v>
      </c>
      <c r="J23" s="1284"/>
      <c r="K23" s="1288">
        <v>20.746942311612347</v>
      </c>
    </row>
    <row r="24" spans="1:11" s="959" customFormat="1" ht="23.25" customHeight="1">
      <c r="A24" s="1383" t="s">
        <v>967</v>
      </c>
      <c r="B24" s="1336">
        <v>29278.220210750002</v>
      </c>
      <c r="C24" s="1336">
        <v>32642.536174359997</v>
      </c>
      <c r="D24" s="1336">
        <v>29699.492332189995</v>
      </c>
      <c r="E24" s="1336">
        <v>36386.590600920004</v>
      </c>
      <c r="F24" s="1293">
        <v>3364.3159636099954</v>
      </c>
      <c r="G24" s="1358"/>
      <c r="H24" s="1292">
        <v>11.490848621921113</v>
      </c>
      <c r="I24" s="1291">
        <v>6687.0982687300093</v>
      </c>
      <c r="J24" s="1292"/>
      <c r="K24" s="1295">
        <v>22.515867254344119</v>
      </c>
    </row>
    <row r="25" spans="1:11" s="959" customFormat="1" ht="23.25" customHeight="1">
      <c r="A25" s="1383" t="s">
        <v>968</v>
      </c>
      <c r="B25" s="1336">
        <v>12137.73240106091</v>
      </c>
      <c r="C25" s="1336">
        <v>14777.170965447602</v>
      </c>
      <c r="D25" s="1336">
        <v>12282.186413422542</v>
      </c>
      <c r="E25" s="1336">
        <v>13674.911995892373</v>
      </c>
      <c r="F25" s="1293">
        <v>2639.4385643866917</v>
      </c>
      <c r="G25" s="1358"/>
      <c r="H25" s="1292">
        <v>21.745730398175436</v>
      </c>
      <c r="I25" s="1291">
        <v>1392.7255824698314</v>
      </c>
      <c r="J25" s="1292"/>
      <c r="K25" s="1295">
        <v>11.339394596289438</v>
      </c>
    </row>
    <row r="26" spans="1:11" s="959" customFormat="1" ht="23.25" customHeight="1">
      <c r="A26" s="1383" t="s">
        <v>969</v>
      </c>
      <c r="B26" s="1336">
        <v>21370.120801412992</v>
      </c>
      <c r="C26" s="1336">
        <v>20988.569784138886</v>
      </c>
      <c r="D26" s="1336">
        <v>15264.349122049021</v>
      </c>
      <c r="E26" s="1336">
        <v>19061.325648242444</v>
      </c>
      <c r="F26" s="1293">
        <v>-381.55101727410511</v>
      </c>
      <c r="G26" s="1358"/>
      <c r="H26" s="1292">
        <v>-1.7854415556175844</v>
      </c>
      <c r="I26" s="1291">
        <v>3796.9765261934226</v>
      </c>
      <c r="J26" s="1292"/>
      <c r="K26" s="1295">
        <v>24.874801380877564</v>
      </c>
    </row>
    <row r="27" spans="1:11" s="959" customFormat="1" ht="23.25" customHeight="1">
      <c r="A27" s="1384" t="s">
        <v>970</v>
      </c>
      <c r="B27" s="1396">
        <v>331686.46461433062</v>
      </c>
      <c r="C27" s="1396">
        <v>319565.91555512336</v>
      </c>
      <c r="D27" s="1396">
        <v>278455.47797958553</v>
      </c>
      <c r="E27" s="1396">
        <v>328939.10610849701</v>
      </c>
      <c r="F27" s="1387">
        <v>-12120.54905920726</v>
      </c>
      <c r="G27" s="1388"/>
      <c r="H27" s="1386">
        <v>-3.6542187735337537</v>
      </c>
      <c r="I27" s="1385">
        <v>50483.628128911485</v>
      </c>
      <c r="J27" s="1386"/>
      <c r="K27" s="1389">
        <v>18.129874296318423</v>
      </c>
    </row>
    <row r="28" spans="1:11" s="959" customFormat="1" ht="23.25" customHeight="1">
      <c r="A28" s="1282" t="s">
        <v>971</v>
      </c>
      <c r="B28" s="1335">
        <v>21923.102081426001</v>
      </c>
      <c r="C28" s="1335">
        <v>19768.939908233999</v>
      </c>
      <c r="D28" s="1335">
        <v>19078.460297303998</v>
      </c>
      <c r="E28" s="1335">
        <v>18980.540676504002</v>
      </c>
      <c r="F28" s="1285">
        <v>-2154.1621731920022</v>
      </c>
      <c r="G28" s="1356"/>
      <c r="H28" s="1284">
        <v>-9.8259916192110506</v>
      </c>
      <c r="I28" s="1283">
        <v>-97.919620799995755</v>
      </c>
      <c r="J28" s="1284"/>
      <c r="K28" s="1288">
        <v>-0.51324697734561364</v>
      </c>
    </row>
    <row r="29" spans="1:11" s="959" customFormat="1" ht="23.25" customHeight="1">
      <c r="A29" s="1290" t="s">
        <v>972</v>
      </c>
      <c r="B29" s="1336">
        <v>7819.6807671499992</v>
      </c>
      <c r="C29" s="1336">
        <v>7053.5600976999995</v>
      </c>
      <c r="D29" s="1336">
        <v>6519.2494668899981</v>
      </c>
      <c r="E29" s="1336">
        <v>6488.9211414499996</v>
      </c>
      <c r="F29" s="1293">
        <v>-766.1206694499997</v>
      </c>
      <c r="G29" s="1358"/>
      <c r="H29" s="1292">
        <v>-9.7973394600509245</v>
      </c>
      <c r="I29" s="1291">
        <v>-30.32832543999848</v>
      </c>
      <c r="J29" s="1292"/>
      <c r="K29" s="1295">
        <v>-0.46521191732315437</v>
      </c>
    </row>
    <row r="30" spans="1:11" s="959" customFormat="1" ht="23.25" customHeight="1">
      <c r="A30" s="1290" t="s">
        <v>973</v>
      </c>
      <c r="B30" s="1336">
        <v>13738.88305825</v>
      </c>
      <c r="C30" s="1336">
        <v>12543.40561066</v>
      </c>
      <c r="D30" s="1336">
        <v>12364.73573455</v>
      </c>
      <c r="E30" s="1336">
        <v>12381.96925762</v>
      </c>
      <c r="F30" s="1293">
        <v>-1195.4774475899994</v>
      </c>
      <c r="G30" s="1358"/>
      <c r="H30" s="1292">
        <v>-8.7014165745601328</v>
      </c>
      <c r="I30" s="1291">
        <v>17.233523069999137</v>
      </c>
      <c r="J30" s="1292"/>
      <c r="K30" s="1295">
        <v>0.13937639622854689</v>
      </c>
    </row>
    <row r="31" spans="1:11" s="959" customFormat="1" ht="23.25" customHeight="1">
      <c r="A31" s="1290" t="s">
        <v>974</v>
      </c>
      <c r="B31" s="1336">
        <v>71.680997069999975</v>
      </c>
      <c r="C31" s="1336">
        <v>73.676407459999993</v>
      </c>
      <c r="D31" s="1336">
        <v>95.982125290000027</v>
      </c>
      <c r="E31" s="1336">
        <v>101.19063697999999</v>
      </c>
      <c r="F31" s="1293">
        <v>1.9954103900000177</v>
      </c>
      <c r="G31" s="1358"/>
      <c r="H31" s="1292">
        <v>2.7837369338646374</v>
      </c>
      <c r="I31" s="1291">
        <v>5.2085116899999662</v>
      </c>
      <c r="J31" s="1292"/>
      <c r="K31" s="1295">
        <v>5.426543405100678</v>
      </c>
    </row>
    <row r="32" spans="1:11" s="959" customFormat="1" ht="23.25" customHeight="1">
      <c r="A32" s="1290" t="s">
        <v>975</v>
      </c>
      <c r="B32" s="1336">
        <v>292.59525895600007</v>
      </c>
      <c r="C32" s="1336">
        <v>98.03579240400002</v>
      </c>
      <c r="D32" s="1336">
        <v>98.230970573999997</v>
      </c>
      <c r="E32" s="1336">
        <v>7.2568239540000006</v>
      </c>
      <c r="F32" s="1293">
        <v>-194.55946655200006</v>
      </c>
      <c r="G32" s="1358"/>
      <c r="H32" s="1292">
        <v>-66.494401599739376</v>
      </c>
      <c r="I32" s="1291">
        <v>-90.974146619999999</v>
      </c>
      <c r="J32" s="1292"/>
      <c r="K32" s="1295">
        <v>-92.612488799005362</v>
      </c>
    </row>
    <row r="33" spans="1:11" s="959" customFormat="1" ht="23.25" customHeight="1">
      <c r="A33" s="1290" t="s">
        <v>976</v>
      </c>
      <c r="B33" s="1336">
        <v>0.26200000000000001</v>
      </c>
      <c r="C33" s="1336">
        <v>0.26200000999999995</v>
      </c>
      <c r="D33" s="1336">
        <v>0.26200000000000001</v>
      </c>
      <c r="E33" s="1336">
        <v>1.2028165</v>
      </c>
      <c r="F33" s="1293">
        <v>9.9999999392252903E-9</v>
      </c>
      <c r="G33" s="1358"/>
      <c r="H33" s="1292">
        <v>3.8167938699333169E-6</v>
      </c>
      <c r="I33" s="1291">
        <v>0.94081649999999994</v>
      </c>
      <c r="J33" s="1292"/>
      <c r="K33" s="1295"/>
    </row>
    <row r="34" spans="1:11" s="959" customFormat="1" ht="23.25" customHeight="1">
      <c r="A34" s="1359" t="s">
        <v>977</v>
      </c>
      <c r="B34" s="1335">
        <v>294699.9861287151</v>
      </c>
      <c r="C34" s="1335">
        <v>287818.79175828205</v>
      </c>
      <c r="D34" s="1335">
        <v>251801.03352306486</v>
      </c>
      <c r="E34" s="1335">
        <v>297157.36461068137</v>
      </c>
      <c r="F34" s="1285">
        <v>-6881.1943704330479</v>
      </c>
      <c r="G34" s="1356"/>
      <c r="H34" s="1284">
        <v>-2.3349829298694207</v>
      </c>
      <c r="I34" s="1283">
        <v>45356.331087616505</v>
      </c>
      <c r="J34" s="1284"/>
      <c r="K34" s="1288">
        <v>18.012766053028091</v>
      </c>
    </row>
    <row r="35" spans="1:11" s="959" customFormat="1" ht="23.25" customHeight="1">
      <c r="A35" s="1290" t="s">
        <v>978</v>
      </c>
      <c r="B35" s="1336">
        <v>5561.0999999999995</v>
      </c>
      <c r="C35" s="1336">
        <v>6399.8</v>
      </c>
      <c r="D35" s="1336">
        <v>6814.8</v>
      </c>
      <c r="E35" s="1336">
        <v>8039.4</v>
      </c>
      <c r="F35" s="1293">
        <v>838.70000000000073</v>
      </c>
      <c r="G35" s="1358"/>
      <c r="H35" s="1292">
        <v>15.081548614482761</v>
      </c>
      <c r="I35" s="1291">
        <v>1224.5999999999995</v>
      </c>
      <c r="J35" s="1292"/>
      <c r="K35" s="1295">
        <v>17.969712977636902</v>
      </c>
    </row>
    <row r="36" spans="1:11" s="959" customFormat="1" ht="23.25" customHeight="1">
      <c r="A36" s="1290" t="s">
        <v>979</v>
      </c>
      <c r="B36" s="1336">
        <v>188.23284962165576</v>
      </c>
      <c r="C36" s="1336">
        <v>198.07179641000002</v>
      </c>
      <c r="D36" s="1336">
        <v>170.10310785999999</v>
      </c>
      <c r="E36" s="1336">
        <v>65.741970429999967</v>
      </c>
      <c r="F36" s="1293">
        <v>9.8389467883442592</v>
      </c>
      <c r="G36" s="1358"/>
      <c r="H36" s="1292">
        <v>5.2270083612506237</v>
      </c>
      <c r="I36" s="1291">
        <v>-104.36113743000003</v>
      </c>
      <c r="J36" s="1292"/>
      <c r="K36" s="1295">
        <v>-61.351693536306463</v>
      </c>
    </row>
    <row r="37" spans="1:11" s="959" customFormat="1" ht="23.25" customHeight="1">
      <c r="A37" s="1296" t="s">
        <v>980</v>
      </c>
      <c r="B37" s="1336">
        <v>54167.327470207412</v>
      </c>
      <c r="C37" s="1336">
        <v>40570.775434582247</v>
      </c>
      <c r="D37" s="1336">
        <v>41999.851472388393</v>
      </c>
      <c r="E37" s="1336">
        <v>43196.972905431721</v>
      </c>
      <c r="F37" s="1293">
        <v>-13596.552035625165</v>
      </c>
      <c r="G37" s="1358"/>
      <c r="H37" s="1292">
        <v>-25.101020616354774</v>
      </c>
      <c r="I37" s="1291">
        <v>1197.1214330433286</v>
      </c>
      <c r="J37" s="1292"/>
      <c r="K37" s="1295">
        <v>2.8502992060111021</v>
      </c>
    </row>
    <row r="38" spans="1:11" s="959" customFormat="1" ht="23.25" customHeight="1">
      <c r="A38" s="1390" t="s">
        <v>981</v>
      </c>
      <c r="B38" s="1336">
        <v>0</v>
      </c>
      <c r="C38" s="1336">
        <v>0</v>
      </c>
      <c r="D38" s="1336">
        <v>0</v>
      </c>
      <c r="E38" s="1336">
        <v>0</v>
      </c>
      <c r="F38" s="1293">
        <v>0</v>
      </c>
      <c r="G38" s="1358"/>
      <c r="H38" s="1292"/>
      <c r="I38" s="1291">
        <v>0</v>
      </c>
      <c r="J38" s="1292"/>
      <c r="K38" s="1295"/>
    </row>
    <row r="39" spans="1:11" s="959" customFormat="1" ht="23.25" customHeight="1">
      <c r="A39" s="1390" t="s">
        <v>982</v>
      </c>
      <c r="B39" s="1336">
        <v>54167.327470207412</v>
      </c>
      <c r="C39" s="1336">
        <v>40570.775434582247</v>
      </c>
      <c r="D39" s="1336">
        <v>41999.851472388393</v>
      </c>
      <c r="E39" s="1336">
        <v>43196.972905431721</v>
      </c>
      <c r="F39" s="1293">
        <v>-13596.552035625165</v>
      </c>
      <c r="G39" s="1358"/>
      <c r="H39" s="1292">
        <v>-25.101020616354774</v>
      </c>
      <c r="I39" s="1291">
        <v>1197.1214330433286</v>
      </c>
      <c r="J39" s="1292"/>
      <c r="K39" s="1295">
        <v>2.8502992060111021</v>
      </c>
    </row>
    <row r="40" spans="1:11" s="959" customFormat="1" ht="23.25" customHeight="1">
      <c r="A40" s="1290" t="s">
        <v>983</v>
      </c>
      <c r="B40" s="1336">
        <v>234783.325808886</v>
      </c>
      <c r="C40" s="1336">
        <v>240650.14452728981</v>
      </c>
      <c r="D40" s="1336">
        <v>202816.27894281648</v>
      </c>
      <c r="E40" s="1336">
        <v>245855.24973481966</v>
      </c>
      <c r="F40" s="1293">
        <v>5866.8187184038106</v>
      </c>
      <c r="G40" s="1358"/>
      <c r="H40" s="1292">
        <v>2.4988225625440754</v>
      </c>
      <c r="I40" s="1291">
        <v>43038.97079200318</v>
      </c>
      <c r="J40" s="1292"/>
      <c r="K40" s="1295">
        <v>21.220668782774535</v>
      </c>
    </row>
    <row r="41" spans="1:11" s="959" customFormat="1" ht="23.25" customHeight="1">
      <c r="A41" s="1296" t="s">
        <v>984</v>
      </c>
      <c r="B41" s="1336">
        <v>232698.82148765077</v>
      </c>
      <c r="C41" s="1336">
        <v>236280.121340952</v>
      </c>
      <c r="D41" s="1336">
        <v>200735.94992329748</v>
      </c>
      <c r="E41" s="1336">
        <v>242025.22994554267</v>
      </c>
      <c r="F41" s="1293">
        <v>3581.2998533012287</v>
      </c>
      <c r="G41" s="1358"/>
      <c r="H41" s="1292">
        <v>1.5390279290655053</v>
      </c>
      <c r="I41" s="1291">
        <v>41289.280022245192</v>
      </c>
      <c r="J41" s="1292"/>
      <c r="K41" s="1295">
        <v>20.568951420023218</v>
      </c>
    </row>
    <row r="42" spans="1:11" s="959" customFormat="1" ht="23.25" customHeight="1">
      <c r="A42" s="1296" t="s">
        <v>985</v>
      </c>
      <c r="B42" s="1336">
        <v>2084.5043212352234</v>
      </c>
      <c r="C42" s="1336">
        <v>4370.0231863378003</v>
      </c>
      <c r="D42" s="1336">
        <v>2080.3290195190002</v>
      </c>
      <c r="E42" s="1336">
        <v>3830.0197892770002</v>
      </c>
      <c r="F42" s="1293">
        <v>2285.5188651025769</v>
      </c>
      <c r="G42" s="1358"/>
      <c r="H42" s="1292">
        <v>109.64327786800834</v>
      </c>
      <c r="I42" s="1291">
        <v>1749.690769758</v>
      </c>
      <c r="J42" s="1292"/>
      <c r="K42" s="1295">
        <v>84.106444381694573</v>
      </c>
    </row>
    <row r="43" spans="1:11" s="959" customFormat="1" ht="23.25" customHeight="1">
      <c r="A43" s="1309" t="s">
        <v>986</v>
      </c>
      <c r="B43" s="1337">
        <v>0</v>
      </c>
      <c r="C43" s="1337">
        <v>0</v>
      </c>
      <c r="D43" s="1337">
        <v>0</v>
      </c>
      <c r="E43" s="1337">
        <v>0</v>
      </c>
      <c r="F43" s="1312">
        <v>0</v>
      </c>
      <c r="G43" s="1397"/>
      <c r="H43" s="1311"/>
      <c r="I43" s="1310">
        <v>0</v>
      </c>
      <c r="J43" s="1311"/>
      <c r="K43" s="1313"/>
    </row>
    <row r="44" spans="1:11" s="959" customFormat="1" ht="23.25" customHeight="1">
      <c r="A44" s="1391" t="s">
        <v>987</v>
      </c>
      <c r="B44" s="1337">
        <v>60</v>
      </c>
      <c r="C44" s="1337">
        <v>60</v>
      </c>
      <c r="D44" s="1337">
        <v>0</v>
      </c>
      <c r="E44" s="1337">
        <v>0</v>
      </c>
      <c r="F44" s="1312">
        <v>0</v>
      </c>
      <c r="G44" s="1356"/>
      <c r="H44" s="1335"/>
      <c r="I44" s="1310">
        <v>0</v>
      </c>
      <c r="J44" s="1284"/>
      <c r="K44" s="1288"/>
    </row>
    <row r="45" spans="1:11" s="959" customFormat="1" ht="23.25" customHeight="1" thickBot="1">
      <c r="A45" s="1392" t="s">
        <v>988</v>
      </c>
      <c r="B45" s="1338">
        <v>15003.376400557077</v>
      </c>
      <c r="C45" s="1338">
        <v>11918.183924896348</v>
      </c>
      <c r="D45" s="1338">
        <v>7575.9841577602047</v>
      </c>
      <c r="E45" s="1338">
        <v>12801.20083153148</v>
      </c>
      <c r="F45" s="1317">
        <v>-3085.1924756607295</v>
      </c>
      <c r="G45" s="1367"/>
      <c r="H45" s="1316">
        <v>-20.563321170467841</v>
      </c>
      <c r="I45" s="1315">
        <v>5225.2166737712751</v>
      </c>
      <c r="J45" s="1316"/>
      <c r="K45" s="1318">
        <v>68.970797258320559</v>
      </c>
    </row>
    <row r="46" spans="1:11" s="959" customFormat="1" ht="23.25" customHeight="1" thickTop="1">
      <c r="A46" s="1325" t="s">
        <v>904</v>
      </c>
      <c r="B46" s="1394"/>
      <c r="C46" s="1279"/>
      <c r="D46" s="1321"/>
      <c r="E46" s="1321"/>
      <c r="F46" s="1291"/>
      <c r="G46" s="1291"/>
      <c r="H46" s="1291"/>
      <c r="I46" s="1291"/>
      <c r="J46" s="1291"/>
      <c r="K46" s="1291"/>
    </row>
  </sheetData>
  <mergeCells count="7">
    <mergeCell ref="A1:K1"/>
    <mergeCell ref="A2:K2"/>
    <mergeCell ref="I3:K3"/>
    <mergeCell ref="F4:K4"/>
    <mergeCell ref="F5:H5"/>
    <mergeCell ref="I5:K5"/>
    <mergeCell ref="A4:A6"/>
  </mergeCells>
  <pageMargins left="0.7" right="0.7" top="0.5" bottom="0.5" header="0.3" footer="0.3"/>
  <pageSetup scale="64"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I24"/>
  <sheetViews>
    <sheetView view="pageBreakPreview" zoomScale="60" workbookViewId="0">
      <selection activeCell="G19" sqref="G19"/>
    </sheetView>
  </sheetViews>
  <sheetFormatPr defaultRowHeight="15.75"/>
  <cols>
    <col min="1" max="1" width="12.5703125" style="602" bestFit="1" customWidth="1"/>
    <col min="2" max="2" width="12.7109375" style="602" customWidth="1"/>
    <col min="3" max="3" width="16.28515625" style="602" bestFit="1" customWidth="1"/>
    <col min="4" max="4" width="12.7109375" style="631" customWidth="1"/>
    <col min="5" max="5" width="16.28515625" style="602" bestFit="1" customWidth="1"/>
    <col min="6" max="6" width="12.7109375" style="602" customWidth="1"/>
    <col min="7" max="7" width="16.28515625" style="602" bestFit="1" customWidth="1"/>
    <col min="8" max="8" width="12.7109375" style="602" customWidth="1"/>
    <col min="9" max="9" width="16.28515625" style="602" bestFit="1" customWidth="1"/>
    <col min="10" max="10" width="13.7109375" style="602" bestFit="1" customWidth="1"/>
    <col min="11" max="11" width="14.42578125" style="602" customWidth="1"/>
    <col min="12" max="12" width="9.140625" style="602"/>
    <col min="13" max="13" width="13.7109375" style="602" bestFit="1" customWidth="1"/>
    <col min="14" max="16384" width="9.140625" style="602"/>
  </cols>
  <sheetData>
    <row r="1" spans="1:9">
      <c r="A1" s="1523" t="s">
        <v>612</v>
      </c>
      <c r="B1" s="1523"/>
      <c r="C1" s="1523"/>
      <c r="D1" s="1523"/>
      <c r="E1" s="1523"/>
      <c r="F1" s="1523"/>
      <c r="G1" s="1523"/>
      <c r="H1" s="1523"/>
      <c r="I1" s="1523"/>
    </row>
    <row r="2" spans="1:9">
      <c r="A2" s="1524" t="s">
        <v>88</v>
      </c>
      <c r="B2" s="1524"/>
      <c r="C2" s="1524"/>
      <c r="D2" s="1524"/>
      <c r="E2" s="1524"/>
      <c r="F2" s="1524"/>
      <c r="G2" s="1524"/>
      <c r="H2" s="1524"/>
      <c r="I2" s="1524"/>
    </row>
    <row r="3" spans="1:9">
      <c r="A3" s="1524" t="s">
        <v>613</v>
      </c>
      <c r="B3" s="1524"/>
      <c r="C3" s="1524"/>
      <c r="D3" s="1524"/>
      <c r="E3" s="1524"/>
      <c r="F3" s="1524"/>
      <c r="G3" s="1524"/>
      <c r="H3" s="1524"/>
      <c r="I3" s="1524"/>
    </row>
    <row r="4" spans="1:9">
      <c r="A4" s="1525" t="s">
        <v>614</v>
      </c>
      <c r="B4" s="1525"/>
      <c r="C4" s="1525"/>
      <c r="D4" s="1525"/>
      <c r="E4" s="1525"/>
      <c r="F4" s="1525"/>
      <c r="G4" s="1525"/>
      <c r="H4" s="1525"/>
      <c r="I4" s="1525"/>
    </row>
    <row r="5" spans="1:9" ht="16.5" thickBot="1">
      <c r="A5" s="603"/>
      <c r="B5" s="603"/>
      <c r="C5" s="603"/>
      <c r="D5" s="603"/>
      <c r="E5" s="603"/>
      <c r="F5" s="603"/>
      <c r="G5" s="603"/>
      <c r="H5" s="603"/>
      <c r="I5" s="603"/>
    </row>
    <row r="6" spans="1:9" ht="27.75" customHeight="1" thickTop="1">
      <c r="A6" s="1526" t="s">
        <v>615</v>
      </c>
      <c r="B6" s="1528" t="s">
        <v>152</v>
      </c>
      <c r="C6" s="1528"/>
      <c r="D6" s="1529" t="s">
        <v>4</v>
      </c>
      <c r="E6" s="1530"/>
      <c r="F6" s="1528" t="s">
        <v>5</v>
      </c>
      <c r="G6" s="1528"/>
      <c r="H6" s="1530" t="s">
        <v>46</v>
      </c>
      <c r="I6" s="1531"/>
    </row>
    <row r="7" spans="1:9" ht="27.75" customHeight="1">
      <c r="A7" s="1527"/>
      <c r="B7" s="604" t="s">
        <v>439</v>
      </c>
      <c r="C7" s="604" t="s">
        <v>570</v>
      </c>
      <c r="D7" s="605" t="s">
        <v>439</v>
      </c>
      <c r="E7" s="605" t="s">
        <v>570</v>
      </c>
      <c r="F7" s="605" t="s">
        <v>439</v>
      </c>
      <c r="G7" s="605" t="s">
        <v>570</v>
      </c>
      <c r="H7" s="606" t="s">
        <v>439</v>
      </c>
      <c r="I7" s="607" t="s">
        <v>570</v>
      </c>
    </row>
    <row r="8" spans="1:9" ht="27.75" customHeight="1">
      <c r="A8" s="608" t="s">
        <v>419</v>
      </c>
      <c r="B8" s="609">
        <v>99.64</v>
      </c>
      <c r="C8" s="610">
        <v>7.5</v>
      </c>
      <c r="D8" s="610">
        <v>106.52</v>
      </c>
      <c r="E8" s="611">
        <v>6.9</v>
      </c>
      <c r="F8" s="610">
        <v>115.7</v>
      </c>
      <c r="G8" s="610">
        <v>8.61</v>
      </c>
      <c r="H8" s="612">
        <v>118.34</v>
      </c>
      <c r="I8" s="613">
        <v>2.29</v>
      </c>
    </row>
    <row r="9" spans="1:9" ht="27.75" customHeight="1">
      <c r="A9" s="608" t="s">
        <v>420</v>
      </c>
      <c r="B9" s="609">
        <v>99.87</v>
      </c>
      <c r="C9" s="614">
        <v>7.6</v>
      </c>
      <c r="D9" s="615">
        <v>107.05</v>
      </c>
      <c r="E9" s="614">
        <v>7.2</v>
      </c>
      <c r="F9" s="615">
        <v>115.5</v>
      </c>
      <c r="G9" s="614">
        <v>7.9</v>
      </c>
      <c r="H9" s="616">
        <v>119.41</v>
      </c>
      <c r="I9" s="613">
        <v>3.39</v>
      </c>
    </row>
    <row r="10" spans="1:9" ht="27.75" customHeight="1">
      <c r="A10" s="608" t="s">
        <v>421</v>
      </c>
      <c r="B10" s="617">
        <v>100.17</v>
      </c>
      <c r="C10" s="610">
        <v>7.5</v>
      </c>
      <c r="D10" s="618">
        <v>108.37</v>
      </c>
      <c r="E10" s="610">
        <v>8.1999999999999993</v>
      </c>
      <c r="F10" s="618">
        <v>115.66</v>
      </c>
      <c r="G10" s="610">
        <v>6.73</v>
      </c>
      <c r="H10" s="619">
        <v>119.24</v>
      </c>
      <c r="I10" s="613">
        <v>3.1</v>
      </c>
    </row>
    <row r="11" spans="1:9" ht="27.75" customHeight="1">
      <c r="A11" s="608" t="s">
        <v>422</v>
      </c>
      <c r="B11" s="617">
        <v>100.37</v>
      </c>
      <c r="C11" s="610">
        <v>7.2</v>
      </c>
      <c r="D11" s="618">
        <v>110.85</v>
      </c>
      <c r="E11" s="610">
        <v>10.44</v>
      </c>
      <c r="F11" s="618">
        <v>116.12</v>
      </c>
      <c r="G11" s="610">
        <v>4.75</v>
      </c>
      <c r="H11" s="619">
        <v>120.59</v>
      </c>
      <c r="I11" s="613">
        <v>3.85</v>
      </c>
    </row>
    <row r="12" spans="1:9" ht="27.75" customHeight="1">
      <c r="A12" s="608" t="s">
        <v>423</v>
      </c>
      <c r="B12" s="617">
        <v>99.38</v>
      </c>
      <c r="C12" s="610">
        <v>7</v>
      </c>
      <c r="D12" s="618">
        <v>110.88</v>
      </c>
      <c r="E12" s="610">
        <v>11.58</v>
      </c>
      <c r="F12" s="618">
        <v>115.1</v>
      </c>
      <c r="G12" s="610">
        <v>3.8</v>
      </c>
      <c r="H12" s="619">
        <v>119.92</v>
      </c>
      <c r="I12" s="613">
        <v>4.16</v>
      </c>
    </row>
    <row r="13" spans="1:9" ht="27.75" customHeight="1">
      <c r="A13" s="608" t="s">
        <v>424</v>
      </c>
      <c r="B13" s="617">
        <v>98.58</v>
      </c>
      <c r="C13" s="610">
        <v>6.8</v>
      </c>
      <c r="D13" s="618">
        <v>110.5</v>
      </c>
      <c r="E13" s="610">
        <v>12.1</v>
      </c>
      <c r="F13" s="618">
        <v>113.9</v>
      </c>
      <c r="G13" s="618">
        <v>3.2</v>
      </c>
      <c r="H13" s="619">
        <v>118.5</v>
      </c>
      <c r="I13" s="620">
        <v>4</v>
      </c>
    </row>
    <row r="14" spans="1:9" ht="27.75" customHeight="1">
      <c r="A14" s="608" t="s">
        <v>425</v>
      </c>
      <c r="B14" s="617">
        <v>98.67</v>
      </c>
      <c r="C14" s="618">
        <v>7</v>
      </c>
      <c r="D14" s="618">
        <v>109.8</v>
      </c>
      <c r="E14" s="618">
        <v>11.3</v>
      </c>
      <c r="F14" s="618">
        <v>113.38</v>
      </c>
      <c r="G14" s="618">
        <v>3.26</v>
      </c>
      <c r="H14" s="619">
        <v>119.04</v>
      </c>
      <c r="I14" s="620">
        <v>4.99</v>
      </c>
    </row>
    <row r="15" spans="1:9" ht="27.75" customHeight="1">
      <c r="A15" s="608" t="s">
        <v>426</v>
      </c>
      <c r="B15" s="617">
        <v>99.05</v>
      </c>
      <c r="C15" s="610">
        <v>7</v>
      </c>
      <c r="D15" s="618">
        <v>109.18</v>
      </c>
      <c r="E15" s="610">
        <v>10.24</v>
      </c>
      <c r="F15" s="618">
        <v>112.4</v>
      </c>
      <c r="G15" s="618">
        <v>2.9</v>
      </c>
      <c r="H15" s="619">
        <v>119.09</v>
      </c>
      <c r="I15" s="620">
        <v>5.96</v>
      </c>
    </row>
    <row r="16" spans="1:9" ht="27.75" customHeight="1">
      <c r="A16" s="608" t="s">
        <v>427</v>
      </c>
      <c r="B16" s="617">
        <v>99.68</v>
      </c>
      <c r="C16" s="610">
        <v>6.9</v>
      </c>
      <c r="D16" s="618">
        <v>109.35</v>
      </c>
      <c r="E16" s="610">
        <v>9.7100000000000009</v>
      </c>
      <c r="F16" s="618">
        <v>113.5</v>
      </c>
      <c r="G16" s="618">
        <v>3.8</v>
      </c>
      <c r="H16" s="619">
        <v>119.51</v>
      </c>
      <c r="I16" s="620">
        <v>5.33</v>
      </c>
    </row>
    <row r="17" spans="1:9" ht="27.75" customHeight="1">
      <c r="A17" s="608" t="s">
        <v>428</v>
      </c>
      <c r="B17" s="617">
        <v>101.29</v>
      </c>
      <c r="C17" s="610">
        <v>7.1</v>
      </c>
      <c r="D17" s="618">
        <v>111.48</v>
      </c>
      <c r="E17" s="610">
        <v>10.039999999999999</v>
      </c>
      <c r="F17" s="618">
        <v>115.22</v>
      </c>
      <c r="G17" s="619">
        <v>3.36</v>
      </c>
      <c r="H17" s="619">
        <v>120</v>
      </c>
      <c r="I17" s="621">
        <v>4.0999999999999996</v>
      </c>
    </row>
    <row r="18" spans="1:9" ht="27.75" customHeight="1">
      <c r="A18" s="608" t="s">
        <v>429</v>
      </c>
      <c r="B18" s="617">
        <v>101.17</v>
      </c>
      <c r="C18" s="610">
        <v>7.4</v>
      </c>
      <c r="D18" s="618">
        <v>112.44</v>
      </c>
      <c r="E18" s="610">
        <v>11.12</v>
      </c>
      <c r="F18" s="618">
        <v>115.57</v>
      </c>
      <c r="G18" s="619">
        <v>2.78</v>
      </c>
      <c r="H18" s="619">
        <f>+CPI_new!H9</f>
        <v>120.32</v>
      </c>
      <c r="I18" s="621">
        <f>+CPI_new!K9</f>
        <v>4.12</v>
      </c>
    </row>
    <row r="19" spans="1:9" ht="27.75" customHeight="1">
      <c r="A19" s="608" t="s">
        <v>430</v>
      </c>
      <c r="B19" s="617">
        <v>102.2</v>
      </c>
      <c r="C19" s="610">
        <v>7.6</v>
      </c>
      <c r="D19" s="618">
        <v>112.88</v>
      </c>
      <c r="E19" s="622">
        <v>10.44</v>
      </c>
      <c r="F19" s="623">
        <v>115.94</v>
      </c>
      <c r="G19" s="619">
        <v>2.71</v>
      </c>
      <c r="H19" s="624"/>
      <c r="I19" s="621"/>
    </row>
    <row r="20" spans="1:9" ht="27.75" customHeight="1" thickBot="1">
      <c r="A20" s="625" t="s">
        <v>453</v>
      </c>
      <c r="B20" s="626">
        <v>100</v>
      </c>
      <c r="C20" s="627">
        <f t="shared" ref="C20:I20" si="0">AVERAGE(C8:C19)</f>
        <v>7.2166666666666659</v>
      </c>
      <c r="D20" s="626">
        <f t="shared" si="0"/>
        <v>109.94166666666665</v>
      </c>
      <c r="E20" s="627">
        <f t="shared" si="0"/>
        <v>9.9391666666666652</v>
      </c>
      <c r="F20" s="626">
        <f t="shared" si="0"/>
        <v>114.8325</v>
      </c>
      <c r="G20" s="626">
        <f t="shared" si="0"/>
        <v>4.4833333333333334</v>
      </c>
      <c r="H20" s="628">
        <f t="shared" si="0"/>
        <v>119.45090909090909</v>
      </c>
      <c r="I20" s="629">
        <f t="shared" si="0"/>
        <v>4.1172727272727272</v>
      </c>
    </row>
    <row r="21" spans="1:9" ht="16.5" thickTop="1">
      <c r="A21" s="630"/>
    </row>
    <row r="22" spans="1:9">
      <c r="A22" s="632"/>
      <c r="G22" s="633"/>
    </row>
    <row r="24" spans="1:9">
      <c r="F24" s="634"/>
      <c r="G24" s="634"/>
      <c r="H24" s="634"/>
    </row>
  </sheetData>
  <mergeCells count="9">
    <mergeCell ref="A1:I1"/>
    <mergeCell ref="A2:I2"/>
    <mergeCell ref="A3:I3"/>
    <mergeCell ref="A4:I4"/>
    <mergeCell ref="A6:A7"/>
    <mergeCell ref="B6:C6"/>
    <mergeCell ref="D6:E6"/>
    <mergeCell ref="F6:G6"/>
    <mergeCell ref="H6:I6"/>
  </mergeCells>
  <printOptions horizontalCentered="1"/>
  <pageMargins left="0.5" right="0.5" top="0.7" bottom="0.7" header="0.3" footer="0.3"/>
  <pageSetup paperSize="9" scale="71" orientation="portrait" r:id="rId1"/>
</worksheet>
</file>

<file path=xl/worksheets/sheet30.xml><?xml version="1.0" encoding="utf-8"?>
<worksheet xmlns="http://schemas.openxmlformats.org/spreadsheetml/2006/main" xmlns:r="http://schemas.openxmlformats.org/officeDocument/2006/relationships">
  <sheetPr>
    <pageSetUpPr fitToPage="1"/>
  </sheetPr>
  <dimension ref="A1:K46"/>
  <sheetViews>
    <sheetView view="pageBreakPreview" zoomScale="60" zoomScaleNormal="90" workbookViewId="0">
      <selection activeCell="O14" sqref="O14"/>
    </sheetView>
  </sheetViews>
  <sheetFormatPr defaultColWidth="11" defaultRowHeight="17.100000000000001" customHeight="1"/>
  <cols>
    <col min="1" max="1" width="53.5703125" style="959" bestFit="1" customWidth="1"/>
    <col min="2" max="5" width="14" style="959" customWidth="1"/>
    <col min="6" max="6" width="10.7109375" style="959" customWidth="1"/>
    <col min="7" max="7" width="2.42578125" style="959" bestFit="1" customWidth="1"/>
    <col min="8" max="8" width="8.5703125" style="959" customWidth="1"/>
    <col min="9" max="9" width="12.42578125" style="959" customWidth="1"/>
    <col min="10" max="10" width="2.140625" style="959" customWidth="1"/>
    <col min="11" max="11" width="9.42578125" style="959" customWidth="1"/>
    <col min="12" max="256" width="11" style="1278"/>
    <col min="257" max="257" width="46.7109375" style="1278" bestFit="1" customWidth="1"/>
    <col min="258" max="258" width="11.85546875" style="1278" customWidth="1"/>
    <col min="259" max="259" width="12.42578125" style="1278" customWidth="1"/>
    <col min="260" max="260" width="12.5703125" style="1278" customWidth="1"/>
    <col min="261" max="261" width="11.7109375" style="1278" customWidth="1"/>
    <col min="262" max="262" width="10.7109375" style="1278" customWidth="1"/>
    <col min="263" max="263" width="2.42578125" style="1278" bestFit="1" customWidth="1"/>
    <col min="264" max="264" width="8.5703125" style="1278" customWidth="1"/>
    <col min="265" max="265" width="12.42578125" style="1278" customWidth="1"/>
    <col min="266" max="266" width="2.140625" style="1278" customWidth="1"/>
    <col min="267" max="267" width="9.42578125" style="1278" customWidth="1"/>
    <col min="268" max="512" width="11" style="1278"/>
    <col min="513" max="513" width="46.7109375" style="1278" bestFit="1" customWidth="1"/>
    <col min="514" max="514" width="11.85546875" style="1278" customWidth="1"/>
    <col min="515" max="515" width="12.42578125" style="1278" customWidth="1"/>
    <col min="516" max="516" width="12.5703125" style="1278" customWidth="1"/>
    <col min="517" max="517" width="11.7109375" style="1278" customWidth="1"/>
    <col min="518" max="518" width="10.7109375" style="1278" customWidth="1"/>
    <col min="519" max="519" width="2.42578125" style="1278" bestFit="1" customWidth="1"/>
    <col min="520" max="520" width="8.5703125" style="1278" customWidth="1"/>
    <col min="521" max="521" width="12.42578125" style="1278" customWidth="1"/>
    <col min="522" max="522" width="2.140625" style="1278" customWidth="1"/>
    <col min="523" max="523" width="9.42578125" style="1278" customWidth="1"/>
    <col min="524" max="768" width="11" style="1278"/>
    <col min="769" max="769" width="46.7109375" style="1278" bestFit="1" customWidth="1"/>
    <col min="770" max="770" width="11.85546875" style="1278" customWidth="1"/>
    <col min="771" max="771" width="12.42578125" style="1278" customWidth="1"/>
    <col min="772" max="772" width="12.5703125" style="1278" customWidth="1"/>
    <col min="773" max="773" width="11.7109375" style="1278" customWidth="1"/>
    <col min="774" max="774" width="10.7109375" style="1278" customWidth="1"/>
    <col min="775" max="775" width="2.42578125" style="1278" bestFit="1" customWidth="1"/>
    <col min="776" max="776" width="8.5703125" style="1278" customWidth="1"/>
    <col min="777" max="777" width="12.42578125" style="1278" customWidth="1"/>
    <col min="778" max="778" width="2.140625" style="1278" customWidth="1"/>
    <col min="779" max="779" width="9.42578125" style="1278" customWidth="1"/>
    <col min="780" max="1024" width="11" style="1278"/>
    <col min="1025" max="1025" width="46.7109375" style="1278" bestFit="1" customWidth="1"/>
    <col min="1026" max="1026" width="11.85546875" style="1278" customWidth="1"/>
    <col min="1027" max="1027" width="12.42578125" style="1278" customWidth="1"/>
    <col min="1028" max="1028" width="12.5703125" style="1278" customWidth="1"/>
    <col min="1029" max="1029" width="11.7109375" style="1278" customWidth="1"/>
    <col min="1030" max="1030" width="10.7109375" style="1278" customWidth="1"/>
    <col min="1031" max="1031" width="2.42578125" style="1278" bestFit="1" customWidth="1"/>
    <col min="1032" max="1032" width="8.5703125" style="1278" customWidth="1"/>
    <col min="1033" max="1033" width="12.42578125" style="1278" customWidth="1"/>
    <col min="1034" max="1034" width="2.140625" style="1278" customWidth="1"/>
    <col min="1035" max="1035" width="9.42578125" style="1278" customWidth="1"/>
    <col min="1036" max="1280" width="11" style="1278"/>
    <col min="1281" max="1281" width="46.7109375" style="1278" bestFit="1" customWidth="1"/>
    <col min="1282" max="1282" width="11.85546875" style="1278" customWidth="1"/>
    <col min="1283" max="1283" width="12.42578125" style="1278" customWidth="1"/>
    <col min="1284" max="1284" width="12.5703125" style="1278" customWidth="1"/>
    <col min="1285" max="1285" width="11.7109375" style="1278" customWidth="1"/>
    <col min="1286" max="1286" width="10.7109375" style="1278" customWidth="1"/>
    <col min="1287" max="1287" width="2.42578125" style="1278" bestFit="1" customWidth="1"/>
    <col min="1288" max="1288" width="8.5703125" style="1278" customWidth="1"/>
    <col min="1289" max="1289" width="12.42578125" style="1278" customWidth="1"/>
    <col min="1290" max="1290" width="2.140625" style="1278" customWidth="1"/>
    <col min="1291" max="1291" width="9.42578125" style="1278" customWidth="1"/>
    <col min="1292" max="1536" width="11" style="1278"/>
    <col min="1537" max="1537" width="46.7109375" style="1278" bestFit="1" customWidth="1"/>
    <col min="1538" max="1538" width="11.85546875" style="1278" customWidth="1"/>
    <col min="1539" max="1539" width="12.42578125" style="1278" customWidth="1"/>
    <col min="1540" max="1540" width="12.5703125" style="1278" customWidth="1"/>
    <col min="1541" max="1541" width="11.7109375" style="1278" customWidth="1"/>
    <col min="1542" max="1542" width="10.7109375" style="1278" customWidth="1"/>
    <col min="1543" max="1543" width="2.42578125" style="1278" bestFit="1" customWidth="1"/>
    <col min="1544" max="1544" width="8.5703125" style="1278" customWidth="1"/>
    <col min="1545" max="1545" width="12.42578125" style="1278" customWidth="1"/>
    <col min="1546" max="1546" width="2.140625" style="1278" customWidth="1"/>
    <col min="1547" max="1547" width="9.42578125" style="1278" customWidth="1"/>
    <col min="1548" max="1792" width="11" style="1278"/>
    <col min="1793" max="1793" width="46.7109375" style="1278" bestFit="1" customWidth="1"/>
    <col min="1794" max="1794" width="11.85546875" style="1278" customWidth="1"/>
    <col min="1795" max="1795" width="12.42578125" style="1278" customWidth="1"/>
    <col min="1796" max="1796" width="12.5703125" style="1278" customWidth="1"/>
    <col min="1797" max="1797" width="11.7109375" style="1278" customWidth="1"/>
    <col min="1798" max="1798" width="10.7109375" style="1278" customWidth="1"/>
    <col min="1799" max="1799" width="2.42578125" style="1278" bestFit="1" customWidth="1"/>
    <col min="1800" max="1800" width="8.5703125" style="1278" customWidth="1"/>
    <col min="1801" max="1801" width="12.42578125" style="1278" customWidth="1"/>
    <col min="1802" max="1802" width="2.140625" style="1278" customWidth="1"/>
    <col min="1803" max="1803" width="9.42578125" style="1278" customWidth="1"/>
    <col min="1804" max="2048" width="11" style="1278"/>
    <col min="2049" max="2049" width="46.7109375" style="1278" bestFit="1" customWidth="1"/>
    <col min="2050" max="2050" width="11.85546875" style="1278" customWidth="1"/>
    <col min="2051" max="2051" width="12.42578125" style="1278" customWidth="1"/>
    <col min="2052" max="2052" width="12.5703125" style="1278" customWidth="1"/>
    <col min="2053" max="2053" width="11.7109375" style="1278" customWidth="1"/>
    <col min="2054" max="2054" width="10.7109375" style="1278" customWidth="1"/>
    <col min="2055" max="2055" width="2.42578125" style="1278" bestFit="1" customWidth="1"/>
    <col min="2056" max="2056" width="8.5703125" style="1278" customWidth="1"/>
    <col min="2057" max="2057" width="12.42578125" style="1278" customWidth="1"/>
    <col min="2058" max="2058" width="2.140625" style="1278" customWidth="1"/>
    <col min="2059" max="2059" width="9.42578125" style="1278" customWidth="1"/>
    <col min="2060" max="2304" width="11" style="1278"/>
    <col min="2305" max="2305" width="46.7109375" style="1278" bestFit="1" customWidth="1"/>
    <col min="2306" max="2306" width="11.85546875" style="1278" customWidth="1"/>
    <col min="2307" max="2307" width="12.42578125" style="1278" customWidth="1"/>
    <col min="2308" max="2308" width="12.5703125" style="1278" customWidth="1"/>
    <col min="2309" max="2309" width="11.7109375" style="1278" customWidth="1"/>
    <col min="2310" max="2310" width="10.7109375" style="1278" customWidth="1"/>
    <col min="2311" max="2311" width="2.42578125" style="1278" bestFit="1" customWidth="1"/>
    <col min="2312" max="2312" width="8.5703125" style="1278" customWidth="1"/>
    <col min="2313" max="2313" width="12.42578125" style="1278" customWidth="1"/>
    <col min="2314" max="2314" width="2.140625" style="1278" customWidth="1"/>
    <col min="2315" max="2315" width="9.42578125" style="1278" customWidth="1"/>
    <col min="2316" max="2560" width="11" style="1278"/>
    <col min="2561" max="2561" width="46.7109375" style="1278" bestFit="1" customWidth="1"/>
    <col min="2562" max="2562" width="11.85546875" style="1278" customWidth="1"/>
    <col min="2563" max="2563" width="12.42578125" style="1278" customWidth="1"/>
    <col min="2564" max="2564" width="12.5703125" style="1278" customWidth="1"/>
    <col min="2565" max="2565" width="11.7109375" style="1278" customWidth="1"/>
    <col min="2566" max="2566" width="10.7109375" style="1278" customWidth="1"/>
    <col min="2567" max="2567" width="2.42578125" style="1278" bestFit="1" customWidth="1"/>
    <col min="2568" max="2568" width="8.5703125" style="1278" customWidth="1"/>
    <col min="2569" max="2569" width="12.42578125" style="1278" customWidth="1"/>
    <col min="2570" max="2570" width="2.140625" style="1278" customWidth="1"/>
    <col min="2571" max="2571" width="9.42578125" style="1278" customWidth="1"/>
    <col min="2572" max="2816" width="11" style="1278"/>
    <col min="2817" max="2817" width="46.7109375" style="1278" bestFit="1" customWidth="1"/>
    <col min="2818" max="2818" width="11.85546875" style="1278" customWidth="1"/>
    <col min="2819" max="2819" width="12.42578125" style="1278" customWidth="1"/>
    <col min="2820" max="2820" width="12.5703125" style="1278" customWidth="1"/>
    <col min="2821" max="2821" width="11.7109375" style="1278" customWidth="1"/>
    <col min="2822" max="2822" width="10.7109375" style="1278" customWidth="1"/>
    <col min="2823" max="2823" width="2.42578125" style="1278" bestFit="1" customWidth="1"/>
    <col min="2824" max="2824" width="8.5703125" style="1278" customWidth="1"/>
    <col min="2825" max="2825" width="12.42578125" style="1278" customWidth="1"/>
    <col min="2826" max="2826" width="2.140625" style="1278" customWidth="1"/>
    <col min="2827" max="2827" width="9.42578125" style="1278" customWidth="1"/>
    <col min="2828" max="3072" width="11" style="1278"/>
    <col min="3073" max="3073" width="46.7109375" style="1278" bestFit="1" customWidth="1"/>
    <col min="3074" max="3074" width="11.85546875" style="1278" customWidth="1"/>
    <col min="3075" max="3075" width="12.42578125" style="1278" customWidth="1"/>
    <col min="3076" max="3076" width="12.5703125" style="1278" customWidth="1"/>
    <col min="3077" max="3077" width="11.7109375" style="1278" customWidth="1"/>
    <col min="3078" max="3078" width="10.7109375" style="1278" customWidth="1"/>
    <col min="3079" max="3079" width="2.42578125" style="1278" bestFit="1" customWidth="1"/>
    <col min="3080" max="3080" width="8.5703125" style="1278" customWidth="1"/>
    <col min="3081" max="3081" width="12.42578125" style="1278" customWidth="1"/>
    <col min="3082" max="3082" width="2.140625" style="1278" customWidth="1"/>
    <col min="3083" max="3083" width="9.42578125" style="1278" customWidth="1"/>
    <col min="3084" max="3328" width="11" style="1278"/>
    <col min="3329" max="3329" width="46.7109375" style="1278" bestFit="1" customWidth="1"/>
    <col min="3330" max="3330" width="11.85546875" style="1278" customWidth="1"/>
    <col min="3331" max="3331" width="12.42578125" style="1278" customWidth="1"/>
    <col min="3332" max="3332" width="12.5703125" style="1278" customWidth="1"/>
    <col min="3333" max="3333" width="11.7109375" style="1278" customWidth="1"/>
    <col min="3334" max="3334" width="10.7109375" style="1278" customWidth="1"/>
    <col min="3335" max="3335" width="2.42578125" style="1278" bestFit="1" customWidth="1"/>
    <col min="3336" max="3336" width="8.5703125" style="1278" customWidth="1"/>
    <col min="3337" max="3337" width="12.42578125" style="1278" customWidth="1"/>
    <col min="3338" max="3338" width="2.140625" style="1278" customWidth="1"/>
    <col min="3339" max="3339" width="9.42578125" style="1278" customWidth="1"/>
    <col min="3340" max="3584" width="11" style="1278"/>
    <col min="3585" max="3585" width="46.7109375" style="1278" bestFit="1" customWidth="1"/>
    <col min="3586" max="3586" width="11.85546875" style="1278" customWidth="1"/>
    <col min="3587" max="3587" width="12.42578125" style="1278" customWidth="1"/>
    <col min="3588" max="3588" width="12.5703125" style="1278" customWidth="1"/>
    <col min="3589" max="3589" width="11.7109375" style="1278" customWidth="1"/>
    <col min="3590" max="3590" width="10.7109375" style="1278" customWidth="1"/>
    <col min="3591" max="3591" width="2.42578125" style="1278" bestFit="1" customWidth="1"/>
    <col min="3592" max="3592" width="8.5703125" style="1278" customWidth="1"/>
    <col min="3593" max="3593" width="12.42578125" style="1278" customWidth="1"/>
    <col min="3594" max="3594" width="2.140625" style="1278" customWidth="1"/>
    <col min="3595" max="3595" width="9.42578125" style="1278" customWidth="1"/>
    <col min="3596" max="3840" width="11" style="1278"/>
    <col min="3841" max="3841" width="46.7109375" style="1278" bestFit="1" customWidth="1"/>
    <col min="3842" max="3842" width="11.85546875" style="1278" customWidth="1"/>
    <col min="3843" max="3843" width="12.42578125" style="1278" customWidth="1"/>
    <col min="3844" max="3844" width="12.5703125" style="1278" customWidth="1"/>
    <col min="3845" max="3845" width="11.7109375" style="1278" customWidth="1"/>
    <col min="3846" max="3846" width="10.7109375" style="1278" customWidth="1"/>
    <col min="3847" max="3847" width="2.42578125" style="1278" bestFit="1" customWidth="1"/>
    <col min="3848" max="3848" width="8.5703125" style="1278" customWidth="1"/>
    <col min="3849" max="3849" width="12.42578125" style="1278" customWidth="1"/>
    <col min="3850" max="3850" width="2.140625" style="1278" customWidth="1"/>
    <col min="3851" max="3851" width="9.42578125" style="1278" customWidth="1"/>
    <col min="3852" max="4096" width="11" style="1278"/>
    <col min="4097" max="4097" width="46.7109375" style="1278" bestFit="1" customWidth="1"/>
    <col min="4098" max="4098" width="11.85546875" style="1278" customWidth="1"/>
    <col min="4099" max="4099" width="12.42578125" style="1278" customWidth="1"/>
    <col min="4100" max="4100" width="12.5703125" style="1278" customWidth="1"/>
    <col min="4101" max="4101" width="11.7109375" style="1278" customWidth="1"/>
    <col min="4102" max="4102" width="10.7109375" style="1278" customWidth="1"/>
    <col min="4103" max="4103" width="2.42578125" style="1278" bestFit="1" customWidth="1"/>
    <col min="4104" max="4104" width="8.5703125" style="1278" customWidth="1"/>
    <col min="4105" max="4105" width="12.42578125" style="1278" customWidth="1"/>
    <col min="4106" max="4106" width="2.140625" style="1278" customWidth="1"/>
    <col min="4107" max="4107" width="9.42578125" style="1278" customWidth="1"/>
    <col min="4108" max="4352" width="11" style="1278"/>
    <col min="4353" max="4353" width="46.7109375" style="1278" bestFit="1" customWidth="1"/>
    <col min="4354" max="4354" width="11.85546875" style="1278" customWidth="1"/>
    <col min="4355" max="4355" width="12.42578125" style="1278" customWidth="1"/>
    <col min="4356" max="4356" width="12.5703125" style="1278" customWidth="1"/>
    <col min="4357" max="4357" width="11.7109375" style="1278" customWidth="1"/>
    <col min="4358" max="4358" width="10.7109375" style="1278" customWidth="1"/>
    <col min="4359" max="4359" width="2.42578125" style="1278" bestFit="1" customWidth="1"/>
    <col min="4360" max="4360" width="8.5703125" style="1278" customWidth="1"/>
    <col min="4361" max="4361" width="12.42578125" style="1278" customWidth="1"/>
    <col min="4362" max="4362" width="2.140625" style="1278" customWidth="1"/>
    <col min="4363" max="4363" width="9.42578125" style="1278" customWidth="1"/>
    <col min="4364" max="4608" width="11" style="1278"/>
    <col min="4609" max="4609" width="46.7109375" style="1278" bestFit="1" customWidth="1"/>
    <col min="4610" max="4610" width="11.85546875" style="1278" customWidth="1"/>
    <col min="4611" max="4611" width="12.42578125" style="1278" customWidth="1"/>
    <col min="4612" max="4612" width="12.5703125" style="1278" customWidth="1"/>
    <col min="4613" max="4613" width="11.7109375" style="1278" customWidth="1"/>
    <col min="4614" max="4614" width="10.7109375" style="1278" customWidth="1"/>
    <col min="4615" max="4615" width="2.42578125" style="1278" bestFit="1" customWidth="1"/>
    <col min="4616" max="4616" width="8.5703125" style="1278" customWidth="1"/>
    <col min="4617" max="4617" width="12.42578125" style="1278" customWidth="1"/>
    <col min="4618" max="4618" width="2.140625" style="1278" customWidth="1"/>
    <col min="4619" max="4619" width="9.42578125" style="1278" customWidth="1"/>
    <col min="4620" max="4864" width="11" style="1278"/>
    <col min="4865" max="4865" width="46.7109375" style="1278" bestFit="1" customWidth="1"/>
    <col min="4866" max="4866" width="11.85546875" style="1278" customWidth="1"/>
    <col min="4867" max="4867" width="12.42578125" style="1278" customWidth="1"/>
    <col min="4868" max="4868" width="12.5703125" style="1278" customWidth="1"/>
    <col min="4869" max="4869" width="11.7109375" style="1278" customWidth="1"/>
    <col min="4870" max="4870" width="10.7109375" style="1278" customWidth="1"/>
    <col min="4871" max="4871" width="2.42578125" style="1278" bestFit="1" customWidth="1"/>
    <col min="4872" max="4872" width="8.5703125" style="1278" customWidth="1"/>
    <col min="4873" max="4873" width="12.42578125" style="1278" customWidth="1"/>
    <col min="4874" max="4874" width="2.140625" style="1278" customWidth="1"/>
    <col min="4875" max="4875" width="9.42578125" style="1278" customWidth="1"/>
    <col min="4876" max="5120" width="11" style="1278"/>
    <col min="5121" max="5121" width="46.7109375" style="1278" bestFit="1" customWidth="1"/>
    <col min="5122" max="5122" width="11.85546875" style="1278" customWidth="1"/>
    <col min="5123" max="5123" width="12.42578125" style="1278" customWidth="1"/>
    <col min="5124" max="5124" width="12.5703125" style="1278" customWidth="1"/>
    <col min="5125" max="5125" width="11.7109375" style="1278" customWidth="1"/>
    <col min="5126" max="5126" width="10.7109375" style="1278" customWidth="1"/>
    <col min="5127" max="5127" width="2.42578125" style="1278" bestFit="1" customWidth="1"/>
    <col min="5128" max="5128" width="8.5703125" style="1278" customWidth="1"/>
    <col min="5129" max="5129" width="12.42578125" style="1278" customWidth="1"/>
    <col min="5130" max="5130" width="2.140625" style="1278" customWidth="1"/>
    <col min="5131" max="5131" width="9.42578125" style="1278" customWidth="1"/>
    <col min="5132" max="5376" width="11" style="1278"/>
    <col min="5377" max="5377" width="46.7109375" style="1278" bestFit="1" customWidth="1"/>
    <col min="5378" max="5378" width="11.85546875" style="1278" customWidth="1"/>
    <col min="5379" max="5379" width="12.42578125" style="1278" customWidth="1"/>
    <col min="5380" max="5380" width="12.5703125" style="1278" customWidth="1"/>
    <col min="5381" max="5381" width="11.7109375" style="1278" customWidth="1"/>
    <col min="5382" max="5382" width="10.7109375" style="1278" customWidth="1"/>
    <col min="5383" max="5383" width="2.42578125" style="1278" bestFit="1" customWidth="1"/>
    <col min="5384" max="5384" width="8.5703125" style="1278" customWidth="1"/>
    <col min="5385" max="5385" width="12.42578125" style="1278" customWidth="1"/>
    <col min="5386" max="5386" width="2.140625" style="1278" customWidth="1"/>
    <col min="5387" max="5387" width="9.42578125" style="1278" customWidth="1"/>
    <col min="5388" max="5632" width="11" style="1278"/>
    <col min="5633" max="5633" width="46.7109375" style="1278" bestFit="1" customWidth="1"/>
    <col min="5634" max="5634" width="11.85546875" style="1278" customWidth="1"/>
    <col min="5635" max="5635" width="12.42578125" style="1278" customWidth="1"/>
    <col min="5636" max="5636" width="12.5703125" style="1278" customWidth="1"/>
    <col min="5637" max="5637" width="11.7109375" style="1278" customWidth="1"/>
    <col min="5638" max="5638" width="10.7109375" style="1278" customWidth="1"/>
    <col min="5639" max="5639" width="2.42578125" style="1278" bestFit="1" customWidth="1"/>
    <col min="5640" max="5640" width="8.5703125" style="1278" customWidth="1"/>
    <col min="5641" max="5641" width="12.42578125" style="1278" customWidth="1"/>
    <col min="5642" max="5642" width="2.140625" style="1278" customWidth="1"/>
    <col min="5643" max="5643" width="9.42578125" style="1278" customWidth="1"/>
    <col min="5644" max="5888" width="11" style="1278"/>
    <col min="5889" max="5889" width="46.7109375" style="1278" bestFit="1" customWidth="1"/>
    <col min="5890" max="5890" width="11.85546875" style="1278" customWidth="1"/>
    <col min="5891" max="5891" width="12.42578125" style="1278" customWidth="1"/>
    <col min="5892" max="5892" width="12.5703125" style="1278" customWidth="1"/>
    <col min="5893" max="5893" width="11.7109375" style="1278" customWidth="1"/>
    <col min="5894" max="5894" width="10.7109375" style="1278" customWidth="1"/>
    <col min="5895" max="5895" width="2.42578125" style="1278" bestFit="1" customWidth="1"/>
    <col min="5896" max="5896" width="8.5703125" style="1278" customWidth="1"/>
    <col min="5897" max="5897" width="12.42578125" style="1278" customWidth="1"/>
    <col min="5898" max="5898" width="2.140625" style="1278" customWidth="1"/>
    <col min="5899" max="5899" width="9.42578125" style="1278" customWidth="1"/>
    <col min="5900" max="6144" width="11" style="1278"/>
    <col min="6145" max="6145" width="46.7109375" style="1278" bestFit="1" customWidth="1"/>
    <col min="6146" max="6146" width="11.85546875" style="1278" customWidth="1"/>
    <col min="6147" max="6147" width="12.42578125" style="1278" customWidth="1"/>
    <col min="6148" max="6148" width="12.5703125" style="1278" customWidth="1"/>
    <col min="6149" max="6149" width="11.7109375" style="1278" customWidth="1"/>
    <col min="6150" max="6150" width="10.7109375" style="1278" customWidth="1"/>
    <col min="6151" max="6151" width="2.42578125" style="1278" bestFit="1" customWidth="1"/>
    <col min="6152" max="6152" width="8.5703125" style="1278" customWidth="1"/>
    <col min="6153" max="6153" width="12.42578125" style="1278" customWidth="1"/>
    <col min="6154" max="6154" width="2.140625" style="1278" customWidth="1"/>
    <col min="6155" max="6155" width="9.42578125" style="1278" customWidth="1"/>
    <col min="6156" max="6400" width="11" style="1278"/>
    <col min="6401" max="6401" width="46.7109375" style="1278" bestFit="1" customWidth="1"/>
    <col min="6402" max="6402" width="11.85546875" style="1278" customWidth="1"/>
    <col min="6403" max="6403" width="12.42578125" style="1278" customWidth="1"/>
    <col min="6404" max="6404" width="12.5703125" style="1278" customWidth="1"/>
    <col min="6405" max="6405" width="11.7109375" style="1278" customWidth="1"/>
    <col min="6406" max="6406" width="10.7109375" style="1278" customWidth="1"/>
    <col min="6407" max="6407" width="2.42578125" style="1278" bestFit="1" customWidth="1"/>
    <col min="6408" max="6408" width="8.5703125" style="1278" customWidth="1"/>
    <col min="6409" max="6409" width="12.42578125" style="1278" customWidth="1"/>
    <col min="6410" max="6410" width="2.140625" style="1278" customWidth="1"/>
    <col min="6411" max="6411" width="9.42578125" style="1278" customWidth="1"/>
    <col min="6412" max="6656" width="11" style="1278"/>
    <col min="6657" max="6657" width="46.7109375" style="1278" bestFit="1" customWidth="1"/>
    <col min="6658" max="6658" width="11.85546875" style="1278" customWidth="1"/>
    <col min="6659" max="6659" width="12.42578125" style="1278" customWidth="1"/>
    <col min="6660" max="6660" width="12.5703125" style="1278" customWidth="1"/>
    <col min="6661" max="6661" width="11.7109375" style="1278" customWidth="1"/>
    <col min="6662" max="6662" width="10.7109375" style="1278" customWidth="1"/>
    <col min="6663" max="6663" width="2.42578125" style="1278" bestFit="1" customWidth="1"/>
    <col min="6664" max="6664" width="8.5703125" style="1278" customWidth="1"/>
    <col min="6665" max="6665" width="12.42578125" style="1278" customWidth="1"/>
    <col min="6666" max="6666" width="2.140625" style="1278" customWidth="1"/>
    <col min="6667" max="6667" width="9.42578125" style="1278" customWidth="1"/>
    <col min="6668" max="6912" width="11" style="1278"/>
    <col min="6913" max="6913" width="46.7109375" style="1278" bestFit="1" customWidth="1"/>
    <col min="6914" max="6914" width="11.85546875" style="1278" customWidth="1"/>
    <col min="6915" max="6915" width="12.42578125" style="1278" customWidth="1"/>
    <col min="6916" max="6916" width="12.5703125" style="1278" customWidth="1"/>
    <col min="6917" max="6917" width="11.7109375" style="1278" customWidth="1"/>
    <col min="6918" max="6918" width="10.7109375" style="1278" customWidth="1"/>
    <col min="6919" max="6919" width="2.42578125" style="1278" bestFit="1" customWidth="1"/>
    <col min="6920" max="6920" width="8.5703125" style="1278" customWidth="1"/>
    <col min="6921" max="6921" width="12.42578125" style="1278" customWidth="1"/>
    <col min="6922" max="6922" width="2.140625" style="1278" customWidth="1"/>
    <col min="6923" max="6923" width="9.42578125" style="1278" customWidth="1"/>
    <col min="6924" max="7168" width="11" style="1278"/>
    <col min="7169" max="7169" width="46.7109375" style="1278" bestFit="1" customWidth="1"/>
    <col min="7170" max="7170" width="11.85546875" style="1278" customWidth="1"/>
    <col min="7171" max="7171" width="12.42578125" style="1278" customWidth="1"/>
    <col min="7172" max="7172" width="12.5703125" style="1278" customWidth="1"/>
    <col min="7173" max="7173" width="11.7109375" style="1278" customWidth="1"/>
    <col min="7174" max="7174" width="10.7109375" style="1278" customWidth="1"/>
    <col min="7175" max="7175" width="2.42578125" style="1278" bestFit="1" customWidth="1"/>
    <col min="7176" max="7176" width="8.5703125" style="1278" customWidth="1"/>
    <col min="7177" max="7177" width="12.42578125" style="1278" customWidth="1"/>
    <col min="7178" max="7178" width="2.140625" style="1278" customWidth="1"/>
    <col min="7179" max="7179" width="9.42578125" style="1278" customWidth="1"/>
    <col min="7180" max="7424" width="11" style="1278"/>
    <col min="7425" max="7425" width="46.7109375" style="1278" bestFit="1" customWidth="1"/>
    <col min="7426" max="7426" width="11.85546875" style="1278" customWidth="1"/>
    <col min="7427" max="7427" width="12.42578125" style="1278" customWidth="1"/>
    <col min="7428" max="7428" width="12.5703125" style="1278" customWidth="1"/>
    <col min="7429" max="7429" width="11.7109375" style="1278" customWidth="1"/>
    <col min="7430" max="7430" width="10.7109375" style="1278" customWidth="1"/>
    <col min="7431" max="7431" width="2.42578125" style="1278" bestFit="1" customWidth="1"/>
    <col min="7432" max="7432" width="8.5703125" style="1278" customWidth="1"/>
    <col min="7433" max="7433" width="12.42578125" style="1278" customWidth="1"/>
    <col min="7434" max="7434" width="2.140625" style="1278" customWidth="1"/>
    <col min="7435" max="7435" width="9.42578125" style="1278" customWidth="1"/>
    <col min="7436" max="7680" width="11" style="1278"/>
    <col min="7681" max="7681" width="46.7109375" style="1278" bestFit="1" customWidth="1"/>
    <col min="7682" max="7682" width="11.85546875" style="1278" customWidth="1"/>
    <col min="7683" max="7683" width="12.42578125" style="1278" customWidth="1"/>
    <col min="7684" max="7684" width="12.5703125" style="1278" customWidth="1"/>
    <col min="7685" max="7685" width="11.7109375" style="1278" customWidth="1"/>
    <col min="7686" max="7686" width="10.7109375" style="1278" customWidth="1"/>
    <col min="7687" max="7687" width="2.42578125" style="1278" bestFit="1" customWidth="1"/>
    <col min="7688" max="7688" width="8.5703125" style="1278" customWidth="1"/>
    <col min="7689" max="7689" width="12.42578125" style="1278" customWidth="1"/>
    <col min="7690" max="7690" width="2.140625" style="1278" customWidth="1"/>
    <col min="7691" max="7691" width="9.42578125" style="1278" customWidth="1"/>
    <col min="7692" max="7936" width="11" style="1278"/>
    <col min="7937" max="7937" width="46.7109375" style="1278" bestFit="1" customWidth="1"/>
    <col min="7938" max="7938" width="11.85546875" style="1278" customWidth="1"/>
    <col min="7939" max="7939" width="12.42578125" style="1278" customWidth="1"/>
    <col min="7940" max="7940" width="12.5703125" style="1278" customWidth="1"/>
    <col min="7941" max="7941" width="11.7109375" style="1278" customWidth="1"/>
    <col min="7942" max="7942" width="10.7109375" style="1278" customWidth="1"/>
    <col min="7943" max="7943" width="2.42578125" style="1278" bestFit="1" customWidth="1"/>
    <col min="7944" max="7944" width="8.5703125" style="1278" customWidth="1"/>
    <col min="7945" max="7945" width="12.42578125" style="1278" customWidth="1"/>
    <col min="7946" max="7946" width="2.140625" style="1278" customWidth="1"/>
    <col min="7947" max="7947" width="9.42578125" style="1278" customWidth="1"/>
    <col min="7948" max="8192" width="11" style="1278"/>
    <col min="8193" max="8193" width="46.7109375" style="1278" bestFit="1" customWidth="1"/>
    <col min="8194" max="8194" width="11.85546875" style="1278" customWidth="1"/>
    <col min="8195" max="8195" width="12.42578125" style="1278" customWidth="1"/>
    <col min="8196" max="8196" width="12.5703125" style="1278" customWidth="1"/>
    <col min="8197" max="8197" width="11.7109375" style="1278" customWidth="1"/>
    <col min="8198" max="8198" width="10.7109375" style="1278" customWidth="1"/>
    <col min="8199" max="8199" width="2.42578125" style="1278" bestFit="1" customWidth="1"/>
    <col min="8200" max="8200" width="8.5703125" style="1278" customWidth="1"/>
    <col min="8201" max="8201" width="12.42578125" style="1278" customWidth="1"/>
    <col min="8202" max="8202" width="2.140625" style="1278" customWidth="1"/>
    <col min="8203" max="8203" width="9.42578125" style="1278" customWidth="1"/>
    <col min="8204" max="8448" width="11" style="1278"/>
    <col min="8449" max="8449" width="46.7109375" style="1278" bestFit="1" customWidth="1"/>
    <col min="8450" max="8450" width="11.85546875" style="1278" customWidth="1"/>
    <col min="8451" max="8451" width="12.42578125" style="1278" customWidth="1"/>
    <col min="8452" max="8452" width="12.5703125" style="1278" customWidth="1"/>
    <col min="8453" max="8453" width="11.7109375" style="1278" customWidth="1"/>
    <col min="8454" max="8454" width="10.7109375" style="1278" customWidth="1"/>
    <col min="8455" max="8455" width="2.42578125" style="1278" bestFit="1" customWidth="1"/>
    <col min="8456" max="8456" width="8.5703125" style="1278" customWidth="1"/>
    <col min="8457" max="8457" width="12.42578125" style="1278" customWidth="1"/>
    <col min="8458" max="8458" width="2.140625" style="1278" customWidth="1"/>
    <col min="8459" max="8459" width="9.42578125" style="1278" customWidth="1"/>
    <col min="8460" max="8704" width="11" style="1278"/>
    <col min="8705" max="8705" width="46.7109375" style="1278" bestFit="1" customWidth="1"/>
    <col min="8706" max="8706" width="11.85546875" style="1278" customWidth="1"/>
    <col min="8707" max="8707" width="12.42578125" style="1278" customWidth="1"/>
    <col min="8708" max="8708" width="12.5703125" style="1278" customWidth="1"/>
    <col min="8709" max="8709" width="11.7109375" style="1278" customWidth="1"/>
    <col min="8710" max="8710" width="10.7109375" style="1278" customWidth="1"/>
    <col min="8711" max="8711" width="2.42578125" style="1278" bestFit="1" customWidth="1"/>
    <col min="8712" max="8712" width="8.5703125" style="1278" customWidth="1"/>
    <col min="8713" max="8713" width="12.42578125" style="1278" customWidth="1"/>
    <col min="8714" max="8714" width="2.140625" style="1278" customWidth="1"/>
    <col min="8715" max="8715" width="9.42578125" style="1278" customWidth="1"/>
    <col min="8716" max="8960" width="11" style="1278"/>
    <col min="8961" max="8961" width="46.7109375" style="1278" bestFit="1" customWidth="1"/>
    <col min="8962" max="8962" width="11.85546875" style="1278" customWidth="1"/>
    <col min="8963" max="8963" width="12.42578125" style="1278" customWidth="1"/>
    <col min="8964" max="8964" width="12.5703125" style="1278" customWidth="1"/>
    <col min="8965" max="8965" width="11.7109375" style="1278" customWidth="1"/>
    <col min="8966" max="8966" width="10.7109375" style="1278" customWidth="1"/>
    <col min="8967" max="8967" width="2.42578125" style="1278" bestFit="1" customWidth="1"/>
    <col min="8968" max="8968" width="8.5703125" style="1278" customWidth="1"/>
    <col min="8969" max="8969" width="12.42578125" style="1278" customWidth="1"/>
    <col min="8970" max="8970" width="2.140625" style="1278" customWidth="1"/>
    <col min="8971" max="8971" width="9.42578125" style="1278" customWidth="1"/>
    <col min="8972" max="9216" width="11" style="1278"/>
    <col min="9217" max="9217" width="46.7109375" style="1278" bestFit="1" customWidth="1"/>
    <col min="9218" max="9218" width="11.85546875" style="1278" customWidth="1"/>
    <col min="9219" max="9219" width="12.42578125" style="1278" customWidth="1"/>
    <col min="9220" max="9220" width="12.5703125" style="1278" customWidth="1"/>
    <col min="9221" max="9221" width="11.7109375" style="1278" customWidth="1"/>
    <col min="9222" max="9222" width="10.7109375" style="1278" customWidth="1"/>
    <col min="9223" max="9223" width="2.42578125" style="1278" bestFit="1" customWidth="1"/>
    <col min="9224" max="9224" width="8.5703125" style="1278" customWidth="1"/>
    <col min="9225" max="9225" width="12.42578125" style="1278" customWidth="1"/>
    <col min="9226" max="9226" width="2.140625" style="1278" customWidth="1"/>
    <col min="9227" max="9227" width="9.42578125" style="1278" customWidth="1"/>
    <col min="9228" max="9472" width="11" style="1278"/>
    <col min="9473" max="9473" width="46.7109375" style="1278" bestFit="1" customWidth="1"/>
    <col min="9474" max="9474" width="11.85546875" style="1278" customWidth="1"/>
    <col min="9475" max="9475" width="12.42578125" style="1278" customWidth="1"/>
    <col min="9476" max="9476" width="12.5703125" style="1278" customWidth="1"/>
    <col min="9477" max="9477" width="11.7109375" style="1278" customWidth="1"/>
    <col min="9478" max="9478" width="10.7109375" style="1278" customWidth="1"/>
    <col min="9479" max="9479" width="2.42578125" style="1278" bestFit="1" customWidth="1"/>
    <col min="9480" max="9480" width="8.5703125" style="1278" customWidth="1"/>
    <col min="9481" max="9481" width="12.42578125" style="1278" customWidth="1"/>
    <col min="9482" max="9482" width="2.140625" style="1278" customWidth="1"/>
    <col min="9483" max="9483" width="9.42578125" style="1278" customWidth="1"/>
    <col min="9484" max="9728" width="11" style="1278"/>
    <col min="9729" max="9729" width="46.7109375" style="1278" bestFit="1" customWidth="1"/>
    <col min="9730" max="9730" width="11.85546875" style="1278" customWidth="1"/>
    <col min="9731" max="9731" width="12.42578125" style="1278" customWidth="1"/>
    <col min="9732" max="9732" width="12.5703125" style="1278" customWidth="1"/>
    <col min="9733" max="9733" width="11.7109375" style="1278" customWidth="1"/>
    <col min="9734" max="9734" width="10.7109375" style="1278" customWidth="1"/>
    <col min="9735" max="9735" width="2.42578125" style="1278" bestFit="1" customWidth="1"/>
    <col min="9736" max="9736" width="8.5703125" style="1278" customWidth="1"/>
    <col min="9737" max="9737" width="12.42578125" style="1278" customWidth="1"/>
    <col min="9738" max="9738" width="2.140625" style="1278" customWidth="1"/>
    <col min="9739" max="9739" width="9.42578125" style="1278" customWidth="1"/>
    <col min="9740" max="9984" width="11" style="1278"/>
    <col min="9985" max="9985" width="46.7109375" style="1278" bestFit="1" customWidth="1"/>
    <col min="9986" max="9986" width="11.85546875" style="1278" customWidth="1"/>
    <col min="9987" max="9987" width="12.42578125" style="1278" customWidth="1"/>
    <col min="9988" max="9988" width="12.5703125" style="1278" customWidth="1"/>
    <col min="9989" max="9989" width="11.7109375" style="1278" customWidth="1"/>
    <col min="9990" max="9990" width="10.7109375" style="1278" customWidth="1"/>
    <col min="9991" max="9991" width="2.42578125" style="1278" bestFit="1" customWidth="1"/>
    <col min="9992" max="9992" width="8.5703125" style="1278" customWidth="1"/>
    <col min="9993" max="9993" width="12.42578125" style="1278" customWidth="1"/>
    <col min="9994" max="9994" width="2.140625" style="1278" customWidth="1"/>
    <col min="9995" max="9995" width="9.42578125" style="1278" customWidth="1"/>
    <col min="9996" max="10240" width="11" style="1278"/>
    <col min="10241" max="10241" width="46.7109375" style="1278" bestFit="1" customWidth="1"/>
    <col min="10242" max="10242" width="11.85546875" style="1278" customWidth="1"/>
    <col min="10243" max="10243" width="12.42578125" style="1278" customWidth="1"/>
    <col min="10244" max="10244" width="12.5703125" style="1278" customWidth="1"/>
    <col min="10245" max="10245" width="11.7109375" style="1278" customWidth="1"/>
    <col min="10246" max="10246" width="10.7109375" style="1278" customWidth="1"/>
    <col min="10247" max="10247" width="2.42578125" style="1278" bestFit="1" customWidth="1"/>
    <col min="10248" max="10248" width="8.5703125" style="1278" customWidth="1"/>
    <col min="10249" max="10249" width="12.42578125" style="1278" customWidth="1"/>
    <col min="10250" max="10250" width="2.140625" style="1278" customWidth="1"/>
    <col min="10251" max="10251" width="9.42578125" style="1278" customWidth="1"/>
    <col min="10252" max="10496" width="11" style="1278"/>
    <col min="10497" max="10497" width="46.7109375" style="1278" bestFit="1" customWidth="1"/>
    <col min="10498" max="10498" width="11.85546875" style="1278" customWidth="1"/>
    <col min="10499" max="10499" width="12.42578125" style="1278" customWidth="1"/>
    <col min="10500" max="10500" width="12.5703125" style="1278" customWidth="1"/>
    <col min="10501" max="10501" width="11.7109375" style="1278" customWidth="1"/>
    <col min="10502" max="10502" width="10.7109375" style="1278" customWidth="1"/>
    <col min="10503" max="10503" width="2.42578125" style="1278" bestFit="1" customWidth="1"/>
    <col min="10504" max="10504" width="8.5703125" style="1278" customWidth="1"/>
    <col min="10505" max="10505" width="12.42578125" style="1278" customWidth="1"/>
    <col min="10506" max="10506" width="2.140625" style="1278" customWidth="1"/>
    <col min="10507" max="10507" width="9.42578125" style="1278" customWidth="1"/>
    <col min="10508" max="10752" width="11" style="1278"/>
    <col min="10753" max="10753" width="46.7109375" style="1278" bestFit="1" customWidth="1"/>
    <col min="10754" max="10754" width="11.85546875" style="1278" customWidth="1"/>
    <col min="10755" max="10755" width="12.42578125" style="1278" customWidth="1"/>
    <col min="10756" max="10756" width="12.5703125" style="1278" customWidth="1"/>
    <col min="10757" max="10757" width="11.7109375" style="1278" customWidth="1"/>
    <col min="10758" max="10758" width="10.7109375" style="1278" customWidth="1"/>
    <col min="10759" max="10759" width="2.42578125" style="1278" bestFit="1" customWidth="1"/>
    <col min="10760" max="10760" width="8.5703125" style="1278" customWidth="1"/>
    <col min="10761" max="10761" width="12.42578125" style="1278" customWidth="1"/>
    <col min="10762" max="10762" width="2.140625" style="1278" customWidth="1"/>
    <col min="10763" max="10763" width="9.42578125" style="1278" customWidth="1"/>
    <col min="10764" max="11008" width="11" style="1278"/>
    <col min="11009" max="11009" width="46.7109375" style="1278" bestFit="1" customWidth="1"/>
    <col min="11010" max="11010" width="11.85546875" style="1278" customWidth="1"/>
    <col min="11011" max="11011" width="12.42578125" style="1278" customWidth="1"/>
    <col min="11012" max="11012" width="12.5703125" style="1278" customWidth="1"/>
    <col min="11013" max="11013" width="11.7109375" style="1278" customWidth="1"/>
    <col min="11014" max="11014" width="10.7109375" style="1278" customWidth="1"/>
    <col min="11015" max="11015" width="2.42578125" style="1278" bestFit="1" customWidth="1"/>
    <col min="11016" max="11016" width="8.5703125" style="1278" customWidth="1"/>
    <col min="11017" max="11017" width="12.42578125" style="1278" customWidth="1"/>
    <col min="11018" max="11018" width="2.140625" style="1278" customWidth="1"/>
    <col min="11019" max="11019" width="9.42578125" style="1278" customWidth="1"/>
    <col min="11020" max="11264" width="11" style="1278"/>
    <col min="11265" max="11265" width="46.7109375" style="1278" bestFit="1" customWidth="1"/>
    <col min="11266" max="11266" width="11.85546875" style="1278" customWidth="1"/>
    <col min="11267" max="11267" width="12.42578125" style="1278" customWidth="1"/>
    <col min="11268" max="11268" width="12.5703125" style="1278" customWidth="1"/>
    <col min="11269" max="11269" width="11.7109375" style="1278" customWidth="1"/>
    <col min="11270" max="11270" width="10.7109375" style="1278" customWidth="1"/>
    <col min="11271" max="11271" width="2.42578125" style="1278" bestFit="1" customWidth="1"/>
    <col min="11272" max="11272" width="8.5703125" style="1278" customWidth="1"/>
    <col min="11273" max="11273" width="12.42578125" style="1278" customWidth="1"/>
    <col min="11274" max="11274" width="2.140625" style="1278" customWidth="1"/>
    <col min="11275" max="11275" width="9.42578125" style="1278" customWidth="1"/>
    <col min="11276" max="11520" width="11" style="1278"/>
    <col min="11521" max="11521" width="46.7109375" style="1278" bestFit="1" customWidth="1"/>
    <col min="11522" max="11522" width="11.85546875" style="1278" customWidth="1"/>
    <col min="11523" max="11523" width="12.42578125" style="1278" customWidth="1"/>
    <col min="11524" max="11524" width="12.5703125" style="1278" customWidth="1"/>
    <col min="11525" max="11525" width="11.7109375" style="1278" customWidth="1"/>
    <col min="11526" max="11526" width="10.7109375" style="1278" customWidth="1"/>
    <col min="11527" max="11527" width="2.42578125" style="1278" bestFit="1" customWidth="1"/>
    <col min="11528" max="11528" width="8.5703125" style="1278" customWidth="1"/>
    <col min="11529" max="11529" width="12.42578125" style="1278" customWidth="1"/>
    <col min="11530" max="11530" width="2.140625" style="1278" customWidth="1"/>
    <col min="11531" max="11531" width="9.42578125" style="1278" customWidth="1"/>
    <col min="11532" max="11776" width="11" style="1278"/>
    <col min="11777" max="11777" width="46.7109375" style="1278" bestFit="1" customWidth="1"/>
    <col min="11778" max="11778" width="11.85546875" style="1278" customWidth="1"/>
    <col min="11779" max="11779" width="12.42578125" style="1278" customWidth="1"/>
    <col min="11780" max="11780" width="12.5703125" style="1278" customWidth="1"/>
    <col min="11781" max="11781" width="11.7109375" style="1278" customWidth="1"/>
    <col min="11782" max="11782" width="10.7109375" style="1278" customWidth="1"/>
    <col min="11783" max="11783" width="2.42578125" style="1278" bestFit="1" customWidth="1"/>
    <col min="11784" max="11784" width="8.5703125" style="1278" customWidth="1"/>
    <col min="11785" max="11785" width="12.42578125" style="1278" customWidth="1"/>
    <col min="11786" max="11786" width="2.140625" style="1278" customWidth="1"/>
    <col min="11787" max="11787" width="9.42578125" style="1278" customWidth="1"/>
    <col min="11788" max="12032" width="11" style="1278"/>
    <col min="12033" max="12033" width="46.7109375" style="1278" bestFit="1" customWidth="1"/>
    <col min="12034" max="12034" width="11.85546875" style="1278" customWidth="1"/>
    <col min="12035" max="12035" width="12.42578125" style="1278" customWidth="1"/>
    <col min="12036" max="12036" width="12.5703125" style="1278" customWidth="1"/>
    <col min="12037" max="12037" width="11.7109375" style="1278" customWidth="1"/>
    <col min="12038" max="12038" width="10.7109375" style="1278" customWidth="1"/>
    <col min="12039" max="12039" width="2.42578125" style="1278" bestFit="1" customWidth="1"/>
    <col min="12040" max="12040" width="8.5703125" style="1278" customWidth="1"/>
    <col min="12041" max="12041" width="12.42578125" style="1278" customWidth="1"/>
    <col min="12042" max="12042" width="2.140625" style="1278" customWidth="1"/>
    <col min="12043" max="12043" width="9.42578125" style="1278" customWidth="1"/>
    <col min="12044" max="12288" width="11" style="1278"/>
    <col min="12289" max="12289" width="46.7109375" style="1278" bestFit="1" customWidth="1"/>
    <col min="12290" max="12290" width="11.85546875" style="1278" customWidth="1"/>
    <col min="12291" max="12291" width="12.42578125" style="1278" customWidth="1"/>
    <col min="12292" max="12292" width="12.5703125" style="1278" customWidth="1"/>
    <col min="12293" max="12293" width="11.7109375" style="1278" customWidth="1"/>
    <col min="12294" max="12294" width="10.7109375" style="1278" customWidth="1"/>
    <col min="12295" max="12295" width="2.42578125" style="1278" bestFit="1" customWidth="1"/>
    <col min="12296" max="12296" width="8.5703125" style="1278" customWidth="1"/>
    <col min="12297" max="12297" width="12.42578125" style="1278" customWidth="1"/>
    <col min="12298" max="12298" width="2.140625" style="1278" customWidth="1"/>
    <col min="12299" max="12299" width="9.42578125" style="1278" customWidth="1"/>
    <col min="12300" max="12544" width="11" style="1278"/>
    <col min="12545" max="12545" width="46.7109375" style="1278" bestFit="1" customWidth="1"/>
    <col min="12546" max="12546" width="11.85546875" style="1278" customWidth="1"/>
    <col min="12547" max="12547" width="12.42578125" style="1278" customWidth="1"/>
    <col min="12548" max="12548" width="12.5703125" style="1278" customWidth="1"/>
    <col min="12549" max="12549" width="11.7109375" style="1278" customWidth="1"/>
    <col min="12550" max="12550" width="10.7109375" style="1278" customWidth="1"/>
    <col min="12551" max="12551" width="2.42578125" style="1278" bestFit="1" customWidth="1"/>
    <col min="12552" max="12552" width="8.5703125" style="1278" customWidth="1"/>
    <col min="12553" max="12553" width="12.42578125" style="1278" customWidth="1"/>
    <col min="12554" max="12554" width="2.140625" style="1278" customWidth="1"/>
    <col min="12555" max="12555" width="9.42578125" style="1278" customWidth="1"/>
    <col min="12556" max="12800" width="11" style="1278"/>
    <col min="12801" max="12801" width="46.7109375" style="1278" bestFit="1" customWidth="1"/>
    <col min="12802" max="12802" width="11.85546875" style="1278" customWidth="1"/>
    <col min="12803" max="12803" width="12.42578125" style="1278" customWidth="1"/>
    <col min="12804" max="12804" width="12.5703125" style="1278" customWidth="1"/>
    <col min="12805" max="12805" width="11.7109375" style="1278" customWidth="1"/>
    <col min="12806" max="12806" width="10.7109375" style="1278" customWidth="1"/>
    <col min="12807" max="12807" width="2.42578125" style="1278" bestFit="1" customWidth="1"/>
    <col min="12808" max="12808" width="8.5703125" style="1278" customWidth="1"/>
    <col min="12809" max="12809" width="12.42578125" style="1278" customWidth="1"/>
    <col min="12810" max="12810" width="2.140625" style="1278" customWidth="1"/>
    <col min="12811" max="12811" width="9.42578125" style="1278" customWidth="1"/>
    <col min="12812" max="13056" width="11" style="1278"/>
    <col min="13057" max="13057" width="46.7109375" style="1278" bestFit="1" customWidth="1"/>
    <col min="13058" max="13058" width="11.85546875" style="1278" customWidth="1"/>
    <col min="13059" max="13059" width="12.42578125" style="1278" customWidth="1"/>
    <col min="13060" max="13060" width="12.5703125" style="1278" customWidth="1"/>
    <col min="13061" max="13061" width="11.7109375" style="1278" customWidth="1"/>
    <col min="13062" max="13062" width="10.7109375" style="1278" customWidth="1"/>
    <col min="13063" max="13063" width="2.42578125" style="1278" bestFit="1" customWidth="1"/>
    <col min="13064" max="13064" width="8.5703125" style="1278" customWidth="1"/>
    <col min="13065" max="13065" width="12.42578125" style="1278" customWidth="1"/>
    <col min="13066" max="13066" width="2.140625" style="1278" customWidth="1"/>
    <col min="13067" max="13067" width="9.42578125" style="1278" customWidth="1"/>
    <col min="13068" max="13312" width="11" style="1278"/>
    <col min="13313" max="13313" width="46.7109375" style="1278" bestFit="1" customWidth="1"/>
    <col min="13314" max="13314" width="11.85546875" style="1278" customWidth="1"/>
    <col min="13315" max="13315" width="12.42578125" style="1278" customWidth="1"/>
    <col min="13316" max="13316" width="12.5703125" style="1278" customWidth="1"/>
    <col min="13317" max="13317" width="11.7109375" style="1278" customWidth="1"/>
    <col min="13318" max="13318" width="10.7109375" style="1278" customWidth="1"/>
    <col min="13319" max="13319" width="2.42578125" style="1278" bestFit="1" customWidth="1"/>
    <col min="13320" max="13320" width="8.5703125" style="1278" customWidth="1"/>
    <col min="13321" max="13321" width="12.42578125" style="1278" customWidth="1"/>
    <col min="13322" max="13322" width="2.140625" style="1278" customWidth="1"/>
    <col min="13323" max="13323" width="9.42578125" style="1278" customWidth="1"/>
    <col min="13324" max="13568" width="11" style="1278"/>
    <col min="13569" max="13569" width="46.7109375" style="1278" bestFit="1" customWidth="1"/>
    <col min="13570" max="13570" width="11.85546875" style="1278" customWidth="1"/>
    <col min="13571" max="13571" width="12.42578125" style="1278" customWidth="1"/>
    <col min="13572" max="13572" width="12.5703125" style="1278" customWidth="1"/>
    <col min="13573" max="13573" width="11.7109375" style="1278" customWidth="1"/>
    <col min="13574" max="13574" width="10.7109375" style="1278" customWidth="1"/>
    <col min="13575" max="13575" width="2.42578125" style="1278" bestFit="1" customWidth="1"/>
    <col min="13576" max="13576" width="8.5703125" style="1278" customWidth="1"/>
    <col min="13577" max="13577" width="12.42578125" style="1278" customWidth="1"/>
    <col min="13578" max="13578" width="2.140625" style="1278" customWidth="1"/>
    <col min="13579" max="13579" width="9.42578125" style="1278" customWidth="1"/>
    <col min="13580" max="13824" width="11" style="1278"/>
    <col min="13825" max="13825" width="46.7109375" style="1278" bestFit="1" customWidth="1"/>
    <col min="13826" max="13826" width="11.85546875" style="1278" customWidth="1"/>
    <col min="13827" max="13827" width="12.42578125" style="1278" customWidth="1"/>
    <col min="13828" max="13828" width="12.5703125" style="1278" customWidth="1"/>
    <col min="13829" max="13829" width="11.7109375" style="1278" customWidth="1"/>
    <col min="13830" max="13830" width="10.7109375" style="1278" customWidth="1"/>
    <col min="13831" max="13831" width="2.42578125" style="1278" bestFit="1" customWidth="1"/>
    <col min="13832" max="13832" width="8.5703125" style="1278" customWidth="1"/>
    <col min="13833" max="13833" width="12.42578125" style="1278" customWidth="1"/>
    <col min="13834" max="13834" width="2.140625" style="1278" customWidth="1"/>
    <col min="13835" max="13835" width="9.42578125" style="1278" customWidth="1"/>
    <col min="13836" max="14080" width="11" style="1278"/>
    <col min="14081" max="14081" width="46.7109375" style="1278" bestFit="1" customWidth="1"/>
    <col min="14082" max="14082" width="11.85546875" style="1278" customWidth="1"/>
    <col min="14083" max="14083" width="12.42578125" style="1278" customWidth="1"/>
    <col min="14084" max="14084" width="12.5703125" style="1278" customWidth="1"/>
    <col min="14085" max="14085" width="11.7109375" style="1278" customWidth="1"/>
    <col min="14086" max="14086" width="10.7109375" style="1278" customWidth="1"/>
    <col min="14087" max="14087" width="2.42578125" style="1278" bestFit="1" customWidth="1"/>
    <col min="14088" max="14088" width="8.5703125" style="1278" customWidth="1"/>
    <col min="14089" max="14089" width="12.42578125" style="1278" customWidth="1"/>
    <col min="14090" max="14090" width="2.140625" style="1278" customWidth="1"/>
    <col min="14091" max="14091" width="9.42578125" style="1278" customWidth="1"/>
    <col min="14092" max="14336" width="11" style="1278"/>
    <col min="14337" max="14337" width="46.7109375" style="1278" bestFit="1" customWidth="1"/>
    <col min="14338" max="14338" width="11.85546875" style="1278" customWidth="1"/>
    <col min="14339" max="14339" width="12.42578125" style="1278" customWidth="1"/>
    <col min="14340" max="14340" width="12.5703125" style="1278" customWidth="1"/>
    <col min="14341" max="14341" width="11.7109375" style="1278" customWidth="1"/>
    <col min="14342" max="14342" width="10.7109375" style="1278" customWidth="1"/>
    <col min="14343" max="14343" width="2.42578125" style="1278" bestFit="1" customWidth="1"/>
    <col min="14344" max="14344" width="8.5703125" style="1278" customWidth="1"/>
    <col min="14345" max="14345" width="12.42578125" style="1278" customWidth="1"/>
    <col min="14346" max="14346" width="2.140625" style="1278" customWidth="1"/>
    <col min="14347" max="14347" width="9.42578125" style="1278" customWidth="1"/>
    <col min="14348" max="14592" width="11" style="1278"/>
    <col min="14593" max="14593" width="46.7109375" style="1278" bestFit="1" customWidth="1"/>
    <col min="14594" max="14594" width="11.85546875" style="1278" customWidth="1"/>
    <col min="14595" max="14595" width="12.42578125" style="1278" customWidth="1"/>
    <col min="14596" max="14596" width="12.5703125" style="1278" customWidth="1"/>
    <col min="14597" max="14597" width="11.7109375" style="1278" customWidth="1"/>
    <col min="14598" max="14598" width="10.7109375" style="1278" customWidth="1"/>
    <col min="14599" max="14599" width="2.42578125" style="1278" bestFit="1" customWidth="1"/>
    <col min="14600" max="14600" width="8.5703125" style="1278" customWidth="1"/>
    <col min="14601" max="14601" width="12.42578125" style="1278" customWidth="1"/>
    <col min="14602" max="14602" width="2.140625" style="1278" customWidth="1"/>
    <col min="14603" max="14603" width="9.42578125" style="1278" customWidth="1"/>
    <col min="14604" max="14848" width="11" style="1278"/>
    <col min="14849" max="14849" width="46.7109375" style="1278" bestFit="1" customWidth="1"/>
    <col min="14850" max="14850" width="11.85546875" style="1278" customWidth="1"/>
    <col min="14851" max="14851" width="12.42578125" style="1278" customWidth="1"/>
    <col min="14852" max="14852" width="12.5703125" style="1278" customWidth="1"/>
    <col min="14853" max="14853" width="11.7109375" style="1278" customWidth="1"/>
    <col min="14854" max="14854" width="10.7109375" style="1278" customWidth="1"/>
    <col min="14855" max="14855" width="2.42578125" style="1278" bestFit="1" customWidth="1"/>
    <col min="14856" max="14856" width="8.5703125" style="1278" customWidth="1"/>
    <col min="14857" max="14857" width="12.42578125" style="1278" customWidth="1"/>
    <col min="14858" max="14858" width="2.140625" style="1278" customWidth="1"/>
    <col min="14859" max="14859" width="9.42578125" style="1278" customWidth="1"/>
    <col min="14860" max="15104" width="11" style="1278"/>
    <col min="15105" max="15105" width="46.7109375" style="1278" bestFit="1" customWidth="1"/>
    <col min="15106" max="15106" width="11.85546875" style="1278" customWidth="1"/>
    <col min="15107" max="15107" width="12.42578125" style="1278" customWidth="1"/>
    <col min="15108" max="15108" width="12.5703125" style="1278" customWidth="1"/>
    <col min="15109" max="15109" width="11.7109375" style="1278" customWidth="1"/>
    <col min="15110" max="15110" width="10.7109375" style="1278" customWidth="1"/>
    <col min="15111" max="15111" width="2.42578125" style="1278" bestFit="1" customWidth="1"/>
    <col min="15112" max="15112" width="8.5703125" style="1278" customWidth="1"/>
    <col min="15113" max="15113" width="12.42578125" style="1278" customWidth="1"/>
    <col min="15114" max="15114" width="2.140625" style="1278" customWidth="1"/>
    <col min="15115" max="15115" width="9.42578125" style="1278" customWidth="1"/>
    <col min="15116" max="15360" width="11" style="1278"/>
    <col min="15361" max="15361" width="46.7109375" style="1278" bestFit="1" customWidth="1"/>
    <col min="15362" max="15362" width="11.85546875" style="1278" customWidth="1"/>
    <col min="15363" max="15363" width="12.42578125" style="1278" customWidth="1"/>
    <col min="15364" max="15364" width="12.5703125" style="1278" customWidth="1"/>
    <col min="15365" max="15365" width="11.7109375" style="1278" customWidth="1"/>
    <col min="15366" max="15366" width="10.7109375" style="1278" customWidth="1"/>
    <col min="15367" max="15367" width="2.42578125" style="1278" bestFit="1" customWidth="1"/>
    <col min="15368" max="15368" width="8.5703125" style="1278" customWidth="1"/>
    <col min="15369" max="15369" width="12.42578125" style="1278" customWidth="1"/>
    <col min="15370" max="15370" width="2.140625" style="1278" customWidth="1"/>
    <col min="15371" max="15371" width="9.42578125" style="1278" customWidth="1"/>
    <col min="15372" max="15616" width="11" style="1278"/>
    <col min="15617" max="15617" width="46.7109375" style="1278" bestFit="1" customWidth="1"/>
    <col min="15618" max="15618" width="11.85546875" style="1278" customWidth="1"/>
    <col min="15619" max="15619" width="12.42578125" style="1278" customWidth="1"/>
    <col min="15620" max="15620" width="12.5703125" style="1278" customWidth="1"/>
    <col min="15621" max="15621" width="11.7109375" style="1278" customWidth="1"/>
    <col min="15622" max="15622" width="10.7109375" style="1278" customWidth="1"/>
    <col min="15623" max="15623" width="2.42578125" style="1278" bestFit="1" customWidth="1"/>
    <col min="15624" max="15624" width="8.5703125" style="1278" customWidth="1"/>
    <col min="15625" max="15625" width="12.42578125" style="1278" customWidth="1"/>
    <col min="15626" max="15626" width="2.140625" style="1278" customWidth="1"/>
    <col min="15627" max="15627" width="9.42578125" style="1278" customWidth="1"/>
    <col min="15628" max="15872" width="11" style="1278"/>
    <col min="15873" max="15873" width="46.7109375" style="1278" bestFit="1" customWidth="1"/>
    <col min="15874" max="15874" width="11.85546875" style="1278" customWidth="1"/>
    <col min="15875" max="15875" width="12.42578125" style="1278" customWidth="1"/>
    <col min="15876" max="15876" width="12.5703125" style="1278" customWidth="1"/>
    <col min="15877" max="15877" width="11.7109375" style="1278" customWidth="1"/>
    <col min="15878" max="15878" width="10.7109375" style="1278" customWidth="1"/>
    <col min="15879" max="15879" width="2.42578125" style="1278" bestFit="1" customWidth="1"/>
    <col min="15880" max="15880" width="8.5703125" style="1278" customWidth="1"/>
    <col min="15881" max="15881" width="12.42578125" style="1278" customWidth="1"/>
    <col min="15882" max="15882" width="2.140625" style="1278" customWidth="1"/>
    <col min="15883" max="15883" width="9.42578125" style="1278" customWidth="1"/>
    <col min="15884" max="16128" width="11" style="1278"/>
    <col min="16129" max="16129" width="46.7109375" style="1278" bestFit="1" customWidth="1"/>
    <col min="16130" max="16130" width="11.85546875" style="1278" customWidth="1"/>
    <col min="16131" max="16131" width="12.42578125" style="1278" customWidth="1"/>
    <col min="16132" max="16132" width="12.5703125" style="1278" customWidth="1"/>
    <col min="16133" max="16133" width="11.7109375" style="1278" customWidth="1"/>
    <col min="16134" max="16134" width="10.7109375" style="1278" customWidth="1"/>
    <col min="16135" max="16135" width="2.42578125" style="1278" bestFit="1" customWidth="1"/>
    <col min="16136" max="16136" width="8.5703125" style="1278" customWidth="1"/>
    <col min="16137" max="16137" width="12.42578125" style="1278" customWidth="1"/>
    <col min="16138" max="16138" width="2.140625" style="1278" customWidth="1"/>
    <col min="16139" max="16139" width="9.42578125" style="1278" customWidth="1"/>
    <col min="16140" max="16384" width="11" style="1278"/>
  </cols>
  <sheetData>
    <row r="1" spans="1:11" s="959" customFormat="1" ht="24.95" customHeight="1">
      <c r="A1" s="1759" t="s">
        <v>992</v>
      </c>
      <c r="B1" s="1759"/>
      <c r="C1" s="1759"/>
      <c r="D1" s="1759"/>
      <c r="E1" s="1759"/>
      <c r="F1" s="1759"/>
      <c r="G1" s="1759"/>
      <c r="H1" s="1759"/>
      <c r="I1" s="1759"/>
      <c r="J1" s="1759"/>
      <c r="K1" s="1759"/>
    </row>
    <row r="2" spans="1:11" s="959" customFormat="1" ht="17.100000000000001" customHeight="1">
      <c r="A2" s="1771" t="s">
        <v>121</v>
      </c>
      <c r="B2" s="1771"/>
      <c r="C2" s="1771"/>
      <c r="D2" s="1771"/>
      <c r="E2" s="1771"/>
      <c r="F2" s="1771"/>
      <c r="G2" s="1771"/>
      <c r="H2" s="1771"/>
      <c r="I2" s="1771"/>
      <c r="J2" s="1771"/>
      <c r="K2" s="1771"/>
    </row>
    <row r="3" spans="1:11" s="959" customFormat="1" ht="17.100000000000001" customHeight="1" thickBot="1">
      <c r="A3" s="1319"/>
      <c r="B3" s="1394"/>
      <c r="C3" s="1279"/>
      <c r="D3" s="1279"/>
      <c r="E3" s="1279"/>
      <c r="F3" s="1279"/>
      <c r="G3" s="1279"/>
      <c r="H3" s="1279"/>
      <c r="I3" s="1761" t="s">
        <v>1</v>
      </c>
      <c r="J3" s="1761"/>
      <c r="K3" s="1761"/>
    </row>
    <row r="4" spans="1:11" s="959" customFormat="1" ht="23.25" customHeight="1" thickTop="1">
      <c r="A4" s="1775" t="s">
        <v>566</v>
      </c>
      <c r="B4" s="1398">
        <v>2016</v>
      </c>
      <c r="C4" s="1398">
        <v>2017</v>
      </c>
      <c r="D4" s="1398">
        <v>2017</v>
      </c>
      <c r="E4" s="1398">
        <v>2018</v>
      </c>
      <c r="F4" s="1783" t="s">
        <v>870</v>
      </c>
      <c r="G4" s="1784"/>
      <c r="H4" s="1784"/>
      <c r="I4" s="1784"/>
      <c r="J4" s="1784"/>
      <c r="K4" s="1785"/>
    </row>
    <row r="5" spans="1:11" s="959" customFormat="1" ht="23.25" customHeight="1">
      <c r="A5" s="1776"/>
      <c r="B5" s="1395" t="s">
        <v>872</v>
      </c>
      <c r="C5" s="1395" t="s">
        <v>873</v>
      </c>
      <c r="D5" s="1395" t="s">
        <v>874</v>
      </c>
      <c r="E5" s="1395" t="s">
        <v>875</v>
      </c>
      <c r="F5" s="1764" t="s">
        <v>5</v>
      </c>
      <c r="G5" s="1765"/>
      <c r="H5" s="1766"/>
      <c r="I5" s="1765" t="s">
        <v>46</v>
      </c>
      <c r="J5" s="1765"/>
      <c r="K5" s="1767"/>
    </row>
    <row r="6" spans="1:11" s="959" customFormat="1" ht="23.25" customHeight="1">
      <c r="A6" s="1777"/>
      <c r="B6" s="1395"/>
      <c r="C6" s="1395"/>
      <c r="D6" s="1395"/>
      <c r="E6" s="1395"/>
      <c r="F6" s="1352" t="s">
        <v>3</v>
      </c>
      <c r="G6" s="1353" t="s">
        <v>87</v>
      </c>
      <c r="H6" s="1354" t="s">
        <v>876</v>
      </c>
      <c r="I6" s="1351" t="s">
        <v>3</v>
      </c>
      <c r="J6" s="1353" t="s">
        <v>87</v>
      </c>
      <c r="K6" s="1355" t="s">
        <v>876</v>
      </c>
    </row>
    <row r="7" spans="1:11" s="959" customFormat="1" ht="23.25" customHeight="1">
      <c r="A7" s="1282" t="s">
        <v>956</v>
      </c>
      <c r="B7" s="1335">
        <v>63027.913511750005</v>
      </c>
      <c r="C7" s="1335">
        <v>57974.762072700018</v>
      </c>
      <c r="D7" s="1335">
        <v>51767.971253915093</v>
      </c>
      <c r="E7" s="1335">
        <v>59541.986583171049</v>
      </c>
      <c r="F7" s="1285">
        <v>-5053.1514390499869</v>
      </c>
      <c r="G7" s="1356"/>
      <c r="H7" s="1284">
        <v>-8.0173230518061676</v>
      </c>
      <c r="I7" s="1283">
        <v>7774.0153292559553</v>
      </c>
      <c r="J7" s="1357"/>
      <c r="K7" s="1288">
        <v>15.017036868463382</v>
      </c>
    </row>
    <row r="8" spans="1:11" s="959" customFormat="1" ht="23.25" customHeight="1">
      <c r="A8" s="1290" t="s">
        <v>957</v>
      </c>
      <c r="B8" s="1336">
        <v>4542.4082021300001</v>
      </c>
      <c r="C8" s="1336">
        <v>4563.2490571299995</v>
      </c>
      <c r="D8" s="1336">
        <v>4371.8182203699998</v>
      </c>
      <c r="E8" s="1336">
        <v>3704.5216933299998</v>
      </c>
      <c r="F8" s="1293">
        <v>20.840854999999465</v>
      </c>
      <c r="G8" s="1358"/>
      <c r="H8" s="1292">
        <v>0.4588062999319808</v>
      </c>
      <c r="I8" s="1291">
        <v>-667.29652704</v>
      </c>
      <c r="J8" s="1292"/>
      <c r="K8" s="1295">
        <v>-15.263592706824044</v>
      </c>
    </row>
    <row r="9" spans="1:11" s="959" customFormat="1" ht="23.25" customHeight="1">
      <c r="A9" s="1290" t="s">
        <v>958</v>
      </c>
      <c r="B9" s="1336">
        <v>4542.4082021300001</v>
      </c>
      <c r="C9" s="1336">
        <v>4563.2490571299995</v>
      </c>
      <c r="D9" s="1336">
        <v>4371.8182203699998</v>
      </c>
      <c r="E9" s="1336">
        <v>3704.5216933299998</v>
      </c>
      <c r="F9" s="1293">
        <v>20.840854999999465</v>
      </c>
      <c r="G9" s="1358"/>
      <c r="H9" s="1292">
        <v>0.4588062999319808</v>
      </c>
      <c r="I9" s="1291">
        <v>-667.29652704</v>
      </c>
      <c r="J9" s="1292"/>
      <c r="K9" s="1295">
        <v>-15.263592706824044</v>
      </c>
    </row>
    <row r="10" spans="1:11" s="959" customFormat="1" ht="23.25" customHeight="1">
      <c r="A10" s="1290" t="s">
        <v>959</v>
      </c>
      <c r="B10" s="1336">
        <v>0</v>
      </c>
      <c r="C10" s="1336">
        <v>0</v>
      </c>
      <c r="D10" s="1336">
        <v>0</v>
      </c>
      <c r="E10" s="1336">
        <v>0</v>
      </c>
      <c r="F10" s="1293">
        <v>0</v>
      </c>
      <c r="G10" s="1358"/>
      <c r="H10" s="1292"/>
      <c r="I10" s="1291">
        <v>0</v>
      </c>
      <c r="J10" s="1292"/>
      <c r="K10" s="1295"/>
    </row>
    <row r="11" spans="1:11" s="959" customFormat="1" ht="23.25" customHeight="1">
      <c r="A11" s="1290" t="s">
        <v>960</v>
      </c>
      <c r="B11" s="1336">
        <v>32046.948797760004</v>
      </c>
      <c r="C11" s="1336">
        <v>21179.179897200018</v>
      </c>
      <c r="D11" s="1336">
        <v>18444.553532555099</v>
      </c>
      <c r="E11" s="1336">
        <v>18963.507760481047</v>
      </c>
      <c r="F11" s="1293">
        <v>-10867.768900559986</v>
      </c>
      <c r="G11" s="1358"/>
      <c r="H11" s="1292">
        <v>-33.912023790918951</v>
      </c>
      <c r="I11" s="1291">
        <v>518.95422792594763</v>
      </c>
      <c r="J11" s="1292"/>
      <c r="K11" s="1295">
        <v>2.8135906190951188</v>
      </c>
    </row>
    <row r="12" spans="1:11" s="959" customFormat="1" ht="23.25" customHeight="1">
      <c r="A12" s="1290" t="s">
        <v>958</v>
      </c>
      <c r="B12" s="1336">
        <v>32046.948797760004</v>
      </c>
      <c r="C12" s="1336">
        <v>21179.179897200018</v>
      </c>
      <c r="D12" s="1336">
        <v>18444.553532555099</v>
      </c>
      <c r="E12" s="1336">
        <v>18963.507760481047</v>
      </c>
      <c r="F12" s="1293">
        <v>-10867.768900559986</v>
      </c>
      <c r="G12" s="1358"/>
      <c r="H12" s="1292">
        <v>-33.912023790918951</v>
      </c>
      <c r="I12" s="1291">
        <v>518.95422792594763</v>
      </c>
      <c r="J12" s="1292"/>
      <c r="K12" s="1295">
        <v>2.8135906190951188</v>
      </c>
    </row>
    <row r="13" spans="1:11" s="959" customFormat="1" ht="23.25" customHeight="1">
      <c r="A13" s="1290" t="s">
        <v>959</v>
      </c>
      <c r="B13" s="1336">
        <v>0</v>
      </c>
      <c r="C13" s="1336">
        <v>0</v>
      </c>
      <c r="D13" s="1336">
        <v>0</v>
      </c>
      <c r="E13" s="1336">
        <v>0</v>
      </c>
      <c r="F13" s="1293">
        <v>0</v>
      </c>
      <c r="G13" s="1358"/>
      <c r="H13" s="1292"/>
      <c r="I13" s="1291">
        <v>0</v>
      </c>
      <c r="J13" s="1292"/>
      <c r="K13" s="1295"/>
    </row>
    <row r="14" spans="1:11" s="959" customFormat="1" ht="23.25" customHeight="1">
      <c r="A14" s="1290" t="s">
        <v>961</v>
      </c>
      <c r="B14" s="1336">
        <v>24985.848013699997</v>
      </c>
      <c r="C14" s="1336">
        <v>28663.234917739999</v>
      </c>
      <c r="D14" s="1336">
        <v>25197.863519549996</v>
      </c>
      <c r="E14" s="1336">
        <v>33865.770490660005</v>
      </c>
      <c r="F14" s="1293">
        <v>3677.3869040400023</v>
      </c>
      <c r="G14" s="1358"/>
      <c r="H14" s="1292">
        <v>14.717879105098428</v>
      </c>
      <c r="I14" s="1291">
        <v>8667.9069711100092</v>
      </c>
      <c r="J14" s="1292"/>
      <c r="K14" s="1295">
        <v>34.399372646752106</v>
      </c>
    </row>
    <row r="15" spans="1:11" s="959" customFormat="1" ht="23.25" customHeight="1">
      <c r="A15" s="1290" t="s">
        <v>958</v>
      </c>
      <c r="B15" s="1336">
        <v>24985.848013699997</v>
      </c>
      <c r="C15" s="1336">
        <v>28663.234917739999</v>
      </c>
      <c r="D15" s="1336">
        <v>25197.863519549996</v>
      </c>
      <c r="E15" s="1336">
        <v>33865.770490660005</v>
      </c>
      <c r="F15" s="1293">
        <v>3677.3869040400023</v>
      </c>
      <c r="G15" s="1358"/>
      <c r="H15" s="1292">
        <v>14.717879105098428</v>
      </c>
      <c r="I15" s="1291">
        <v>8667.9069711100092</v>
      </c>
      <c r="J15" s="1292"/>
      <c r="K15" s="1295">
        <v>34.399372646752106</v>
      </c>
    </row>
    <row r="16" spans="1:11" s="959" customFormat="1" ht="23.25" customHeight="1">
      <c r="A16" s="1290" t="s">
        <v>959</v>
      </c>
      <c r="B16" s="1336">
        <v>0</v>
      </c>
      <c r="C16" s="1336">
        <v>0</v>
      </c>
      <c r="D16" s="1336">
        <v>0</v>
      </c>
      <c r="E16" s="1336">
        <v>0</v>
      </c>
      <c r="F16" s="1293">
        <v>0</v>
      </c>
      <c r="G16" s="1358"/>
      <c r="H16" s="1292"/>
      <c r="I16" s="1291">
        <v>0</v>
      </c>
      <c r="J16" s="1292"/>
      <c r="K16" s="1295"/>
    </row>
    <row r="17" spans="1:11" s="959" customFormat="1" ht="23.25" customHeight="1">
      <c r="A17" s="1290" t="s">
        <v>962</v>
      </c>
      <c r="B17" s="1336">
        <v>1437.9474594300002</v>
      </c>
      <c r="C17" s="1336">
        <v>3556.1714574700004</v>
      </c>
      <c r="D17" s="1336">
        <v>3740.2380506799987</v>
      </c>
      <c r="E17" s="1336">
        <v>2963.6914530799995</v>
      </c>
      <c r="F17" s="1293">
        <v>2118.22399804</v>
      </c>
      <c r="G17" s="1358"/>
      <c r="H17" s="1292">
        <v>147.30885917623584</v>
      </c>
      <c r="I17" s="1291">
        <v>-776.54659759999913</v>
      </c>
      <c r="J17" s="1292"/>
      <c r="K17" s="1295">
        <v>-20.761956513939484</v>
      </c>
    </row>
    <row r="18" spans="1:11" s="959" customFormat="1" ht="23.25" customHeight="1">
      <c r="A18" s="1290" t="s">
        <v>958</v>
      </c>
      <c r="B18" s="1336">
        <v>1437.9474594300002</v>
      </c>
      <c r="C18" s="1336">
        <v>3556.1714574700004</v>
      </c>
      <c r="D18" s="1336">
        <v>3740.2380506799987</v>
      </c>
      <c r="E18" s="1336">
        <v>2963.6914530799995</v>
      </c>
      <c r="F18" s="1293">
        <v>2118.22399804</v>
      </c>
      <c r="G18" s="1358"/>
      <c r="H18" s="1292">
        <v>147.30885917623584</v>
      </c>
      <c r="I18" s="1291">
        <v>-776.54659759999913</v>
      </c>
      <c r="J18" s="1292"/>
      <c r="K18" s="1295">
        <v>-20.761956513939484</v>
      </c>
    </row>
    <row r="19" spans="1:11" s="959" customFormat="1" ht="23.25" customHeight="1">
      <c r="A19" s="1290" t="s">
        <v>959</v>
      </c>
      <c r="B19" s="1336">
        <v>0</v>
      </c>
      <c r="C19" s="1336">
        <v>0</v>
      </c>
      <c r="D19" s="1336">
        <v>0</v>
      </c>
      <c r="E19" s="1336">
        <v>0</v>
      </c>
      <c r="F19" s="1293">
        <v>0</v>
      </c>
      <c r="G19" s="1358"/>
      <c r="H19" s="1292"/>
      <c r="I19" s="1291">
        <v>0</v>
      </c>
      <c r="J19" s="1292"/>
      <c r="K19" s="1295"/>
    </row>
    <row r="20" spans="1:11" s="959" customFormat="1" ht="23.25" customHeight="1">
      <c r="A20" s="1290" t="s">
        <v>963</v>
      </c>
      <c r="B20" s="1336">
        <v>14.761038729999999</v>
      </c>
      <c r="C20" s="1336">
        <v>12.926743159999999</v>
      </c>
      <c r="D20" s="1336">
        <v>13.497930760000001</v>
      </c>
      <c r="E20" s="1336">
        <v>44.495185620000001</v>
      </c>
      <c r="F20" s="1293">
        <v>-1.8342955700000001</v>
      </c>
      <c r="G20" s="1358"/>
      <c r="H20" s="1292">
        <v>-12.426602243594278</v>
      </c>
      <c r="I20" s="1291">
        <v>30.997254859999998</v>
      </c>
      <c r="J20" s="1292"/>
      <c r="K20" s="1295">
        <v>229.64449448694606</v>
      </c>
    </row>
    <row r="21" spans="1:11" s="959" customFormat="1" ht="23.25" customHeight="1">
      <c r="A21" s="1282" t="s">
        <v>964</v>
      </c>
      <c r="B21" s="1335">
        <v>188.9</v>
      </c>
      <c r="C21" s="1335">
        <v>306.46627870999998</v>
      </c>
      <c r="D21" s="1335">
        <v>512.26039509999998</v>
      </c>
      <c r="E21" s="1335">
        <v>311.54979082999995</v>
      </c>
      <c r="F21" s="1285">
        <v>117.56627870999998</v>
      </c>
      <c r="G21" s="1356"/>
      <c r="H21" s="1284">
        <v>62.237310063525662</v>
      </c>
      <c r="I21" s="1283">
        <v>-200.71060427000003</v>
      </c>
      <c r="J21" s="1284"/>
      <c r="K21" s="1288">
        <v>-39.181362875187467</v>
      </c>
    </row>
    <row r="22" spans="1:11" s="959" customFormat="1" ht="23.25" customHeight="1">
      <c r="A22" s="1282" t="s">
        <v>965</v>
      </c>
      <c r="B22" s="1335">
        <v>0</v>
      </c>
      <c r="C22" s="1335">
        <v>0</v>
      </c>
      <c r="D22" s="1335">
        <v>0</v>
      </c>
      <c r="E22" s="1335">
        <v>0</v>
      </c>
      <c r="F22" s="1285">
        <v>0</v>
      </c>
      <c r="G22" s="1356"/>
      <c r="H22" s="1284"/>
      <c r="I22" s="1283">
        <v>0</v>
      </c>
      <c r="J22" s="1284"/>
      <c r="K22" s="1288"/>
    </row>
    <row r="23" spans="1:11" s="959" customFormat="1" ht="23.25" customHeight="1">
      <c r="A23" s="1382" t="s">
        <v>966</v>
      </c>
      <c r="B23" s="1335">
        <v>35739.533478634286</v>
      </c>
      <c r="C23" s="1335">
        <v>34629.077637711678</v>
      </c>
      <c r="D23" s="1335">
        <v>27775.949210264473</v>
      </c>
      <c r="E23" s="1335">
        <v>31897.701949408038</v>
      </c>
      <c r="F23" s="1285">
        <v>-1110.4558409226083</v>
      </c>
      <c r="G23" s="1356"/>
      <c r="H23" s="1284">
        <v>-3.1070798436315856</v>
      </c>
      <c r="I23" s="1283">
        <v>4121.7527391435651</v>
      </c>
      <c r="J23" s="1284"/>
      <c r="K23" s="1288">
        <v>14.839286707870242</v>
      </c>
    </row>
    <row r="24" spans="1:11" s="959" customFormat="1" ht="23.25" customHeight="1">
      <c r="A24" s="1383" t="s">
        <v>967</v>
      </c>
      <c r="B24" s="1336">
        <v>13164.230377000002</v>
      </c>
      <c r="C24" s="1336">
        <v>12455.581604400002</v>
      </c>
      <c r="D24" s="1336">
        <v>10507.5767044</v>
      </c>
      <c r="E24" s="1336">
        <v>12668.11338424</v>
      </c>
      <c r="F24" s="1293">
        <v>-708.64877259999957</v>
      </c>
      <c r="G24" s="1358"/>
      <c r="H24" s="1292">
        <v>-5.3831386439280298</v>
      </c>
      <c r="I24" s="1291">
        <v>2160.5366798399991</v>
      </c>
      <c r="J24" s="1292"/>
      <c r="K24" s="1295">
        <v>20.561702670562319</v>
      </c>
    </row>
    <row r="25" spans="1:11" s="959" customFormat="1" ht="23.25" customHeight="1">
      <c r="A25" s="1383" t="s">
        <v>968</v>
      </c>
      <c r="B25" s="1336">
        <v>7513.280638892893</v>
      </c>
      <c r="C25" s="1336">
        <v>6856.8928587392957</v>
      </c>
      <c r="D25" s="1336">
        <v>5469.2607816233049</v>
      </c>
      <c r="E25" s="1336">
        <v>6825.5430806822005</v>
      </c>
      <c r="F25" s="1293">
        <v>-656.3877801535973</v>
      </c>
      <c r="G25" s="1358"/>
      <c r="H25" s="1292">
        <v>-8.7363671304352906</v>
      </c>
      <c r="I25" s="1291">
        <v>1356.2822990588957</v>
      </c>
      <c r="J25" s="1292"/>
      <c r="K25" s="1295">
        <v>24.798274450836189</v>
      </c>
    </row>
    <row r="26" spans="1:11" s="959" customFormat="1" ht="23.25" customHeight="1">
      <c r="A26" s="1383" t="s">
        <v>969</v>
      </c>
      <c r="B26" s="1336">
        <v>15062.022462741392</v>
      </c>
      <c r="C26" s="1336">
        <v>15316.603174572383</v>
      </c>
      <c r="D26" s="1336">
        <v>11799.111724241169</v>
      </c>
      <c r="E26" s="1336">
        <v>12404.045484485838</v>
      </c>
      <c r="F26" s="1293">
        <v>254.58071183099128</v>
      </c>
      <c r="G26" s="1358"/>
      <c r="H26" s="1292">
        <v>1.6902159883292049</v>
      </c>
      <c r="I26" s="1291">
        <v>604.93376024466852</v>
      </c>
      <c r="J26" s="1292"/>
      <c r="K26" s="1295">
        <v>5.1269432342253145</v>
      </c>
    </row>
    <row r="27" spans="1:11" s="959" customFormat="1" ht="23.25" customHeight="1">
      <c r="A27" s="1384" t="s">
        <v>970</v>
      </c>
      <c r="B27" s="1396">
        <v>98956.346990384292</v>
      </c>
      <c r="C27" s="1396">
        <v>92910.305989121698</v>
      </c>
      <c r="D27" s="1396">
        <v>80056.180859279557</v>
      </c>
      <c r="E27" s="1396">
        <v>91751.238323409081</v>
      </c>
      <c r="F27" s="1387">
        <v>-6046.0410012625944</v>
      </c>
      <c r="G27" s="1388"/>
      <c r="H27" s="1386">
        <v>-6.1098061773138168</v>
      </c>
      <c r="I27" s="1385">
        <v>11695.057464129524</v>
      </c>
      <c r="J27" s="1386"/>
      <c r="K27" s="1389">
        <v>14.608562810018078</v>
      </c>
    </row>
    <row r="28" spans="1:11" s="959" customFormat="1" ht="23.25" customHeight="1">
      <c r="A28" s="1282" t="s">
        <v>971</v>
      </c>
      <c r="B28" s="1335">
        <v>6574.7592249600057</v>
      </c>
      <c r="C28" s="1335">
        <v>4579.6782305300103</v>
      </c>
      <c r="D28" s="1335">
        <v>5894.2160959600169</v>
      </c>
      <c r="E28" s="1335">
        <v>4980.9304380599997</v>
      </c>
      <c r="F28" s="1285">
        <v>-1995.0809944299954</v>
      </c>
      <c r="G28" s="1356"/>
      <c r="H28" s="1284">
        <v>-30.344548388266361</v>
      </c>
      <c r="I28" s="1283">
        <v>-913.28565790001721</v>
      </c>
      <c r="J28" s="1284"/>
      <c r="K28" s="1288">
        <v>-15.494607646400965</v>
      </c>
    </row>
    <row r="29" spans="1:11" s="959" customFormat="1" ht="23.25" customHeight="1">
      <c r="A29" s="1290" t="s">
        <v>972</v>
      </c>
      <c r="B29" s="1336">
        <v>1020.8205123900061</v>
      </c>
      <c r="C29" s="1336">
        <v>1034.4884909100108</v>
      </c>
      <c r="D29" s="1336">
        <v>1091.2632936900159</v>
      </c>
      <c r="E29" s="1336">
        <v>1208.0613775200002</v>
      </c>
      <c r="F29" s="1293">
        <v>13.667978520004681</v>
      </c>
      <c r="G29" s="1358"/>
      <c r="H29" s="1292">
        <v>1.3389208341831211</v>
      </c>
      <c r="I29" s="1291">
        <v>116.79808382998431</v>
      </c>
      <c r="J29" s="1292"/>
      <c r="K29" s="1295">
        <v>10.703015899585637</v>
      </c>
    </row>
    <row r="30" spans="1:11" s="959" customFormat="1" ht="23.25" customHeight="1">
      <c r="A30" s="1290" t="s">
        <v>990</v>
      </c>
      <c r="B30" s="1336">
        <v>5551.3826345699999</v>
      </c>
      <c r="C30" s="1336">
        <v>3545.0768376199999</v>
      </c>
      <c r="D30" s="1336">
        <v>4802.4487722700005</v>
      </c>
      <c r="E30" s="1336">
        <v>3753.95836448</v>
      </c>
      <c r="F30" s="1293">
        <v>-2006.3057969500001</v>
      </c>
      <c r="G30" s="1358"/>
      <c r="H30" s="1292">
        <v>-36.140650519317063</v>
      </c>
      <c r="I30" s="1291">
        <v>-1048.4904077900005</v>
      </c>
      <c r="J30" s="1292"/>
      <c r="K30" s="1295">
        <v>-21.83241211950304</v>
      </c>
    </row>
    <row r="31" spans="1:11" s="959" customFormat="1" ht="23.25" customHeight="1">
      <c r="A31" s="1290" t="s">
        <v>974</v>
      </c>
      <c r="B31" s="1336">
        <v>0.12882199999999999</v>
      </c>
      <c r="C31" s="1336">
        <v>0.11290199999999999</v>
      </c>
      <c r="D31" s="1336">
        <v>0.10402999999999998</v>
      </c>
      <c r="E31" s="1336">
        <v>8.4940000000000002E-2</v>
      </c>
      <c r="F31" s="1293">
        <v>-1.5920000000000004E-2</v>
      </c>
      <c r="G31" s="1358"/>
      <c r="H31" s="1292">
        <v>-12.358137585195079</v>
      </c>
      <c r="I31" s="1291">
        <v>-1.9089999999999982E-2</v>
      </c>
      <c r="J31" s="1292"/>
      <c r="K31" s="1295">
        <v>-18.350475824281443</v>
      </c>
    </row>
    <row r="32" spans="1:11" s="959" customFormat="1" ht="23.25" customHeight="1">
      <c r="A32" s="1290" t="s">
        <v>975</v>
      </c>
      <c r="B32" s="1336">
        <v>0</v>
      </c>
      <c r="C32" s="1336">
        <v>0</v>
      </c>
      <c r="D32" s="1336">
        <v>0</v>
      </c>
      <c r="E32" s="1336">
        <v>0</v>
      </c>
      <c r="F32" s="1293">
        <v>0</v>
      </c>
      <c r="G32" s="1358"/>
      <c r="H32" s="1292"/>
      <c r="I32" s="1291">
        <v>0</v>
      </c>
      <c r="J32" s="1292"/>
      <c r="K32" s="1295"/>
    </row>
    <row r="33" spans="1:11" s="959" customFormat="1" ht="23.25" customHeight="1">
      <c r="A33" s="1290" t="s">
        <v>976</v>
      </c>
      <c r="B33" s="1336">
        <v>2.4272559999999999</v>
      </c>
      <c r="C33" s="1336">
        <v>0</v>
      </c>
      <c r="D33" s="1336">
        <v>0.4</v>
      </c>
      <c r="E33" s="1336">
        <v>18.82575606</v>
      </c>
      <c r="F33" s="1293">
        <v>-2.4272559999999999</v>
      </c>
      <c r="G33" s="1358"/>
      <c r="H33" s="1292">
        <v>-100</v>
      </c>
      <c r="I33" s="1291">
        <v>18.425756060000001</v>
      </c>
      <c r="J33" s="1292"/>
      <c r="K33" s="1295"/>
    </row>
    <row r="34" spans="1:11" s="959" customFormat="1" ht="23.25" customHeight="1">
      <c r="A34" s="1359" t="s">
        <v>977</v>
      </c>
      <c r="B34" s="1335">
        <v>88305.268903038435</v>
      </c>
      <c r="C34" s="1335">
        <v>85201.988916331116</v>
      </c>
      <c r="D34" s="1335">
        <v>73080.679485982138</v>
      </c>
      <c r="E34" s="1335">
        <v>84168.706141422736</v>
      </c>
      <c r="F34" s="1285">
        <v>-3103.279986707319</v>
      </c>
      <c r="G34" s="1356"/>
      <c r="H34" s="1284">
        <v>-3.5142636733429851</v>
      </c>
      <c r="I34" s="1283">
        <v>11088.026655440597</v>
      </c>
      <c r="J34" s="1284"/>
      <c r="K34" s="1288">
        <v>15.172309197764685</v>
      </c>
    </row>
    <row r="35" spans="1:11" s="959" customFormat="1" ht="23.25" customHeight="1">
      <c r="A35" s="1290" t="s">
        <v>978</v>
      </c>
      <c r="B35" s="1336">
        <v>3845</v>
      </c>
      <c r="C35" s="1336">
        <v>4018</v>
      </c>
      <c r="D35" s="1336">
        <v>4018</v>
      </c>
      <c r="E35" s="1336">
        <v>3742.7</v>
      </c>
      <c r="F35" s="1293">
        <v>173</v>
      </c>
      <c r="G35" s="1358"/>
      <c r="H35" s="1292">
        <v>4.4993498049414828</v>
      </c>
      <c r="I35" s="1291">
        <v>-275.30000000000018</v>
      </c>
      <c r="J35" s="1292"/>
      <c r="K35" s="1295">
        <v>-6.8516674962668045</v>
      </c>
    </row>
    <row r="36" spans="1:11" s="959" customFormat="1" ht="23.25" customHeight="1">
      <c r="A36" s="1290" t="s">
        <v>979</v>
      </c>
      <c r="B36" s="1336">
        <v>131.90519587</v>
      </c>
      <c r="C36" s="1336">
        <v>115.97666147000001</v>
      </c>
      <c r="D36" s="1336">
        <v>150.39711892</v>
      </c>
      <c r="E36" s="1336">
        <v>240.87178492000001</v>
      </c>
      <c r="F36" s="1293">
        <v>-15.92853439999999</v>
      </c>
      <c r="G36" s="1358"/>
      <c r="H36" s="1292">
        <v>-12.075744473097524</v>
      </c>
      <c r="I36" s="1291">
        <v>90.474666000000013</v>
      </c>
      <c r="J36" s="1292"/>
      <c r="K36" s="1295">
        <v>60.157180303517485</v>
      </c>
    </row>
    <row r="37" spans="1:11" s="959" customFormat="1" ht="23.25" customHeight="1">
      <c r="A37" s="1296" t="s">
        <v>980</v>
      </c>
      <c r="B37" s="1336">
        <v>20714.633624811555</v>
      </c>
      <c r="C37" s="1336">
        <v>17955.409845516828</v>
      </c>
      <c r="D37" s="1336">
        <v>13780.623295406825</v>
      </c>
      <c r="E37" s="1336">
        <v>16438.967867360385</v>
      </c>
      <c r="F37" s="1293">
        <v>-2759.2237792947271</v>
      </c>
      <c r="G37" s="1358"/>
      <c r="H37" s="1292">
        <v>-13.320166937395342</v>
      </c>
      <c r="I37" s="1291">
        <v>2658.3445719535594</v>
      </c>
      <c r="J37" s="1292"/>
      <c r="K37" s="1295">
        <v>19.290452361756405</v>
      </c>
    </row>
    <row r="38" spans="1:11" s="959" customFormat="1" ht="23.25" customHeight="1">
      <c r="A38" s="1390" t="s">
        <v>981</v>
      </c>
      <c r="B38" s="1336">
        <v>0</v>
      </c>
      <c r="C38" s="1336">
        <v>0</v>
      </c>
      <c r="D38" s="1336">
        <v>0</v>
      </c>
      <c r="E38" s="1336">
        <v>0</v>
      </c>
      <c r="F38" s="1293">
        <v>0</v>
      </c>
      <c r="G38" s="1358"/>
      <c r="H38" s="1292"/>
      <c r="I38" s="1291">
        <v>0</v>
      </c>
      <c r="J38" s="1292"/>
      <c r="K38" s="1295"/>
    </row>
    <row r="39" spans="1:11" s="959" customFormat="1" ht="23.25" customHeight="1">
      <c r="A39" s="1390" t="s">
        <v>982</v>
      </c>
      <c r="B39" s="1336">
        <v>20714.633624811555</v>
      </c>
      <c r="C39" s="1336">
        <v>17955.409845516828</v>
      </c>
      <c r="D39" s="1336">
        <v>13780.623295406825</v>
      </c>
      <c r="E39" s="1336">
        <v>16438.967867360385</v>
      </c>
      <c r="F39" s="1293">
        <v>-2759.2237792947271</v>
      </c>
      <c r="G39" s="1358"/>
      <c r="H39" s="1292">
        <v>-13.320166937395342</v>
      </c>
      <c r="I39" s="1291">
        <v>2658.3445719535594</v>
      </c>
      <c r="J39" s="1292"/>
      <c r="K39" s="1295">
        <v>19.290452361756405</v>
      </c>
    </row>
    <row r="40" spans="1:11" s="959" customFormat="1" ht="23.25" customHeight="1">
      <c r="A40" s="1290" t="s">
        <v>983</v>
      </c>
      <c r="B40" s="1336">
        <v>63613.730082356873</v>
      </c>
      <c r="C40" s="1336">
        <v>63112.602409344297</v>
      </c>
      <c r="D40" s="1336">
        <v>55131.659071655318</v>
      </c>
      <c r="E40" s="1336">
        <v>63746.166489142357</v>
      </c>
      <c r="F40" s="1293">
        <v>-501.12767301257554</v>
      </c>
      <c r="G40" s="1358"/>
      <c r="H40" s="1292">
        <v>-0.7877665283324774</v>
      </c>
      <c r="I40" s="1291">
        <v>8614.5074174870388</v>
      </c>
      <c r="J40" s="1292"/>
      <c r="K40" s="1295">
        <v>15.625336807460579</v>
      </c>
    </row>
    <row r="41" spans="1:11" s="959" customFormat="1" ht="23.25" customHeight="1">
      <c r="A41" s="1296" t="s">
        <v>984</v>
      </c>
      <c r="B41" s="1336">
        <v>56901.382832411582</v>
      </c>
      <c r="C41" s="1336">
        <v>56594.233910006405</v>
      </c>
      <c r="D41" s="1336">
        <v>49288.00055481532</v>
      </c>
      <c r="E41" s="1336">
        <v>56349.25780905236</v>
      </c>
      <c r="F41" s="1293">
        <v>-307.14892240517656</v>
      </c>
      <c r="G41" s="1358"/>
      <c r="H41" s="1292">
        <v>-0.5397916660651374</v>
      </c>
      <c r="I41" s="1291">
        <v>7061.2572542370399</v>
      </c>
      <c r="J41" s="1292"/>
      <c r="K41" s="1295">
        <v>14.326524052003103</v>
      </c>
    </row>
    <row r="42" spans="1:11" s="959" customFormat="1" ht="23.25" customHeight="1">
      <c r="A42" s="1296" t="s">
        <v>985</v>
      </c>
      <c r="B42" s="1336">
        <v>6712.3472499452928</v>
      </c>
      <c r="C42" s="1336">
        <v>6518.3684993378929</v>
      </c>
      <c r="D42" s="1336">
        <v>5843.6585168400006</v>
      </c>
      <c r="E42" s="1336">
        <v>7396.9086800900004</v>
      </c>
      <c r="F42" s="1293">
        <v>-193.97875060739989</v>
      </c>
      <c r="G42" s="1358"/>
      <c r="H42" s="1292">
        <v>-2.8898795515828071</v>
      </c>
      <c r="I42" s="1291">
        <v>1553.2501632499998</v>
      </c>
      <c r="J42" s="1292"/>
      <c r="K42" s="1295">
        <v>26.580098046008526</v>
      </c>
    </row>
    <row r="43" spans="1:11" s="959" customFormat="1" ht="23.25" customHeight="1">
      <c r="A43" s="1309" t="s">
        <v>986</v>
      </c>
      <c r="B43" s="1337">
        <v>0</v>
      </c>
      <c r="C43" s="1337">
        <v>0</v>
      </c>
      <c r="D43" s="1337">
        <v>0</v>
      </c>
      <c r="E43" s="1337">
        <v>0</v>
      </c>
      <c r="F43" s="1312">
        <v>0</v>
      </c>
      <c r="G43" s="1397"/>
      <c r="H43" s="1311"/>
      <c r="I43" s="1310">
        <v>0</v>
      </c>
      <c r="J43" s="1311"/>
      <c r="K43" s="1313"/>
    </row>
    <row r="44" spans="1:11" s="959" customFormat="1" ht="23.25" customHeight="1">
      <c r="A44" s="1391" t="s">
        <v>987</v>
      </c>
      <c r="B44" s="1337">
        <v>0</v>
      </c>
      <c r="C44" s="1337">
        <v>0</v>
      </c>
      <c r="D44" s="1337">
        <v>0</v>
      </c>
      <c r="E44" s="1337">
        <v>0</v>
      </c>
      <c r="F44" s="1312">
        <v>0</v>
      </c>
      <c r="G44" s="1356"/>
      <c r="H44" s="1335"/>
      <c r="I44" s="1310">
        <v>0</v>
      </c>
      <c r="J44" s="1284"/>
      <c r="K44" s="1288"/>
    </row>
    <row r="45" spans="1:11" s="959" customFormat="1" ht="23.25" customHeight="1" thickBot="1">
      <c r="A45" s="1392" t="s">
        <v>988</v>
      </c>
      <c r="B45" s="1338">
        <v>4076.3188721838324</v>
      </c>
      <c r="C45" s="1338">
        <v>3128.6388407838003</v>
      </c>
      <c r="D45" s="1338">
        <v>1081.2852733768586</v>
      </c>
      <c r="E45" s="1338">
        <v>2601.6017583946664</v>
      </c>
      <c r="F45" s="1317">
        <v>-947.68003140003202</v>
      </c>
      <c r="G45" s="1367"/>
      <c r="H45" s="1316">
        <v>-23.248427346222925</v>
      </c>
      <c r="I45" s="1315">
        <v>1520.3164850178077</v>
      </c>
      <c r="J45" s="1316"/>
      <c r="K45" s="1318">
        <v>140.60271812172681</v>
      </c>
    </row>
    <row r="46" spans="1:11" s="959" customFormat="1" ht="23.25" customHeight="1" thickTop="1">
      <c r="A46" s="1325" t="s">
        <v>904</v>
      </c>
      <c r="B46" s="1394"/>
      <c r="C46" s="1279"/>
      <c r="D46" s="1321"/>
      <c r="E46" s="1321"/>
      <c r="F46" s="1291"/>
      <c r="G46" s="1291"/>
      <c r="H46" s="1291"/>
      <c r="I46" s="1291"/>
      <c r="J46" s="1291"/>
      <c r="K46" s="1291"/>
    </row>
  </sheetData>
  <mergeCells count="7">
    <mergeCell ref="A1:K1"/>
    <mergeCell ref="A2:K2"/>
    <mergeCell ref="I3:K3"/>
    <mergeCell ref="F4:K4"/>
    <mergeCell ref="F5:H5"/>
    <mergeCell ref="I5:K5"/>
    <mergeCell ref="A4:A6"/>
  </mergeCells>
  <pageMargins left="0.7" right="0.7" top="0.5" bottom="0.5" header="0.3" footer="0.3"/>
  <pageSetup scale="58" orientation="portrait" r:id="rId1"/>
</worksheet>
</file>

<file path=xl/worksheets/sheet31.xml><?xml version="1.0" encoding="utf-8"?>
<worksheet xmlns="http://schemas.openxmlformats.org/spreadsheetml/2006/main" xmlns:r="http://schemas.openxmlformats.org/officeDocument/2006/relationships">
  <sheetPr>
    <pageSetUpPr fitToPage="1"/>
  </sheetPr>
  <dimension ref="A1:M773"/>
  <sheetViews>
    <sheetView view="pageBreakPreview" zoomScale="60" workbookViewId="0">
      <selection activeCell="I38" sqref="I38"/>
    </sheetView>
  </sheetViews>
  <sheetFormatPr defaultRowHeight="15.75"/>
  <cols>
    <col min="1" max="1" width="34.5703125" style="1349" customWidth="1"/>
    <col min="2" max="5" width="14.28515625" style="1349" customWidth="1"/>
    <col min="6" max="6" width="11.5703125" style="1349" customWidth="1"/>
    <col min="7" max="7" width="8.28515625" style="1406" bestFit="1" customWidth="1"/>
    <col min="8" max="8" width="11.140625" style="1349" customWidth="1"/>
    <col min="9" max="9" width="8.28515625" style="1406" bestFit="1" customWidth="1"/>
    <col min="10" max="256" width="9.140625" style="1349"/>
    <col min="257" max="257" width="32.42578125" style="1349" customWidth="1"/>
    <col min="258" max="261" width="9.42578125" style="1349" bestFit="1" customWidth="1"/>
    <col min="262" max="262" width="8.42578125" style="1349" bestFit="1" customWidth="1"/>
    <col min="263" max="263" width="7.140625" style="1349" bestFit="1" customWidth="1"/>
    <col min="264" max="264" width="8.85546875" style="1349" customWidth="1"/>
    <col min="265" max="265" width="7.140625" style="1349" bestFit="1" customWidth="1"/>
    <col min="266" max="512" width="9.140625" style="1349"/>
    <col min="513" max="513" width="32.42578125" style="1349" customWidth="1"/>
    <col min="514" max="517" width="9.42578125" style="1349" bestFit="1" customWidth="1"/>
    <col min="518" max="518" width="8.42578125" style="1349" bestFit="1" customWidth="1"/>
    <col min="519" max="519" width="7.140625" style="1349" bestFit="1" customWidth="1"/>
    <col min="520" max="520" width="8.85546875" style="1349" customWidth="1"/>
    <col min="521" max="521" width="7.140625" style="1349" bestFit="1" customWidth="1"/>
    <col min="522" max="768" width="9.140625" style="1349"/>
    <col min="769" max="769" width="32.42578125" style="1349" customWidth="1"/>
    <col min="770" max="773" width="9.42578125" style="1349" bestFit="1" customWidth="1"/>
    <col min="774" max="774" width="8.42578125" style="1349" bestFit="1" customWidth="1"/>
    <col min="775" max="775" width="7.140625" style="1349" bestFit="1" customWidth="1"/>
    <col min="776" max="776" width="8.85546875" style="1349" customWidth="1"/>
    <col min="777" max="777" width="7.140625" style="1349" bestFit="1" customWidth="1"/>
    <col min="778" max="1024" width="9.140625" style="1349"/>
    <col min="1025" max="1025" width="32.42578125" style="1349" customWidth="1"/>
    <col min="1026" max="1029" width="9.42578125" style="1349" bestFit="1" customWidth="1"/>
    <col min="1030" max="1030" width="8.42578125" style="1349" bestFit="1" customWidth="1"/>
    <col min="1031" max="1031" width="7.140625" style="1349" bestFit="1" customWidth="1"/>
    <col min="1032" max="1032" width="8.85546875" style="1349" customWidth="1"/>
    <col min="1033" max="1033" width="7.140625" style="1349" bestFit="1" customWidth="1"/>
    <col min="1034" max="1280" width="9.140625" style="1349"/>
    <col min="1281" max="1281" width="32.42578125" style="1349" customWidth="1"/>
    <col min="1282" max="1285" width="9.42578125" style="1349" bestFit="1" customWidth="1"/>
    <col min="1286" max="1286" width="8.42578125" style="1349" bestFit="1" customWidth="1"/>
    <col min="1287" max="1287" width="7.140625" style="1349" bestFit="1" customWidth="1"/>
    <col min="1288" max="1288" width="8.85546875" style="1349" customWidth="1"/>
    <col min="1289" max="1289" width="7.140625" style="1349" bestFit="1" customWidth="1"/>
    <col min="1290" max="1536" width="9.140625" style="1349"/>
    <col min="1537" max="1537" width="32.42578125" style="1349" customWidth="1"/>
    <col min="1538" max="1541" width="9.42578125" style="1349" bestFit="1" customWidth="1"/>
    <col min="1542" max="1542" width="8.42578125" style="1349" bestFit="1" customWidth="1"/>
    <col min="1543" max="1543" width="7.140625" style="1349" bestFit="1" customWidth="1"/>
    <col min="1544" max="1544" width="8.85546875" style="1349" customWidth="1"/>
    <col min="1545" max="1545" width="7.140625" style="1349" bestFit="1" customWidth="1"/>
    <col min="1546" max="1792" width="9.140625" style="1349"/>
    <col min="1793" max="1793" width="32.42578125" style="1349" customWidth="1"/>
    <col min="1794" max="1797" width="9.42578125" style="1349" bestFit="1" customWidth="1"/>
    <col min="1798" max="1798" width="8.42578125" style="1349" bestFit="1" customWidth="1"/>
    <col min="1799" max="1799" width="7.140625" style="1349" bestFit="1" customWidth="1"/>
    <col min="1800" max="1800" width="8.85546875" style="1349" customWidth="1"/>
    <col min="1801" max="1801" width="7.140625" style="1349" bestFit="1" customWidth="1"/>
    <col min="1802" max="2048" width="9.140625" style="1349"/>
    <col min="2049" max="2049" width="32.42578125" style="1349" customWidth="1"/>
    <col min="2050" max="2053" width="9.42578125" style="1349" bestFit="1" customWidth="1"/>
    <col min="2054" max="2054" width="8.42578125" style="1349" bestFit="1" customWidth="1"/>
    <col min="2055" max="2055" width="7.140625" style="1349" bestFit="1" customWidth="1"/>
    <col min="2056" max="2056" width="8.85546875" style="1349" customWidth="1"/>
    <col min="2057" max="2057" width="7.140625" style="1349" bestFit="1" customWidth="1"/>
    <col min="2058" max="2304" width="9.140625" style="1349"/>
    <col min="2305" max="2305" width="32.42578125" style="1349" customWidth="1"/>
    <col min="2306" max="2309" width="9.42578125" style="1349" bestFit="1" customWidth="1"/>
    <col min="2310" max="2310" width="8.42578125" style="1349" bestFit="1" customWidth="1"/>
    <col min="2311" max="2311" width="7.140625" style="1349" bestFit="1" customWidth="1"/>
    <col min="2312" max="2312" width="8.85546875" style="1349" customWidth="1"/>
    <col min="2313" max="2313" width="7.140625" style="1349" bestFit="1" customWidth="1"/>
    <col min="2314" max="2560" width="9.140625" style="1349"/>
    <col min="2561" max="2561" width="32.42578125" style="1349" customWidth="1"/>
    <col min="2562" max="2565" width="9.42578125" style="1349" bestFit="1" customWidth="1"/>
    <col min="2566" max="2566" width="8.42578125" style="1349" bestFit="1" customWidth="1"/>
    <col min="2567" max="2567" width="7.140625" style="1349" bestFit="1" customWidth="1"/>
    <col min="2568" max="2568" width="8.85546875" style="1349" customWidth="1"/>
    <col min="2569" max="2569" width="7.140625" style="1349" bestFit="1" customWidth="1"/>
    <col min="2570" max="2816" width="9.140625" style="1349"/>
    <col min="2817" max="2817" width="32.42578125" style="1349" customWidth="1"/>
    <col min="2818" max="2821" width="9.42578125" style="1349" bestFit="1" customWidth="1"/>
    <col min="2822" max="2822" width="8.42578125" style="1349" bestFit="1" customWidth="1"/>
    <col min="2823" max="2823" width="7.140625" style="1349" bestFit="1" customWidth="1"/>
    <col min="2824" max="2824" width="8.85546875" style="1349" customWidth="1"/>
    <col min="2825" max="2825" width="7.140625" style="1349" bestFit="1" customWidth="1"/>
    <col min="2826" max="3072" width="9.140625" style="1349"/>
    <col min="3073" max="3073" width="32.42578125" style="1349" customWidth="1"/>
    <col min="3074" max="3077" width="9.42578125" style="1349" bestFit="1" customWidth="1"/>
    <col min="3078" max="3078" width="8.42578125" style="1349" bestFit="1" customWidth="1"/>
    <col min="3079" max="3079" width="7.140625" style="1349" bestFit="1" customWidth="1"/>
    <col min="3080" max="3080" width="8.85546875" style="1349" customWidth="1"/>
    <col min="3081" max="3081" width="7.140625" style="1349" bestFit="1" customWidth="1"/>
    <col min="3082" max="3328" width="9.140625" style="1349"/>
    <col min="3329" max="3329" width="32.42578125" style="1349" customWidth="1"/>
    <col min="3330" max="3333" width="9.42578125" style="1349" bestFit="1" customWidth="1"/>
    <col min="3334" max="3334" width="8.42578125" style="1349" bestFit="1" customWidth="1"/>
    <col min="3335" max="3335" width="7.140625" style="1349" bestFit="1" customWidth="1"/>
    <col min="3336" max="3336" width="8.85546875" style="1349" customWidth="1"/>
    <col min="3337" max="3337" width="7.140625" style="1349" bestFit="1" customWidth="1"/>
    <col min="3338" max="3584" width="9.140625" style="1349"/>
    <col min="3585" max="3585" width="32.42578125" style="1349" customWidth="1"/>
    <col min="3586" max="3589" width="9.42578125" style="1349" bestFit="1" customWidth="1"/>
    <col min="3590" max="3590" width="8.42578125" style="1349" bestFit="1" customWidth="1"/>
    <col min="3591" max="3591" width="7.140625" style="1349" bestFit="1" customWidth="1"/>
    <col min="3592" max="3592" width="8.85546875" style="1349" customWidth="1"/>
    <col min="3593" max="3593" width="7.140625" style="1349" bestFit="1" customWidth="1"/>
    <col min="3594" max="3840" width="9.140625" style="1349"/>
    <col min="3841" max="3841" width="32.42578125" style="1349" customWidth="1"/>
    <col min="3842" max="3845" width="9.42578125" style="1349" bestFit="1" customWidth="1"/>
    <col min="3846" max="3846" width="8.42578125" style="1349" bestFit="1" customWidth="1"/>
    <col min="3847" max="3847" width="7.140625" style="1349" bestFit="1" customWidth="1"/>
    <col min="3848" max="3848" width="8.85546875" style="1349" customWidth="1"/>
    <col min="3849" max="3849" width="7.140625" style="1349" bestFit="1" customWidth="1"/>
    <col min="3850" max="4096" width="9.140625" style="1349"/>
    <col min="4097" max="4097" width="32.42578125" style="1349" customWidth="1"/>
    <col min="4098" max="4101" width="9.42578125" style="1349" bestFit="1" customWidth="1"/>
    <col min="4102" max="4102" width="8.42578125" style="1349" bestFit="1" customWidth="1"/>
    <col min="4103" max="4103" width="7.140625" style="1349" bestFit="1" customWidth="1"/>
    <col min="4104" max="4104" width="8.85546875" style="1349" customWidth="1"/>
    <col min="4105" max="4105" width="7.140625" style="1349" bestFit="1" customWidth="1"/>
    <col min="4106" max="4352" width="9.140625" style="1349"/>
    <col min="4353" max="4353" width="32.42578125" style="1349" customWidth="1"/>
    <col min="4354" max="4357" width="9.42578125" style="1349" bestFit="1" customWidth="1"/>
    <col min="4358" max="4358" width="8.42578125" style="1349" bestFit="1" customWidth="1"/>
    <col min="4359" max="4359" width="7.140625" style="1349" bestFit="1" customWidth="1"/>
    <col min="4360" max="4360" width="8.85546875" style="1349" customWidth="1"/>
    <col min="4361" max="4361" width="7.140625" style="1349" bestFit="1" customWidth="1"/>
    <col min="4362" max="4608" width="9.140625" style="1349"/>
    <col min="4609" max="4609" width="32.42578125" style="1349" customWidth="1"/>
    <col min="4610" max="4613" width="9.42578125" style="1349" bestFit="1" customWidth="1"/>
    <col min="4614" max="4614" width="8.42578125" style="1349" bestFit="1" customWidth="1"/>
    <col min="4615" max="4615" width="7.140625" style="1349" bestFit="1" customWidth="1"/>
    <col min="4616" max="4616" width="8.85546875" style="1349" customWidth="1"/>
    <col min="4617" max="4617" width="7.140625" style="1349" bestFit="1" customWidth="1"/>
    <col min="4618" max="4864" width="9.140625" style="1349"/>
    <col min="4865" max="4865" width="32.42578125" style="1349" customWidth="1"/>
    <col min="4866" max="4869" width="9.42578125" style="1349" bestFit="1" customWidth="1"/>
    <col min="4870" max="4870" width="8.42578125" style="1349" bestFit="1" customWidth="1"/>
    <col min="4871" max="4871" width="7.140625" style="1349" bestFit="1" customWidth="1"/>
    <col min="4872" max="4872" width="8.85546875" style="1349" customWidth="1"/>
    <col min="4873" max="4873" width="7.140625" style="1349" bestFit="1" customWidth="1"/>
    <col min="4874" max="5120" width="9.140625" style="1349"/>
    <col min="5121" max="5121" width="32.42578125" style="1349" customWidth="1"/>
    <col min="5122" max="5125" width="9.42578125" style="1349" bestFit="1" customWidth="1"/>
    <col min="5126" max="5126" width="8.42578125" style="1349" bestFit="1" customWidth="1"/>
    <col min="5127" max="5127" width="7.140625" style="1349" bestFit="1" customWidth="1"/>
    <col min="5128" max="5128" width="8.85546875" style="1349" customWidth="1"/>
    <col min="5129" max="5129" width="7.140625" style="1349" bestFit="1" customWidth="1"/>
    <col min="5130" max="5376" width="9.140625" style="1349"/>
    <col min="5377" max="5377" width="32.42578125" style="1349" customWidth="1"/>
    <col min="5378" max="5381" width="9.42578125" style="1349" bestFit="1" customWidth="1"/>
    <col min="5382" max="5382" width="8.42578125" style="1349" bestFit="1" customWidth="1"/>
    <col min="5383" max="5383" width="7.140625" style="1349" bestFit="1" customWidth="1"/>
    <col min="5384" max="5384" width="8.85546875" style="1349" customWidth="1"/>
    <col min="5385" max="5385" width="7.140625" style="1349" bestFit="1" customWidth="1"/>
    <col min="5386" max="5632" width="9.140625" style="1349"/>
    <col min="5633" max="5633" width="32.42578125" style="1349" customWidth="1"/>
    <col min="5634" max="5637" width="9.42578125" style="1349" bestFit="1" customWidth="1"/>
    <col min="5638" max="5638" width="8.42578125" style="1349" bestFit="1" customWidth="1"/>
    <col min="5639" max="5639" width="7.140625" style="1349" bestFit="1" customWidth="1"/>
    <col min="5640" max="5640" width="8.85546875" style="1349" customWidth="1"/>
    <col min="5641" max="5641" width="7.140625" style="1349" bestFit="1" customWidth="1"/>
    <col min="5642" max="5888" width="9.140625" style="1349"/>
    <col min="5889" max="5889" width="32.42578125" style="1349" customWidth="1"/>
    <col min="5890" max="5893" width="9.42578125" style="1349" bestFit="1" customWidth="1"/>
    <col min="5894" max="5894" width="8.42578125" style="1349" bestFit="1" customWidth="1"/>
    <col min="5895" max="5895" width="7.140625" style="1349" bestFit="1" customWidth="1"/>
    <col min="5896" max="5896" width="8.85546875" style="1349" customWidth="1"/>
    <col min="5897" max="5897" width="7.140625" style="1349" bestFit="1" customWidth="1"/>
    <col min="5898" max="6144" width="9.140625" style="1349"/>
    <col min="6145" max="6145" width="32.42578125" style="1349" customWidth="1"/>
    <col min="6146" max="6149" width="9.42578125" style="1349" bestFit="1" customWidth="1"/>
    <col min="6150" max="6150" width="8.42578125" style="1349" bestFit="1" customWidth="1"/>
    <col min="6151" max="6151" width="7.140625" style="1349" bestFit="1" customWidth="1"/>
    <col min="6152" max="6152" width="8.85546875" style="1349" customWidth="1"/>
    <col min="6153" max="6153" width="7.140625" style="1349" bestFit="1" customWidth="1"/>
    <col min="6154" max="6400" width="9.140625" style="1349"/>
    <col min="6401" max="6401" width="32.42578125" style="1349" customWidth="1"/>
    <col min="6402" max="6405" width="9.42578125" style="1349" bestFit="1" customWidth="1"/>
    <col min="6406" max="6406" width="8.42578125" style="1349" bestFit="1" customWidth="1"/>
    <col min="6407" max="6407" width="7.140625" style="1349" bestFit="1" customWidth="1"/>
    <col min="6408" max="6408" width="8.85546875" style="1349" customWidth="1"/>
    <col min="6409" max="6409" width="7.140625" style="1349" bestFit="1" customWidth="1"/>
    <col min="6410" max="6656" width="9.140625" style="1349"/>
    <col min="6657" max="6657" width="32.42578125" style="1349" customWidth="1"/>
    <col min="6658" max="6661" width="9.42578125" style="1349" bestFit="1" customWidth="1"/>
    <col min="6662" max="6662" width="8.42578125" style="1349" bestFit="1" customWidth="1"/>
    <col min="6663" max="6663" width="7.140625" style="1349" bestFit="1" customWidth="1"/>
    <col min="6664" max="6664" width="8.85546875" style="1349" customWidth="1"/>
    <col min="6665" max="6665" width="7.140625" style="1349" bestFit="1" customWidth="1"/>
    <col min="6666" max="6912" width="9.140625" style="1349"/>
    <col min="6913" max="6913" width="32.42578125" style="1349" customWidth="1"/>
    <col min="6914" max="6917" width="9.42578125" style="1349" bestFit="1" customWidth="1"/>
    <col min="6918" max="6918" width="8.42578125" style="1349" bestFit="1" customWidth="1"/>
    <col min="6919" max="6919" width="7.140625" style="1349" bestFit="1" customWidth="1"/>
    <col min="6920" max="6920" width="8.85546875" style="1349" customWidth="1"/>
    <col min="6921" max="6921" width="7.140625" style="1349" bestFit="1" customWidth="1"/>
    <col min="6922" max="7168" width="9.140625" style="1349"/>
    <col min="7169" max="7169" width="32.42578125" style="1349" customWidth="1"/>
    <col min="7170" max="7173" width="9.42578125" style="1349" bestFit="1" customWidth="1"/>
    <col min="7174" max="7174" width="8.42578125" style="1349" bestFit="1" customWidth="1"/>
    <col min="7175" max="7175" width="7.140625" style="1349" bestFit="1" customWidth="1"/>
    <col min="7176" max="7176" width="8.85546875" style="1349" customWidth="1"/>
    <col min="7177" max="7177" width="7.140625" style="1349" bestFit="1" customWidth="1"/>
    <col min="7178" max="7424" width="9.140625" style="1349"/>
    <col min="7425" max="7425" width="32.42578125" style="1349" customWidth="1"/>
    <col min="7426" max="7429" width="9.42578125" style="1349" bestFit="1" customWidth="1"/>
    <col min="7430" max="7430" width="8.42578125" style="1349" bestFit="1" customWidth="1"/>
    <col min="7431" max="7431" width="7.140625" style="1349" bestFit="1" customWidth="1"/>
    <col min="7432" max="7432" width="8.85546875" style="1349" customWidth="1"/>
    <col min="7433" max="7433" width="7.140625" style="1349" bestFit="1" customWidth="1"/>
    <col min="7434" max="7680" width="9.140625" style="1349"/>
    <col min="7681" max="7681" width="32.42578125" style="1349" customWidth="1"/>
    <col min="7682" max="7685" width="9.42578125" style="1349" bestFit="1" customWidth="1"/>
    <col min="7686" max="7686" width="8.42578125" style="1349" bestFit="1" customWidth="1"/>
    <col min="7687" max="7687" width="7.140625" style="1349" bestFit="1" customWidth="1"/>
    <col min="7688" max="7688" width="8.85546875" style="1349" customWidth="1"/>
    <col min="7689" max="7689" width="7.140625" style="1349" bestFit="1" customWidth="1"/>
    <col min="7690" max="7936" width="9.140625" style="1349"/>
    <col min="7937" max="7937" width="32.42578125" style="1349" customWidth="1"/>
    <col min="7938" max="7941" width="9.42578125" style="1349" bestFit="1" customWidth="1"/>
    <col min="7942" max="7942" width="8.42578125" style="1349" bestFit="1" customWidth="1"/>
    <col min="7943" max="7943" width="7.140625" style="1349" bestFit="1" customWidth="1"/>
    <col min="7944" max="7944" width="8.85546875" style="1349" customWidth="1"/>
    <col min="7945" max="7945" width="7.140625" style="1349" bestFit="1" customWidth="1"/>
    <col min="7946" max="8192" width="9.140625" style="1349"/>
    <col min="8193" max="8193" width="32.42578125" style="1349" customWidth="1"/>
    <col min="8194" max="8197" width="9.42578125" style="1349" bestFit="1" customWidth="1"/>
    <col min="8198" max="8198" width="8.42578125" style="1349" bestFit="1" customWidth="1"/>
    <col min="8199" max="8199" width="7.140625" style="1349" bestFit="1" customWidth="1"/>
    <col min="8200" max="8200" width="8.85546875" style="1349" customWidth="1"/>
    <col min="8201" max="8201" width="7.140625" style="1349" bestFit="1" customWidth="1"/>
    <col min="8202" max="8448" width="9.140625" style="1349"/>
    <col min="8449" max="8449" width="32.42578125" style="1349" customWidth="1"/>
    <col min="8450" max="8453" width="9.42578125" style="1349" bestFit="1" customWidth="1"/>
    <col min="8454" max="8454" width="8.42578125" style="1349" bestFit="1" customWidth="1"/>
    <col min="8455" max="8455" width="7.140625" style="1349" bestFit="1" customWidth="1"/>
    <col min="8456" max="8456" width="8.85546875" style="1349" customWidth="1"/>
    <col min="8457" max="8457" width="7.140625" style="1349" bestFit="1" customWidth="1"/>
    <col min="8458" max="8704" width="9.140625" style="1349"/>
    <col min="8705" max="8705" width="32.42578125" style="1349" customWidth="1"/>
    <col min="8706" max="8709" width="9.42578125" style="1349" bestFit="1" customWidth="1"/>
    <col min="8710" max="8710" width="8.42578125" style="1349" bestFit="1" customWidth="1"/>
    <col min="8711" max="8711" width="7.140625" style="1349" bestFit="1" customWidth="1"/>
    <col min="8712" max="8712" width="8.85546875" style="1349" customWidth="1"/>
    <col min="8713" max="8713" width="7.140625" style="1349" bestFit="1" customWidth="1"/>
    <col min="8714" max="8960" width="9.140625" style="1349"/>
    <col min="8961" max="8961" width="32.42578125" style="1349" customWidth="1"/>
    <col min="8962" max="8965" width="9.42578125" style="1349" bestFit="1" customWidth="1"/>
    <col min="8966" max="8966" width="8.42578125" style="1349" bestFit="1" customWidth="1"/>
    <col min="8967" max="8967" width="7.140625" style="1349" bestFit="1" customWidth="1"/>
    <col min="8968" max="8968" width="8.85546875" style="1349" customWidth="1"/>
    <col min="8969" max="8969" width="7.140625" style="1349" bestFit="1" customWidth="1"/>
    <col min="8970" max="9216" width="9.140625" style="1349"/>
    <col min="9217" max="9217" width="32.42578125" style="1349" customWidth="1"/>
    <col min="9218" max="9221" width="9.42578125" style="1349" bestFit="1" customWidth="1"/>
    <col min="9222" max="9222" width="8.42578125" style="1349" bestFit="1" customWidth="1"/>
    <col min="9223" max="9223" width="7.140625" style="1349" bestFit="1" customWidth="1"/>
    <col min="9224" max="9224" width="8.85546875" style="1349" customWidth="1"/>
    <col min="9225" max="9225" width="7.140625" style="1349" bestFit="1" customWidth="1"/>
    <col min="9226" max="9472" width="9.140625" style="1349"/>
    <col min="9473" max="9473" width="32.42578125" style="1349" customWidth="1"/>
    <col min="9474" max="9477" width="9.42578125" style="1349" bestFit="1" customWidth="1"/>
    <col min="9478" max="9478" width="8.42578125" style="1349" bestFit="1" customWidth="1"/>
    <col min="9479" max="9479" width="7.140625" style="1349" bestFit="1" customWidth="1"/>
    <col min="9480" max="9480" width="8.85546875" style="1349" customWidth="1"/>
    <col min="9481" max="9481" width="7.140625" style="1349" bestFit="1" customWidth="1"/>
    <col min="9482" max="9728" width="9.140625" style="1349"/>
    <col min="9729" max="9729" width="32.42578125" style="1349" customWidth="1"/>
    <col min="9730" max="9733" width="9.42578125" style="1349" bestFit="1" customWidth="1"/>
    <col min="9734" max="9734" width="8.42578125" style="1349" bestFit="1" customWidth="1"/>
    <col min="9735" max="9735" width="7.140625" style="1349" bestFit="1" customWidth="1"/>
    <col min="9736" max="9736" width="8.85546875" style="1349" customWidth="1"/>
    <col min="9737" max="9737" width="7.140625" style="1349" bestFit="1" customWidth="1"/>
    <col min="9738" max="9984" width="9.140625" style="1349"/>
    <col min="9985" max="9985" width="32.42578125" style="1349" customWidth="1"/>
    <col min="9986" max="9989" width="9.42578125" style="1349" bestFit="1" customWidth="1"/>
    <col min="9990" max="9990" width="8.42578125" style="1349" bestFit="1" customWidth="1"/>
    <col min="9991" max="9991" width="7.140625" style="1349" bestFit="1" customWidth="1"/>
    <col min="9992" max="9992" width="8.85546875" style="1349" customWidth="1"/>
    <col min="9993" max="9993" width="7.140625" style="1349" bestFit="1" customWidth="1"/>
    <col min="9994" max="10240" width="9.140625" style="1349"/>
    <col min="10241" max="10241" width="32.42578125" style="1349" customWidth="1"/>
    <col min="10242" max="10245" width="9.42578125" style="1349" bestFit="1" customWidth="1"/>
    <col min="10246" max="10246" width="8.42578125" style="1349" bestFit="1" customWidth="1"/>
    <col min="10247" max="10247" width="7.140625" style="1349" bestFit="1" customWidth="1"/>
    <col min="10248" max="10248" width="8.85546875" style="1349" customWidth="1"/>
    <col min="10249" max="10249" width="7.140625" style="1349" bestFit="1" customWidth="1"/>
    <col min="10250" max="10496" width="9.140625" style="1349"/>
    <col min="10497" max="10497" width="32.42578125" style="1349" customWidth="1"/>
    <col min="10498" max="10501" width="9.42578125" style="1349" bestFit="1" customWidth="1"/>
    <col min="10502" max="10502" width="8.42578125" style="1349" bestFit="1" customWidth="1"/>
    <col min="10503" max="10503" width="7.140625" style="1349" bestFit="1" customWidth="1"/>
    <col min="10504" max="10504" width="8.85546875" style="1349" customWidth="1"/>
    <col min="10505" max="10505" width="7.140625" style="1349" bestFit="1" customWidth="1"/>
    <col min="10506" max="10752" width="9.140625" style="1349"/>
    <col min="10753" max="10753" width="32.42578125" style="1349" customWidth="1"/>
    <col min="10754" max="10757" width="9.42578125" style="1349" bestFit="1" customWidth="1"/>
    <col min="10758" max="10758" width="8.42578125" style="1349" bestFit="1" customWidth="1"/>
    <col min="10759" max="10759" width="7.140625" style="1349" bestFit="1" customWidth="1"/>
    <col min="10760" max="10760" width="8.85546875" style="1349" customWidth="1"/>
    <col min="10761" max="10761" width="7.140625" style="1349" bestFit="1" customWidth="1"/>
    <col min="10762" max="11008" width="9.140625" style="1349"/>
    <col min="11009" max="11009" width="32.42578125" style="1349" customWidth="1"/>
    <col min="11010" max="11013" width="9.42578125" style="1349" bestFit="1" customWidth="1"/>
    <col min="11014" max="11014" width="8.42578125" style="1349" bestFit="1" customWidth="1"/>
    <col min="11015" max="11015" width="7.140625" style="1349" bestFit="1" customWidth="1"/>
    <col min="11016" max="11016" width="8.85546875" style="1349" customWidth="1"/>
    <col min="11017" max="11017" width="7.140625" style="1349" bestFit="1" customWidth="1"/>
    <col min="11018" max="11264" width="9.140625" style="1349"/>
    <col min="11265" max="11265" width="32.42578125" style="1349" customWidth="1"/>
    <col min="11266" max="11269" width="9.42578125" style="1349" bestFit="1" customWidth="1"/>
    <col min="11270" max="11270" width="8.42578125" style="1349" bestFit="1" customWidth="1"/>
    <col min="11271" max="11271" width="7.140625" style="1349" bestFit="1" customWidth="1"/>
    <col min="11272" max="11272" width="8.85546875" style="1349" customWidth="1"/>
    <col min="11273" max="11273" width="7.140625" style="1349" bestFit="1" customWidth="1"/>
    <col min="11274" max="11520" width="9.140625" style="1349"/>
    <col min="11521" max="11521" width="32.42578125" style="1349" customWidth="1"/>
    <col min="11522" max="11525" width="9.42578125" style="1349" bestFit="1" customWidth="1"/>
    <col min="11526" max="11526" width="8.42578125" style="1349" bestFit="1" customWidth="1"/>
    <col min="11527" max="11527" width="7.140625" style="1349" bestFit="1" customWidth="1"/>
    <col min="11528" max="11528" width="8.85546875" style="1349" customWidth="1"/>
    <col min="11529" max="11529" width="7.140625" style="1349" bestFit="1" customWidth="1"/>
    <col min="11530" max="11776" width="9.140625" style="1349"/>
    <col min="11777" max="11777" width="32.42578125" style="1349" customWidth="1"/>
    <col min="11778" max="11781" width="9.42578125" style="1349" bestFit="1" customWidth="1"/>
    <col min="11782" max="11782" width="8.42578125" style="1349" bestFit="1" customWidth="1"/>
    <col min="11783" max="11783" width="7.140625" style="1349" bestFit="1" customWidth="1"/>
    <col min="11784" max="11784" width="8.85546875" style="1349" customWidth="1"/>
    <col min="11785" max="11785" width="7.140625" style="1349" bestFit="1" customWidth="1"/>
    <col min="11786" max="12032" width="9.140625" style="1349"/>
    <col min="12033" max="12033" width="32.42578125" style="1349" customWidth="1"/>
    <col min="12034" max="12037" width="9.42578125" style="1349" bestFit="1" customWidth="1"/>
    <col min="12038" max="12038" width="8.42578125" style="1349" bestFit="1" customWidth="1"/>
    <col min="12039" max="12039" width="7.140625" style="1349" bestFit="1" customWidth="1"/>
    <col min="12040" max="12040" width="8.85546875" style="1349" customWidth="1"/>
    <col min="12041" max="12041" width="7.140625" style="1349" bestFit="1" customWidth="1"/>
    <col min="12042" max="12288" width="9.140625" style="1349"/>
    <col min="12289" max="12289" width="32.42578125" style="1349" customWidth="1"/>
    <col min="12290" max="12293" width="9.42578125" style="1349" bestFit="1" customWidth="1"/>
    <col min="12294" max="12294" width="8.42578125" style="1349" bestFit="1" customWidth="1"/>
    <col min="12295" max="12295" width="7.140625" style="1349" bestFit="1" customWidth="1"/>
    <col min="12296" max="12296" width="8.85546875" style="1349" customWidth="1"/>
    <col min="12297" max="12297" width="7.140625" style="1349" bestFit="1" customWidth="1"/>
    <col min="12298" max="12544" width="9.140625" style="1349"/>
    <col min="12545" max="12545" width="32.42578125" style="1349" customWidth="1"/>
    <col min="12546" max="12549" width="9.42578125" style="1349" bestFit="1" customWidth="1"/>
    <col min="12550" max="12550" width="8.42578125" style="1349" bestFit="1" customWidth="1"/>
    <col min="12551" max="12551" width="7.140625" style="1349" bestFit="1" customWidth="1"/>
    <col min="12552" max="12552" width="8.85546875" style="1349" customWidth="1"/>
    <col min="12553" max="12553" width="7.140625" style="1349" bestFit="1" customWidth="1"/>
    <col min="12554" max="12800" width="9.140625" style="1349"/>
    <col min="12801" max="12801" width="32.42578125" style="1349" customWidth="1"/>
    <col min="12802" max="12805" width="9.42578125" style="1349" bestFit="1" customWidth="1"/>
    <col min="12806" max="12806" width="8.42578125" style="1349" bestFit="1" customWidth="1"/>
    <col min="12807" max="12807" width="7.140625" style="1349" bestFit="1" customWidth="1"/>
    <col min="12808" max="12808" width="8.85546875" style="1349" customWidth="1"/>
    <col min="12809" max="12809" width="7.140625" style="1349" bestFit="1" customWidth="1"/>
    <col min="12810" max="13056" width="9.140625" style="1349"/>
    <col min="13057" max="13057" width="32.42578125" style="1349" customWidth="1"/>
    <col min="13058" max="13061" width="9.42578125" style="1349" bestFit="1" customWidth="1"/>
    <col min="13062" max="13062" width="8.42578125" style="1349" bestFit="1" customWidth="1"/>
    <col min="13063" max="13063" width="7.140625" style="1349" bestFit="1" customWidth="1"/>
    <col min="13064" max="13064" width="8.85546875" style="1349" customWidth="1"/>
    <col min="13065" max="13065" width="7.140625" style="1349" bestFit="1" customWidth="1"/>
    <col min="13066" max="13312" width="9.140625" style="1349"/>
    <col min="13313" max="13313" width="32.42578125" style="1349" customWidth="1"/>
    <col min="13314" max="13317" width="9.42578125" style="1349" bestFit="1" customWidth="1"/>
    <col min="13318" max="13318" width="8.42578125" style="1349" bestFit="1" customWidth="1"/>
    <col min="13319" max="13319" width="7.140625" style="1349" bestFit="1" customWidth="1"/>
    <col min="13320" max="13320" width="8.85546875" style="1349" customWidth="1"/>
    <col min="13321" max="13321" width="7.140625" style="1349" bestFit="1" customWidth="1"/>
    <col min="13322" max="13568" width="9.140625" style="1349"/>
    <col min="13569" max="13569" width="32.42578125" style="1349" customWidth="1"/>
    <col min="13570" max="13573" width="9.42578125" style="1349" bestFit="1" customWidth="1"/>
    <col min="13574" max="13574" width="8.42578125" style="1349" bestFit="1" customWidth="1"/>
    <col min="13575" max="13575" width="7.140625" style="1349" bestFit="1" customWidth="1"/>
    <col min="13576" max="13576" width="8.85546875" style="1349" customWidth="1"/>
    <col min="13577" max="13577" width="7.140625" style="1349" bestFit="1" customWidth="1"/>
    <col min="13578" max="13824" width="9.140625" style="1349"/>
    <col min="13825" max="13825" width="32.42578125" style="1349" customWidth="1"/>
    <col min="13826" max="13829" width="9.42578125" style="1349" bestFit="1" customWidth="1"/>
    <col min="13830" max="13830" width="8.42578125" style="1349" bestFit="1" customWidth="1"/>
    <col min="13831" max="13831" width="7.140625" style="1349" bestFit="1" customWidth="1"/>
    <col min="13832" max="13832" width="8.85546875" style="1349" customWidth="1"/>
    <col min="13833" max="13833" width="7.140625" style="1349" bestFit="1" customWidth="1"/>
    <col min="13834" max="14080" width="9.140625" style="1349"/>
    <col min="14081" max="14081" width="32.42578125" style="1349" customWidth="1"/>
    <col min="14082" max="14085" width="9.42578125" style="1349" bestFit="1" customWidth="1"/>
    <col min="14086" max="14086" width="8.42578125" style="1349" bestFit="1" customWidth="1"/>
    <col min="14087" max="14087" width="7.140625" style="1349" bestFit="1" customWidth="1"/>
    <col min="14088" max="14088" width="8.85546875" style="1349" customWidth="1"/>
    <col min="14089" max="14089" width="7.140625" style="1349" bestFit="1" customWidth="1"/>
    <col min="14090" max="14336" width="9.140625" style="1349"/>
    <col min="14337" max="14337" width="32.42578125" style="1349" customWidth="1"/>
    <col min="14338" max="14341" width="9.42578125" style="1349" bestFit="1" customWidth="1"/>
    <col min="14342" max="14342" width="8.42578125" style="1349" bestFit="1" customWidth="1"/>
    <col min="14343" max="14343" width="7.140625" style="1349" bestFit="1" customWidth="1"/>
    <col min="14344" max="14344" width="8.85546875" style="1349" customWidth="1"/>
    <col min="14345" max="14345" width="7.140625" style="1349" bestFit="1" customWidth="1"/>
    <col min="14346" max="14592" width="9.140625" style="1349"/>
    <col min="14593" max="14593" width="32.42578125" style="1349" customWidth="1"/>
    <col min="14594" max="14597" width="9.42578125" style="1349" bestFit="1" customWidth="1"/>
    <col min="14598" max="14598" width="8.42578125" style="1349" bestFit="1" customWidth="1"/>
    <col min="14599" max="14599" width="7.140625" style="1349" bestFit="1" customWidth="1"/>
    <col min="14600" max="14600" width="8.85546875" style="1349" customWidth="1"/>
    <col min="14601" max="14601" width="7.140625" style="1349" bestFit="1" customWidth="1"/>
    <col min="14602" max="14848" width="9.140625" style="1349"/>
    <col min="14849" max="14849" width="32.42578125" style="1349" customWidth="1"/>
    <col min="14850" max="14853" width="9.42578125" style="1349" bestFit="1" customWidth="1"/>
    <col min="14854" max="14854" width="8.42578125" style="1349" bestFit="1" customWidth="1"/>
    <col min="14855" max="14855" width="7.140625" style="1349" bestFit="1" customWidth="1"/>
    <col min="14856" max="14856" width="8.85546875" style="1349" customWidth="1"/>
    <col min="14857" max="14857" width="7.140625" style="1349" bestFit="1" customWidth="1"/>
    <col min="14858" max="15104" width="9.140625" style="1349"/>
    <col min="15105" max="15105" width="32.42578125" style="1349" customWidth="1"/>
    <col min="15106" max="15109" width="9.42578125" style="1349" bestFit="1" customWidth="1"/>
    <col min="15110" max="15110" width="8.42578125" style="1349" bestFit="1" customWidth="1"/>
    <col min="15111" max="15111" width="7.140625" style="1349" bestFit="1" customWidth="1"/>
    <col min="15112" max="15112" width="8.85546875" style="1349" customWidth="1"/>
    <col min="15113" max="15113" width="7.140625" style="1349" bestFit="1" customWidth="1"/>
    <col min="15114" max="15360" width="9.140625" style="1349"/>
    <col min="15361" max="15361" width="32.42578125" style="1349" customWidth="1"/>
    <col min="15362" max="15365" width="9.42578125" style="1349" bestFit="1" customWidth="1"/>
    <col min="15366" max="15366" width="8.42578125" style="1349" bestFit="1" customWidth="1"/>
    <col min="15367" max="15367" width="7.140625" style="1349" bestFit="1" customWidth="1"/>
    <col min="15368" max="15368" width="8.85546875" style="1349" customWidth="1"/>
    <col min="15369" max="15369" width="7.140625" style="1349" bestFit="1" customWidth="1"/>
    <col min="15370" max="15616" width="9.140625" style="1349"/>
    <col min="15617" max="15617" width="32.42578125" style="1349" customWidth="1"/>
    <col min="15618" max="15621" width="9.42578125" style="1349" bestFit="1" customWidth="1"/>
    <col min="15622" max="15622" width="8.42578125" style="1349" bestFit="1" customWidth="1"/>
    <col min="15623" max="15623" width="7.140625" style="1349" bestFit="1" customWidth="1"/>
    <col min="15624" max="15624" width="8.85546875" style="1349" customWidth="1"/>
    <col min="15625" max="15625" width="7.140625" style="1349" bestFit="1" customWidth="1"/>
    <col min="15626" max="15872" width="9.140625" style="1349"/>
    <col min="15873" max="15873" width="32.42578125" style="1349" customWidth="1"/>
    <col min="15874" max="15877" width="9.42578125" style="1349" bestFit="1" customWidth="1"/>
    <col min="15878" max="15878" width="8.42578125" style="1349" bestFit="1" customWidth="1"/>
    <col min="15879" max="15879" width="7.140625" style="1349" bestFit="1" customWidth="1"/>
    <col min="15880" max="15880" width="8.85546875" style="1349" customWidth="1"/>
    <col min="15881" max="15881" width="7.140625" style="1349" bestFit="1" customWidth="1"/>
    <col min="15882" max="16128" width="9.140625" style="1349"/>
    <col min="16129" max="16129" width="32.42578125" style="1349" customWidth="1"/>
    <col min="16130" max="16133" width="9.42578125" style="1349" bestFit="1" customWidth="1"/>
    <col min="16134" max="16134" width="8.42578125" style="1349" bestFit="1" customWidth="1"/>
    <col min="16135" max="16135" width="7.140625" style="1349" bestFit="1" customWidth="1"/>
    <col min="16136" max="16136" width="8.85546875" style="1349" customWidth="1"/>
    <col min="16137" max="16137" width="7.140625" style="1349" bestFit="1" customWidth="1"/>
    <col min="16138" max="16384" width="9.140625" style="1349"/>
  </cols>
  <sheetData>
    <row r="1" spans="1:13">
      <c r="A1" s="1788" t="s">
        <v>993</v>
      </c>
      <c r="B1" s="1788"/>
      <c r="C1" s="1788"/>
      <c r="D1" s="1788"/>
      <c r="E1" s="1788"/>
      <c r="F1" s="1788"/>
      <c r="G1" s="1788"/>
      <c r="H1" s="1788"/>
      <c r="I1" s="1788"/>
    </row>
    <row r="2" spans="1:13">
      <c r="A2" s="1788" t="s">
        <v>122</v>
      </c>
      <c r="B2" s="1788"/>
      <c r="C2" s="1788"/>
      <c r="D2" s="1788"/>
      <c r="E2" s="1788"/>
      <c r="F2" s="1788"/>
      <c r="G2" s="1788"/>
      <c r="H2" s="1788"/>
      <c r="I2" s="1788"/>
    </row>
    <row r="3" spans="1:13" ht="16.5" thickBot="1">
      <c r="H3" s="1789" t="s">
        <v>68</v>
      </c>
      <c r="I3" s="1790"/>
    </row>
    <row r="4" spans="1:13" ht="27.75" customHeight="1" thickTop="1">
      <c r="A4" s="1797" t="s">
        <v>566</v>
      </c>
      <c r="B4" s="1339">
        <v>2016</v>
      </c>
      <c r="C4" s="1340">
        <v>2017</v>
      </c>
      <c r="D4" s="1407">
        <v>2017</v>
      </c>
      <c r="E4" s="1407">
        <v>2018</v>
      </c>
      <c r="F4" s="1791" t="s">
        <v>870</v>
      </c>
      <c r="G4" s="1792"/>
      <c r="H4" s="1792"/>
      <c r="I4" s="1793"/>
    </row>
    <row r="5" spans="1:13" ht="27.75" customHeight="1">
      <c r="A5" s="1798"/>
      <c r="B5" s="1341" t="s">
        <v>872</v>
      </c>
      <c r="C5" s="1341" t="s">
        <v>873</v>
      </c>
      <c r="D5" s="1350" t="s">
        <v>874</v>
      </c>
      <c r="E5" s="1350" t="s">
        <v>875</v>
      </c>
      <c r="F5" s="1794" t="s">
        <v>5</v>
      </c>
      <c r="G5" s="1795"/>
      <c r="H5" s="1794" t="s">
        <v>46</v>
      </c>
      <c r="I5" s="1796"/>
    </row>
    <row r="6" spans="1:13" s="912" customFormat="1" ht="27.75" customHeight="1">
      <c r="A6" s="1799"/>
      <c r="B6" s="1408"/>
      <c r="C6" s="1409"/>
      <c r="D6" s="1408"/>
      <c r="E6" s="1409"/>
      <c r="F6" s="1436" t="s">
        <v>3</v>
      </c>
      <c r="G6" s="1437" t="s">
        <v>876</v>
      </c>
      <c r="H6" s="1436" t="s">
        <v>3</v>
      </c>
      <c r="I6" s="1438" t="s">
        <v>876</v>
      </c>
      <c r="K6" s="960"/>
      <c r="L6" s="960"/>
      <c r="M6" s="960"/>
    </row>
    <row r="7" spans="1:13" ht="27.75" customHeight="1">
      <c r="A7" s="1410" t="s">
        <v>994</v>
      </c>
      <c r="B7" s="1411">
        <v>109383.430681777</v>
      </c>
      <c r="C7" s="1411">
        <v>91440.846532958603</v>
      </c>
      <c r="D7" s="1411">
        <v>90339.619911657603</v>
      </c>
      <c r="E7" s="1411">
        <v>77371.84937501089</v>
      </c>
      <c r="F7" s="1411">
        <v>-17942.584148818394</v>
      </c>
      <c r="G7" s="1411">
        <v>-16.403383983281465</v>
      </c>
      <c r="H7" s="1411">
        <v>-12967.770536646713</v>
      </c>
      <c r="I7" s="1412">
        <v>-14.354466566637974</v>
      </c>
      <c r="K7" s="1413"/>
      <c r="L7" s="1414"/>
      <c r="M7" s="1414"/>
    </row>
    <row r="8" spans="1:13" ht="27.75" customHeight="1">
      <c r="A8" s="1415" t="s">
        <v>995</v>
      </c>
      <c r="B8" s="1411">
        <v>1365.8296008016096</v>
      </c>
      <c r="C8" s="1411">
        <v>3236.1291673199999</v>
      </c>
      <c r="D8" s="1411">
        <v>1641.0700273300001</v>
      </c>
      <c r="E8" s="1411">
        <v>16405.457837231494</v>
      </c>
      <c r="F8" s="1411">
        <v>1870.2995665183903</v>
      </c>
      <c r="G8" s="1411">
        <v>136.93505876726539</v>
      </c>
      <c r="H8" s="1411">
        <v>14764.387809901493</v>
      </c>
      <c r="I8" s="1412">
        <v>899.68054769259072</v>
      </c>
      <c r="K8" s="1413"/>
      <c r="L8" s="1414"/>
      <c r="M8" s="1414"/>
    </row>
    <row r="9" spans="1:13" ht="27.75" customHeight="1">
      <c r="A9" s="1410" t="s">
        <v>996</v>
      </c>
      <c r="B9" s="1416">
        <v>327757.41280424339</v>
      </c>
      <c r="C9" s="1416">
        <v>335184.8953238125</v>
      </c>
      <c r="D9" s="1416">
        <v>353944.74464593921</v>
      </c>
      <c r="E9" s="1416">
        <v>404966.24680002016</v>
      </c>
      <c r="F9" s="1416">
        <v>7427.4825195691083</v>
      </c>
      <c r="G9" s="1416">
        <v>2.2661524131584634</v>
      </c>
      <c r="H9" s="1416">
        <v>51021.502154080954</v>
      </c>
      <c r="I9" s="1417">
        <v>14.415103748784061</v>
      </c>
      <c r="K9" s="1413"/>
      <c r="L9" s="1414"/>
      <c r="M9" s="1414"/>
    </row>
    <row r="10" spans="1:13" ht="27.75" customHeight="1">
      <c r="A10" s="1418" t="s">
        <v>997</v>
      </c>
      <c r="B10" s="1419">
        <v>101505.83048099346</v>
      </c>
      <c r="C10" s="1419">
        <v>130194.63270731065</v>
      </c>
      <c r="D10" s="1419">
        <v>140560.1155218799</v>
      </c>
      <c r="E10" s="1419">
        <v>175949.66902983238</v>
      </c>
      <c r="F10" s="1419">
        <v>28688.802226317188</v>
      </c>
      <c r="G10" s="1419">
        <v>28.263206251673438</v>
      </c>
      <c r="H10" s="1419">
        <v>35389.553507952485</v>
      </c>
      <c r="I10" s="1420">
        <v>25.177521643715263</v>
      </c>
      <c r="K10" s="1413"/>
      <c r="L10" s="1414"/>
      <c r="M10" s="1414"/>
    </row>
    <row r="11" spans="1:13" ht="27.75" customHeight="1">
      <c r="A11" s="1418" t="s">
        <v>998</v>
      </c>
      <c r="B11" s="1419">
        <v>54917.680429262487</v>
      </c>
      <c r="C11" s="1419">
        <v>46051.414785597204</v>
      </c>
      <c r="D11" s="1419">
        <v>49087.202136149994</v>
      </c>
      <c r="E11" s="1419">
        <v>42069.85758606001</v>
      </c>
      <c r="F11" s="1419">
        <v>-8866.2656436652833</v>
      </c>
      <c r="G11" s="1419">
        <v>-16.14464699594442</v>
      </c>
      <c r="H11" s="1419">
        <v>-7017.3445500899834</v>
      </c>
      <c r="I11" s="1420">
        <v>-14.295670245426557</v>
      </c>
      <c r="K11" s="1413"/>
      <c r="L11" s="1414"/>
      <c r="M11" s="1414"/>
    </row>
    <row r="12" spans="1:13" ht="27.75" customHeight="1">
      <c r="A12" s="1418" t="s">
        <v>999</v>
      </c>
      <c r="B12" s="1419">
        <v>48784.743056128988</v>
      </c>
      <c r="C12" s="1419">
        <v>53771.381731041212</v>
      </c>
      <c r="D12" s="1419">
        <v>58210.764414670004</v>
      </c>
      <c r="E12" s="1419">
        <v>65811.668794069308</v>
      </c>
      <c r="F12" s="1419">
        <v>4986.6386749122248</v>
      </c>
      <c r="G12" s="1419">
        <v>10.221717616048275</v>
      </c>
      <c r="H12" s="1419">
        <v>7600.9043793993042</v>
      </c>
      <c r="I12" s="1420">
        <v>13.057558092268859</v>
      </c>
      <c r="K12" s="1413"/>
      <c r="L12" s="1414"/>
      <c r="M12" s="1414"/>
    </row>
    <row r="13" spans="1:13" ht="27.75" customHeight="1">
      <c r="A13" s="1418" t="s">
        <v>1000</v>
      </c>
      <c r="B13" s="1419">
        <v>122549.15883785849</v>
      </c>
      <c r="C13" s="1419">
        <v>105167.46609986344</v>
      </c>
      <c r="D13" s="1419">
        <v>106086.6625732394</v>
      </c>
      <c r="E13" s="1419">
        <v>121135.05139005845</v>
      </c>
      <c r="F13" s="1419">
        <v>-17381.69273799505</v>
      </c>
      <c r="G13" s="1419">
        <v>-14.183445160151855</v>
      </c>
      <c r="H13" s="1419">
        <v>15048.388816819046</v>
      </c>
      <c r="I13" s="1420">
        <v>14.184995975747697</v>
      </c>
      <c r="K13" s="1413"/>
      <c r="L13" s="1414"/>
      <c r="M13" s="1414"/>
    </row>
    <row r="14" spans="1:13" ht="27.75" customHeight="1">
      <c r="A14" s="1410" t="s">
        <v>1001</v>
      </c>
      <c r="B14" s="1416">
        <v>178604.28415670892</v>
      </c>
      <c r="C14" s="1416">
        <v>212342.12092546374</v>
      </c>
      <c r="D14" s="1416">
        <v>211609.00244071599</v>
      </c>
      <c r="E14" s="1416">
        <v>266311.56311871519</v>
      </c>
      <c r="F14" s="1416">
        <v>33737.836768754816</v>
      </c>
      <c r="G14" s="1416">
        <v>18.889713048066053</v>
      </c>
      <c r="H14" s="1416">
        <v>54702.560677999194</v>
      </c>
      <c r="I14" s="1417">
        <v>25.850771964829129</v>
      </c>
      <c r="K14" s="1413"/>
      <c r="L14" s="1414"/>
      <c r="M14" s="1414"/>
    </row>
    <row r="15" spans="1:13" ht="27.75" customHeight="1">
      <c r="A15" s="1410" t="s">
        <v>1002</v>
      </c>
      <c r="B15" s="1416">
        <v>164562.68361404361</v>
      </c>
      <c r="C15" s="1416">
        <v>186818.85232523808</v>
      </c>
      <c r="D15" s="1416">
        <v>199142.83949800802</v>
      </c>
      <c r="E15" s="1416">
        <v>229877.4496551195</v>
      </c>
      <c r="F15" s="1416">
        <v>22256.168711194478</v>
      </c>
      <c r="G15" s="1416">
        <v>13.524432284656276</v>
      </c>
      <c r="H15" s="1416">
        <v>30734.610157111485</v>
      </c>
      <c r="I15" s="1417">
        <v>15.433449796430626</v>
      </c>
      <c r="K15" s="1413"/>
      <c r="L15" s="1414"/>
      <c r="M15" s="1414"/>
    </row>
    <row r="16" spans="1:13" ht="27.75" customHeight="1">
      <c r="A16" s="1410" t="s">
        <v>1003</v>
      </c>
      <c r="B16" s="1416">
        <v>92254.712405093713</v>
      </c>
      <c r="C16" s="1416">
        <v>72078.493144393229</v>
      </c>
      <c r="D16" s="1416">
        <v>75299.035266319566</v>
      </c>
      <c r="E16" s="1416">
        <v>71869.728028044439</v>
      </c>
      <c r="F16" s="1416">
        <v>-20176.219260700484</v>
      </c>
      <c r="G16" s="1416">
        <v>-21.870123199892475</v>
      </c>
      <c r="H16" s="1416">
        <v>-3429.307238275127</v>
      </c>
      <c r="I16" s="1417">
        <v>-4.554251227982224</v>
      </c>
      <c r="K16" s="1413"/>
      <c r="L16" s="1414"/>
      <c r="M16" s="1414"/>
    </row>
    <row r="17" spans="1:13" ht="27.75" customHeight="1">
      <c r="A17" s="1410" t="s">
        <v>1004</v>
      </c>
      <c r="B17" s="1416">
        <v>78096.0350711637</v>
      </c>
      <c r="C17" s="1416">
        <v>86594.264903702307</v>
      </c>
      <c r="D17" s="1416">
        <v>101333.19196266917</v>
      </c>
      <c r="E17" s="1416">
        <v>101931.6643236667</v>
      </c>
      <c r="F17" s="1416">
        <v>8498.2298325386073</v>
      </c>
      <c r="G17" s="1416">
        <v>10.881768613214152</v>
      </c>
      <c r="H17" s="1416">
        <v>598.47236099753354</v>
      </c>
      <c r="I17" s="1417">
        <v>0.59059854861574757</v>
      </c>
      <c r="K17" s="1413"/>
      <c r="L17" s="1414"/>
      <c r="M17" s="1414"/>
    </row>
    <row r="18" spans="1:13" ht="27.75" customHeight="1">
      <c r="A18" s="1410" t="s">
        <v>1005</v>
      </c>
      <c r="B18" s="1416">
        <v>1097554.9779782174</v>
      </c>
      <c r="C18" s="1416">
        <v>1249899.99599501</v>
      </c>
      <c r="D18" s="1416">
        <v>1269149.547365824</v>
      </c>
      <c r="E18" s="1416">
        <v>1446858.3838546651</v>
      </c>
      <c r="F18" s="1416">
        <v>152345.0180167926</v>
      </c>
      <c r="G18" s="1416">
        <v>13.880399713317699</v>
      </c>
      <c r="H18" s="1416">
        <v>177708.8364888411</v>
      </c>
      <c r="I18" s="1417">
        <v>14.002198311277317</v>
      </c>
      <c r="K18" s="1413"/>
      <c r="L18" s="1414"/>
      <c r="M18" s="1414"/>
    </row>
    <row r="19" spans="1:13" ht="27.75" customHeight="1">
      <c r="A19" s="1410" t="s">
        <v>1006</v>
      </c>
      <c r="B19" s="1416">
        <v>59491.549503501599</v>
      </c>
      <c r="C19" s="1416">
        <v>54733.642385272396</v>
      </c>
      <c r="D19" s="1416">
        <v>72647.628863275808</v>
      </c>
      <c r="E19" s="1416">
        <v>66451.745605009608</v>
      </c>
      <c r="F19" s="1416">
        <v>-4757.9071182292028</v>
      </c>
      <c r="G19" s="1416">
        <v>-7.9976184146105638</v>
      </c>
      <c r="H19" s="1416">
        <v>-6195.8832582661998</v>
      </c>
      <c r="I19" s="1417">
        <v>-8.528679263471858</v>
      </c>
      <c r="K19" s="1413"/>
      <c r="L19" s="1414"/>
      <c r="M19" s="1414"/>
    </row>
    <row r="20" spans="1:13" ht="27.75" customHeight="1" thickBot="1">
      <c r="A20" s="1421" t="s">
        <v>431</v>
      </c>
      <c r="B20" s="1422">
        <v>2109070.9158155508</v>
      </c>
      <c r="C20" s="1422">
        <v>2292329.2407031707</v>
      </c>
      <c r="D20" s="1422">
        <v>2375106.6799817393</v>
      </c>
      <c r="E20" s="1422">
        <v>2682044.088597483</v>
      </c>
      <c r="F20" s="1422">
        <v>183258.32488761982</v>
      </c>
      <c r="G20" s="1422">
        <v>8.6890546692099342</v>
      </c>
      <c r="H20" s="1422">
        <v>306937.40861574374</v>
      </c>
      <c r="I20" s="1423">
        <v>12.923099884427236</v>
      </c>
      <c r="K20" s="1424"/>
      <c r="L20" s="1414"/>
      <c r="M20" s="1414"/>
    </row>
    <row r="21" spans="1:13" ht="27.75" hidden="1" customHeight="1" thickTop="1">
      <c r="A21" s="1425" t="s">
        <v>1007</v>
      </c>
      <c r="B21" s="1426"/>
      <c r="C21" s="1426"/>
      <c r="D21" s="1426"/>
      <c r="E21" s="1426"/>
      <c r="F21" s="1426"/>
      <c r="G21" s="1427"/>
      <c r="H21" s="1426"/>
      <c r="I21" s="1428"/>
      <c r="K21" s="1414"/>
      <c r="L21" s="1414"/>
      <c r="M21" s="1414"/>
    </row>
    <row r="22" spans="1:13" ht="27.75" hidden="1" customHeight="1">
      <c r="A22" s="1429" t="s">
        <v>1008</v>
      </c>
      <c r="B22" s="1426"/>
      <c r="C22" s="1426"/>
      <c r="D22" s="1426"/>
      <c r="E22" s="1426"/>
      <c r="F22" s="1426"/>
      <c r="G22" s="1427"/>
      <c r="H22" s="1426"/>
      <c r="I22" s="1428"/>
      <c r="K22" s="1414"/>
      <c r="L22" s="1414"/>
      <c r="M22" s="1414"/>
    </row>
    <row r="23" spans="1:13" ht="27.75" hidden="1" customHeight="1">
      <c r="A23" s="1430" t="s">
        <v>1009</v>
      </c>
      <c r="I23" s="1428"/>
      <c r="K23" s="1414"/>
      <c r="L23" s="1414"/>
      <c r="M23" s="1414"/>
    </row>
    <row r="24" spans="1:13" ht="27.75" hidden="1" customHeight="1">
      <c r="A24" s="1349" t="s">
        <v>1010</v>
      </c>
      <c r="I24" s="1428"/>
      <c r="K24" s="1414"/>
      <c r="L24" s="1414"/>
      <c r="M24" s="1414"/>
    </row>
    <row r="25" spans="1:13" ht="27.75" hidden="1" customHeight="1">
      <c r="A25" s="1430" t="s">
        <v>1011</v>
      </c>
      <c r="I25" s="1428"/>
      <c r="K25" s="1414"/>
      <c r="L25" s="1414"/>
      <c r="M25" s="1414"/>
    </row>
    <row r="26" spans="1:13" ht="27.75" hidden="1" customHeight="1">
      <c r="A26" s="1349" t="s">
        <v>1012</v>
      </c>
      <c r="I26" s="1428"/>
      <c r="K26" s="1414"/>
      <c r="L26" s="1414"/>
      <c r="M26" s="1414"/>
    </row>
    <row r="27" spans="1:13" ht="27.75" hidden="1" customHeight="1">
      <c r="I27" s="1428"/>
      <c r="K27" s="1414"/>
      <c r="L27" s="1414"/>
      <c r="M27" s="1414"/>
    </row>
    <row r="28" spans="1:13" s="1431" customFormat="1" ht="27.75" customHeight="1" thickTop="1">
      <c r="A28" s="1787" t="s">
        <v>904</v>
      </c>
      <c r="B28" s="1787"/>
      <c r="C28" s="1787"/>
      <c r="D28" s="1787"/>
      <c r="E28" s="1787"/>
      <c r="G28" s="1432"/>
      <c r="I28" s="1433"/>
      <c r="K28" s="1434"/>
      <c r="L28" s="1434"/>
      <c r="M28" s="1434"/>
    </row>
    <row r="29" spans="1:13" ht="27.75" customHeight="1">
      <c r="A29" s="1786" t="s">
        <v>1013</v>
      </c>
      <c r="B29" s="1786"/>
      <c r="C29" s="1786"/>
      <c r="D29" s="1786"/>
      <c r="E29" s="1786"/>
      <c r="F29" s="1786"/>
      <c r="G29" s="1786"/>
      <c r="H29" s="1786"/>
      <c r="I29" s="1786"/>
      <c r="K29" s="1414"/>
      <c r="L29" s="1414"/>
      <c r="M29" s="1414"/>
    </row>
    <row r="30" spans="1:13">
      <c r="I30" s="1428"/>
      <c r="K30" s="1414"/>
      <c r="L30" s="1414"/>
      <c r="M30" s="1414"/>
    </row>
    <row r="31" spans="1:13">
      <c r="I31" s="1428"/>
      <c r="K31" s="1414"/>
      <c r="L31" s="1414"/>
      <c r="M31" s="1414"/>
    </row>
    <row r="32" spans="1:13">
      <c r="I32" s="1428"/>
    </row>
    <row r="33" spans="9:9">
      <c r="I33" s="1428"/>
    </row>
    <row r="34" spans="9:9">
      <c r="I34" s="1428"/>
    </row>
    <row r="35" spans="9:9">
      <c r="I35" s="1428"/>
    </row>
    <row r="36" spans="9:9">
      <c r="I36" s="1428"/>
    </row>
    <row r="37" spans="9:9">
      <c r="I37" s="1428"/>
    </row>
    <row r="38" spans="9:9">
      <c r="I38" s="1428"/>
    </row>
    <row r="39" spans="9:9">
      <c r="I39" s="1428"/>
    </row>
    <row r="40" spans="9:9">
      <c r="I40" s="1428"/>
    </row>
    <row r="41" spans="9:9">
      <c r="I41" s="1428"/>
    </row>
    <row r="42" spans="9:9">
      <c r="I42" s="1428"/>
    </row>
    <row r="43" spans="9:9">
      <c r="I43" s="1428"/>
    </row>
    <row r="44" spans="9:9">
      <c r="I44" s="1428"/>
    </row>
    <row r="45" spans="9:9">
      <c r="I45" s="1428"/>
    </row>
    <row r="46" spans="9:9">
      <c r="I46" s="1428"/>
    </row>
    <row r="47" spans="9:9">
      <c r="I47" s="1428"/>
    </row>
    <row r="48" spans="9:9">
      <c r="I48" s="1428"/>
    </row>
    <row r="49" spans="9:9">
      <c r="I49" s="1428"/>
    </row>
    <row r="50" spans="9:9">
      <c r="I50" s="1428"/>
    </row>
    <row r="51" spans="9:9">
      <c r="I51" s="1428"/>
    </row>
    <row r="52" spans="9:9">
      <c r="I52" s="1428"/>
    </row>
    <row r="53" spans="9:9">
      <c r="I53" s="1428"/>
    </row>
    <row r="54" spans="9:9">
      <c r="I54" s="1428"/>
    </row>
    <row r="55" spans="9:9">
      <c r="I55" s="1428"/>
    </row>
    <row r="56" spans="9:9">
      <c r="I56" s="1428"/>
    </row>
    <row r="57" spans="9:9">
      <c r="I57" s="1428"/>
    </row>
    <row r="58" spans="9:9">
      <c r="I58" s="1428"/>
    </row>
    <row r="59" spans="9:9">
      <c r="I59" s="1428"/>
    </row>
    <row r="60" spans="9:9">
      <c r="I60" s="1428"/>
    </row>
    <row r="61" spans="9:9">
      <c r="I61" s="1428"/>
    </row>
    <row r="62" spans="9:9">
      <c r="I62" s="1428"/>
    </row>
    <row r="63" spans="9:9">
      <c r="I63" s="1428"/>
    </row>
    <row r="64" spans="9:9">
      <c r="I64" s="1428"/>
    </row>
    <row r="65" spans="9:9">
      <c r="I65" s="1428"/>
    </row>
    <row r="66" spans="9:9">
      <c r="I66" s="1428"/>
    </row>
    <row r="67" spans="9:9">
      <c r="I67" s="1428"/>
    </row>
    <row r="68" spans="9:9">
      <c r="I68" s="1428"/>
    </row>
    <row r="69" spans="9:9">
      <c r="I69" s="1428"/>
    </row>
    <row r="70" spans="9:9">
      <c r="I70" s="1428"/>
    </row>
    <row r="71" spans="9:9">
      <c r="I71" s="1428"/>
    </row>
    <row r="72" spans="9:9">
      <c r="I72" s="1428"/>
    </row>
    <row r="73" spans="9:9">
      <c r="I73" s="1428"/>
    </row>
    <row r="74" spans="9:9">
      <c r="I74" s="1428"/>
    </row>
    <row r="75" spans="9:9">
      <c r="I75" s="1428"/>
    </row>
    <row r="76" spans="9:9">
      <c r="I76" s="1428"/>
    </row>
    <row r="77" spans="9:9">
      <c r="I77" s="1428"/>
    </row>
    <row r="78" spans="9:9">
      <c r="I78" s="1428"/>
    </row>
    <row r="79" spans="9:9">
      <c r="I79" s="1428"/>
    </row>
    <row r="80" spans="9:9">
      <c r="I80" s="1428"/>
    </row>
    <row r="81" spans="9:9">
      <c r="I81" s="1428"/>
    </row>
    <row r="82" spans="9:9">
      <c r="I82" s="1428"/>
    </row>
    <row r="83" spans="9:9">
      <c r="I83" s="1428"/>
    </row>
    <row r="84" spans="9:9">
      <c r="I84" s="1428"/>
    </row>
    <row r="85" spans="9:9">
      <c r="I85" s="1428"/>
    </row>
    <row r="86" spans="9:9">
      <c r="I86" s="1428"/>
    </row>
    <row r="87" spans="9:9">
      <c r="I87" s="1428"/>
    </row>
    <row r="88" spans="9:9">
      <c r="I88" s="1428"/>
    </row>
    <row r="89" spans="9:9">
      <c r="I89" s="1428"/>
    </row>
    <row r="90" spans="9:9">
      <c r="I90" s="1428"/>
    </row>
    <row r="91" spans="9:9">
      <c r="I91" s="1428"/>
    </row>
    <row r="92" spans="9:9">
      <c r="I92" s="1428"/>
    </row>
    <row r="93" spans="9:9">
      <c r="I93" s="1428"/>
    </row>
    <row r="94" spans="9:9">
      <c r="I94" s="1428"/>
    </row>
    <row r="95" spans="9:9">
      <c r="I95" s="1428"/>
    </row>
    <row r="96" spans="9:9">
      <c r="I96" s="1428"/>
    </row>
    <row r="97" spans="9:9">
      <c r="I97" s="1428"/>
    </row>
    <row r="98" spans="9:9">
      <c r="I98" s="1428"/>
    </row>
    <row r="99" spans="9:9">
      <c r="I99" s="1428"/>
    </row>
    <row r="100" spans="9:9">
      <c r="I100" s="1428"/>
    </row>
    <row r="101" spans="9:9">
      <c r="I101" s="1428"/>
    </row>
    <row r="102" spans="9:9">
      <c r="I102" s="1428"/>
    </row>
    <row r="103" spans="9:9">
      <c r="I103" s="1428"/>
    </row>
    <row r="104" spans="9:9">
      <c r="I104" s="1428"/>
    </row>
    <row r="105" spans="9:9">
      <c r="I105" s="1428"/>
    </row>
    <row r="106" spans="9:9">
      <c r="I106" s="1428"/>
    </row>
    <row r="107" spans="9:9">
      <c r="I107" s="1428"/>
    </row>
    <row r="108" spans="9:9">
      <c r="I108" s="1428"/>
    </row>
    <row r="109" spans="9:9">
      <c r="I109" s="1428"/>
    </row>
    <row r="110" spans="9:9">
      <c r="I110" s="1428"/>
    </row>
    <row r="111" spans="9:9">
      <c r="I111" s="1428"/>
    </row>
    <row r="112" spans="9:9">
      <c r="I112" s="1428"/>
    </row>
    <row r="113" spans="9:9">
      <c r="I113" s="1428"/>
    </row>
    <row r="114" spans="9:9">
      <c r="I114" s="1428"/>
    </row>
    <row r="115" spans="9:9">
      <c r="I115" s="1428"/>
    </row>
    <row r="116" spans="9:9">
      <c r="I116" s="1428"/>
    </row>
    <row r="117" spans="9:9">
      <c r="I117" s="1428"/>
    </row>
    <row r="118" spans="9:9">
      <c r="I118" s="1428"/>
    </row>
    <row r="119" spans="9:9">
      <c r="I119" s="1428"/>
    </row>
    <row r="120" spans="9:9">
      <c r="I120" s="1428"/>
    </row>
    <row r="121" spans="9:9">
      <c r="I121" s="1428"/>
    </row>
    <row r="122" spans="9:9">
      <c r="I122" s="1428"/>
    </row>
    <row r="123" spans="9:9">
      <c r="I123" s="1428"/>
    </row>
    <row r="124" spans="9:9">
      <c r="I124" s="1428"/>
    </row>
    <row r="125" spans="9:9">
      <c r="I125" s="1428"/>
    </row>
    <row r="126" spans="9:9">
      <c r="I126" s="1428"/>
    </row>
    <row r="127" spans="9:9">
      <c r="I127" s="1428"/>
    </row>
    <row r="128" spans="9:9">
      <c r="I128" s="1428"/>
    </row>
    <row r="129" spans="9:9">
      <c r="I129" s="1428"/>
    </row>
    <row r="130" spans="9:9">
      <c r="I130" s="1428"/>
    </row>
    <row r="131" spans="9:9">
      <c r="I131" s="1428"/>
    </row>
    <row r="132" spans="9:9">
      <c r="I132" s="1428"/>
    </row>
    <row r="133" spans="9:9">
      <c r="I133" s="1428"/>
    </row>
    <row r="134" spans="9:9">
      <c r="I134" s="1428"/>
    </row>
    <row r="135" spans="9:9">
      <c r="I135" s="1428"/>
    </row>
    <row r="136" spans="9:9">
      <c r="I136" s="1428"/>
    </row>
    <row r="137" spans="9:9">
      <c r="I137" s="1428"/>
    </row>
    <row r="138" spans="9:9">
      <c r="I138" s="1428"/>
    </row>
    <row r="139" spans="9:9">
      <c r="I139" s="1428"/>
    </row>
    <row r="140" spans="9:9">
      <c r="I140" s="1428"/>
    </row>
    <row r="141" spans="9:9">
      <c r="I141" s="1428"/>
    </row>
    <row r="142" spans="9:9">
      <c r="I142" s="1428"/>
    </row>
    <row r="143" spans="9:9">
      <c r="I143" s="1428"/>
    </row>
    <row r="144" spans="9:9">
      <c r="I144" s="1428"/>
    </row>
    <row r="145" spans="9:9">
      <c r="I145" s="1428"/>
    </row>
    <row r="146" spans="9:9">
      <c r="I146" s="1428"/>
    </row>
    <row r="147" spans="9:9">
      <c r="I147" s="1428"/>
    </row>
    <row r="148" spans="9:9">
      <c r="I148" s="1428"/>
    </row>
    <row r="149" spans="9:9">
      <c r="I149" s="1428"/>
    </row>
    <row r="150" spans="9:9">
      <c r="I150" s="1428"/>
    </row>
    <row r="151" spans="9:9">
      <c r="I151" s="1428"/>
    </row>
    <row r="152" spans="9:9">
      <c r="I152" s="1428"/>
    </row>
    <row r="153" spans="9:9">
      <c r="I153" s="1428"/>
    </row>
    <row r="154" spans="9:9">
      <c r="I154" s="1428"/>
    </row>
    <row r="155" spans="9:9">
      <c r="I155" s="1428"/>
    </row>
    <row r="156" spans="9:9">
      <c r="I156" s="1428"/>
    </row>
    <row r="157" spans="9:9">
      <c r="I157" s="1428"/>
    </row>
    <row r="158" spans="9:9">
      <c r="I158" s="1428"/>
    </row>
    <row r="159" spans="9:9">
      <c r="I159" s="1428"/>
    </row>
    <row r="160" spans="9:9">
      <c r="I160" s="1428"/>
    </row>
    <row r="161" spans="9:9">
      <c r="I161" s="1428"/>
    </row>
    <row r="162" spans="9:9">
      <c r="I162" s="1428"/>
    </row>
    <row r="163" spans="9:9">
      <c r="I163" s="1428"/>
    </row>
    <row r="164" spans="9:9">
      <c r="I164" s="1428"/>
    </row>
    <row r="165" spans="9:9">
      <c r="I165" s="1428"/>
    </row>
    <row r="166" spans="9:9">
      <c r="I166" s="1428"/>
    </row>
    <row r="167" spans="9:9">
      <c r="I167" s="1428"/>
    </row>
    <row r="168" spans="9:9">
      <c r="I168" s="1428"/>
    </row>
    <row r="169" spans="9:9">
      <c r="I169" s="1428"/>
    </row>
    <row r="170" spans="9:9">
      <c r="I170" s="1428"/>
    </row>
    <row r="171" spans="9:9">
      <c r="I171" s="1428"/>
    </row>
    <row r="172" spans="9:9">
      <c r="I172" s="1428"/>
    </row>
    <row r="173" spans="9:9">
      <c r="I173" s="1428"/>
    </row>
    <row r="174" spans="9:9">
      <c r="I174" s="1428"/>
    </row>
    <row r="175" spans="9:9">
      <c r="I175" s="1428"/>
    </row>
    <row r="176" spans="9:9">
      <c r="I176" s="1428"/>
    </row>
    <row r="177" spans="9:9">
      <c r="I177" s="1428"/>
    </row>
    <row r="178" spans="9:9">
      <c r="I178" s="1428"/>
    </row>
    <row r="179" spans="9:9">
      <c r="I179" s="1428"/>
    </row>
    <row r="180" spans="9:9">
      <c r="I180" s="1428"/>
    </row>
    <row r="181" spans="9:9">
      <c r="I181" s="1428"/>
    </row>
    <row r="182" spans="9:9">
      <c r="I182" s="1428"/>
    </row>
    <row r="183" spans="9:9">
      <c r="I183" s="1428"/>
    </row>
    <row r="184" spans="9:9">
      <c r="I184" s="1428"/>
    </row>
    <row r="185" spans="9:9">
      <c r="I185" s="1428"/>
    </row>
    <row r="186" spans="9:9">
      <c r="I186" s="1428"/>
    </row>
    <row r="187" spans="9:9">
      <c r="I187" s="1428"/>
    </row>
    <row r="188" spans="9:9">
      <c r="I188" s="1428"/>
    </row>
    <row r="189" spans="9:9">
      <c r="I189" s="1428"/>
    </row>
    <row r="190" spans="9:9">
      <c r="I190" s="1428"/>
    </row>
    <row r="191" spans="9:9">
      <c r="I191" s="1428"/>
    </row>
    <row r="192" spans="9:9">
      <c r="I192" s="1428"/>
    </row>
    <row r="193" spans="9:9">
      <c r="I193" s="1428"/>
    </row>
    <row r="194" spans="9:9">
      <c r="I194" s="1428"/>
    </row>
    <row r="195" spans="9:9">
      <c r="I195" s="1428"/>
    </row>
    <row r="196" spans="9:9">
      <c r="I196" s="1428"/>
    </row>
    <row r="197" spans="9:9">
      <c r="I197" s="1428"/>
    </row>
    <row r="198" spans="9:9">
      <c r="I198" s="1428"/>
    </row>
    <row r="199" spans="9:9">
      <c r="I199" s="1428"/>
    </row>
    <row r="200" spans="9:9">
      <c r="I200" s="1428"/>
    </row>
    <row r="201" spans="9:9">
      <c r="I201" s="1428"/>
    </row>
    <row r="202" spans="9:9">
      <c r="I202" s="1428"/>
    </row>
    <row r="203" spans="9:9">
      <c r="I203" s="1428"/>
    </row>
    <row r="204" spans="9:9">
      <c r="I204" s="1428"/>
    </row>
    <row r="205" spans="9:9">
      <c r="I205" s="1428"/>
    </row>
    <row r="206" spans="9:9">
      <c r="I206" s="1428"/>
    </row>
    <row r="207" spans="9:9">
      <c r="I207" s="1428"/>
    </row>
    <row r="208" spans="9:9">
      <c r="I208" s="1428"/>
    </row>
    <row r="209" spans="9:9">
      <c r="I209" s="1428"/>
    </row>
    <row r="210" spans="9:9">
      <c r="I210" s="1428"/>
    </row>
    <row r="211" spans="9:9">
      <c r="I211" s="1428"/>
    </row>
    <row r="212" spans="9:9">
      <c r="I212" s="1428"/>
    </row>
    <row r="213" spans="9:9">
      <c r="I213" s="1428"/>
    </row>
    <row r="214" spans="9:9">
      <c r="I214" s="1428"/>
    </row>
    <row r="215" spans="9:9">
      <c r="I215" s="1428"/>
    </row>
    <row r="216" spans="9:9">
      <c r="I216" s="1428"/>
    </row>
    <row r="217" spans="9:9">
      <c r="I217" s="1428"/>
    </row>
    <row r="218" spans="9:9">
      <c r="I218" s="1428"/>
    </row>
    <row r="219" spans="9:9">
      <c r="I219" s="1428"/>
    </row>
    <row r="220" spans="9:9">
      <c r="I220" s="1428"/>
    </row>
    <row r="221" spans="9:9">
      <c r="I221" s="1428"/>
    </row>
    <row r="222" spans="9:9">
      <c r="I222" s="1428"/>
    </row>
    <row r="223" spans="9:9">
      <c r="I223" s="1428"/>
    </row>
    <row r="224" spans="9:9">
      <c r="I224" s="1428"/>
    </row>
    <row r="225" spans="9:9">
      <c r="I225" s="1428"/>
    </row>
    <row r="226" spans="9:9">
      <c r="I226" s="1428"/>
    </row>
    <row r="227" spans="9:9">
      <c r="I227" s="1428"/>
    </row>
    <row r="228" spans="9:9">
      <c r="I228" s="1428"/>
    </row>
    <row r="229" spans="9:9">
      <c r="I229" s="1428"/>
    </row>
    <row r="230" spans="9:9">
      <c r="I230" s="1428"/>
    </row>
    <row r="231" spans="9:9">
      <c r="I231" s="1428"/>
    </row>
    <row r="232" spans="9:9">
      <c r="I232" s="1428"/>
    </row>
    <row r="233" spans="9:9">
      <c r="I233" s="1428"/>
    </row>
    <row r="234" spans="9:9">
      <c r="I234" s="1428"/>
    </row>
    <row r="235" spans="9:9">
      <c r="I235" s="1428"/>
    </row>
    <row r="236" spans="9:9">
      <c r="I236" s="1428"/>
    </row>
    <row r="237" spans="9:9">
      <c r="I237" s="1428"/>
    </row>
    <row r="238" spans="9:9">
      <c r="I238" s="1428"/>
    </row>
    <row r="239" spans="9:9">
      <c r="I239" s="1428"/>
    </row>
    <row r="240" spans="9:9">
      <c r="I240" s="1428"/>
    </row>
    <row r="241" spans="9:9">
      <c r="I241" s="1428"/>
    </row>
    <row r="242" spans="9:9">
      <c r="I242" s="1428"/>
    </row>
    <row r="243" spans="9:9">
      <c r="I243" s="1428"/>
    </row>
    <row r="244" spans="9:9">
      <c r="I244" s="1428"/>
    </row>
    <row r="245" spans="9:9">
      <c r="I245" s="1428"/>
    </row>
    <row r="246" spans="9:9">
      <c r="I246" s="1428"/>
    </row>
    <row r="247" spans="9:9">
      <c r="I247" s="1428"/>
    </row>
    <row r="248" spans="9:9">
      <c r="I248" s="1428"/>
    </row>
    <row r="249" spans="9:9">
      <c r="I249" s="1428"/>
    </row>
    <row r="250" spans="9:9">
      <c r="I250" s="1428"/>
    </row>
    <row r="251" spans="9:9">
      <c r="I251" s="1428"/>
    </row>
    <row r="252" spans="9:9">
      <c r="I252" s="1428"/>
    </row>
    <row r="253" spans="9:9">
      <c r="I253" s="1428"/>
    </row>
    <row r="254" spans="9:9">
      <c r="I254" s="1428"/>
    </row>
    <row r="255" spans="9:9">
      <c r="I255" s="1428"/>
    </row>
    <row r="256" spans="9:9">
      <c r="I256" s="1428"/>
    </row>
    <row r="257" spans="9:9">
      <c r="I257" s="1428"/>
    </row>
    <row r="258" spans="9:9">
      <c r="I258" s="1428"/>
    </row>
    <row r="259" spans="9:9">
      <c r="I259" s="1428"/>
    </row>
    <row r="260" spans="9:9">
      <c r="I260" s="1428"/>
    </row>
    <row r="261" spans="9:9">
      <c r="I261" s="1428"/>
    </row>
    <row r="262" spans="9:9">
      <c r="I262" s="1428"/>
    </row>
    <row r="263" spans="9:9">
      <c r="I263" s="1428"/>
    </row>
    <row r="264" spans="9:9">
      <c r="I264" s="1428"/>
    </row>
    <row r="265" spans="9:9">
      <c r="I265" s="1428"/>
    </row>
    <row r="266" spans="9:9">
      <c r="I266" s="1428"/>
    </row>
    <row r="267" spans="9:9">
      <c r="I267" s="1428"/>
    </row>
    <row r="268" spans="9:9">
      <c r="I268" s="1428"/>
    </row>
    <row r="269" spans="9:9">
      <c r="I269" s="1428"/>
    </row>
    <row r="270" spans="9:9">
      <c r="I270" s="1428"/>
    </row>
    <row r="271" spans="9:9">
      <c r="I271" s="1428"/>
    </row>
    <row r="272" spans="9:9">
      <c r="I272" s="1428"/>
    </row>
    <row r="273" spans="9:9">
      <c r="I273" s="1428"/>
    </row>
    <row r="274" spans="9:9">
      <c r="I274" s="1428"/>
    </row>
    <row r="275" spans="9:9">
      <c r="I275" s="1428"/>
    </row>
    <row r="276" spans="9:9">
      <c r="I276" s="1428"/>
    </row>
    <row r="277" spans="9:9">
      <c r="I277" s="1428"/>
    </row>
    <row r="278" spans="9:9">
      <c r="I278" s="1428"/>
    </row>
    <row r="279" spans="9:9">
      <c r="I279" s="1428"/>
    </row>
    <row r="280" spans="9:9">
      <c r="I280" s="1428"/>
    </row>
    <row r="281" spans="9:9">
      <c r="I281" s="1428"/>
    </row>
    <row r="282" spans="9:9">
      <c r="I282" s="1428"/>
    </row>
    <row r="283" spans="9:9">
      <c r="I283" s="1428"/>
    </row>
    <row r="284" spans="9:9">
      <c r="I284" s="1428"/>
    </row>
    <row r="285" spans="9:9">
      <c r="I285" s="1428"/>
    </row>
    <row r="286" spans="9:9">
      <c r="I286" s="1428"/>
    </row>
    <row r="287" spans="9:9">
      <c r="I287" s="1428"/>
    </row>
    <row r="288" spans="9:9">
      <c r="I288" s="1428"/>
    </row>
    <row r="289" spans="9:9">
      <c r="I289" s="1428"/>
    </row>
    <row r="290" spans="9:9">
      <c r="I290" s="1428"/>
    </row>
    <row r="291" spans="9:9">
      <c r="I291" s="1428"/>
    </row>
    <row r="292" spans="9:9">
      <c r="I292" s="1428"/>
    </row>
    <row r="293" spans="9:9">
      <c r="I293" s="1428"/>
    </row>
    <row r="294" spans="9:9">
      <c r="I294" s="1428"/>
    </row>
    <row r="295" spans="9:9">
      <c r="I295" s="1428"/>
    </row>
    <row r="296" spans="9:9">
      <c r="I296" s="1428"/>
    </row>
    <row r="297" spans="9:9">
      <c r="I297" s="1428"/>
    </row>
    <row r="298" spans="9:9">
      <c r="I298" s="1428"/>
    </row>
    <row r="299" spans="9:9">
      <c r="I299" s="1428"/>
    </row>
    <row r="300" spans="9:9">
      <c r="I300" s="1428"/>
    </row>
    <row r="301" spans="9:9">
      <c r="I301" s="1428"/>
    </row>
    <row r="302" spans="9:9">
      <c r="I302" s="1428"/>
    </row>
    <row r="303" spans="9:9">
      <c r="I303" s="1428"/>
    </row>
    <row r="304" spans="9:9">
      <c r="I304" s="1428"/>
    </row>
    <row r="305" spans="9:9">
      <c r="I305" s="1428"/>
    </row>
    <row r="306" spans="9:9">
      <c r="I306" s="1428"/>
    </row>
    <row r="307" spans="9:9">
      <c r="I307" s="1428"/>
    </row>
    <row r="308" spans="9:9">
      <c r="I308" s="1428"/>
    </row>
    <row r="309" spans="9:9">
      <c r="I309" s="1428"/>
    </row>
    <row r="310" spans="9:9">
      <c r="I310" s="1428"/>
    </row>
    <row r="311" spans="9:9">
      <c r="I311" s="1428"/>
    </row>
    <row r="312" spans="9:9">
      <c r="I312" s="1428"/>
    </row>
    <row r="313" spans="9:9">
      <c r="I313" s="1428"/>
    </row>
    <row r="314" spans="9:9">
      <c r="I314" s="1428"/>
    </row>
    <row r="315" spans="9:9">
      <c r="I315" s="1428"/>
    </row>
    <row r="316" spans="9:9">
      <c r="I316" s="1428"/>
    </row>
    <row r="317" spans="9:9">
      <c r="I317" s="1428"/>
    </row>
    <row r="318" spans="9:9">
      <c r="I318" s="1428"/>
    </row>
    <row r="319" spans="9:9">
      <c r="I319" s="1428"/>
    </row>
    <row r="320" spans="9:9">
      <c r="I320" s="1428"/>
    </row>
    <row r="321" spans="9:9">
      <c r="I321" s="1428"/>
    </row>
    <row r="322" spans="9:9">
      <c r="I322" s="1428"/>
    </row>
    <row r="323" spans="9:9">
      <c r="I323" s="1428"/>
    </row>
    <row r="324" spans="9:9">
      <c r="I324" s="1428"/>
    </row>
    <row r="325" spans="9:9">
      <c r="I325" s="1428"/>
    </row>
    <row r="326" spans="9:9">
      <c r="I326" s="1428"/>
    </row>
    <row r="327" spans="9:9">
      <c r="I327" s="1428"/>
    </row>
    <row r="328" spans="9:9">
      <c r="I328" s="1428"/>
    </row>
    <row r="329" spans="9:9">
      <c r="I329" s="1428"/>
    </row>
    <row r="330" spans="9:9">
      <c r="I330" s="1428"/>
    </row>
    <row r="331" spans="9:9">
      <c r="I331" s="1435"/>
    </row>
    <row r="332" spans="9:9">
      <c r="I332" s="1435"/>
    </row>
    <row r="333" spans="9:9">
      <c r="I333" s="1435"/>
    </row>
    <row r="334" spans="9:9">
      <c r="I334" s="1435"/>
    </row>
    <row r="335" spans="9:9">
      <c r="I335" s="1435"/>
    </row>
    <row r="336" spans="9:9">
      <c r="I336" s="1435"/>
    </row>
    <row r="337" spans="9:9">
      <c r="I337" s="1435"/>
    </row>
    <row r="338" spans="9:9">
      <c r="I338" s="1435"/>
    </row>
    <row r="339" spans="9:9">
      <c r="I339" s="1435"/>
    </row>
    <row r="340" spans="9:9">
      <c r="I340" s="1435"/>
    </row>
    <row r="341" spans="9:9">
      <c r="I341" s="1435"/>
    </row>
    <row r="342" spans="9:9">
      <c r="I342" s="1435"/>
    </row>
    <row r="343" spans="9:9">
      <c r="I343" s="1435"/>
    </row>
    <row r="344" spans="9:9">
      <c r="I344" s="1435"/>
    </row>
    <row r="345" spans="9:9">
      <c r="I345" s="1435"/>
    </row>
    <row r="346" spans="9:9">
      <c r="I346" s="1435"/>
    </row>
    <row r="347" spans="9:9">
      <c r="I347" s="1435"/>
    </row>
    <row r="348" spans="9:9">
      <c r="I348" s="1435"/>
    </row>
    <row r="349" spans="9:9">
      <c r="I349" s="1435"/>
    </row>
    <row r="350" spans="9:9">
      <c r="I350" s="1435"/>
    </row>
    <row r="351" spans="9:9">
      <c r="I351" s="1435"/>
    </row>
    <row r="352" spans="9:9">
      <c r="I352" s="1435"/>
    </row>
    <row r="353" spans="9:9">
      <c r="I353" s="1435"/>
    </row>
    <row r="354" spans="9:9">
      <c r="I354" s="1435"/>
    </row>
    <row r="355" spans="9:9">
      <c r="I355" s="1435"/>
    </row>
    <row r="356" spans="9:9">
      <c r="I356" s="1435"/>
    </row>
    <row r="357" spans="9:9">
      <c r="I357" s="1435"/>
    </row>
    <row r="358" spans="9:9">
      <c r="I358" s="1435"/>
    </row>
    <row r="359" spans="9:9">
      <c r="I359" s="1435"/>
    </row>
    <row r="360" spans="9:9">
      <c r="I360" s="1435"/>
    </row>
    <row r="361" spans="9:9">
      <c r="I361" s="1435"/>
    </row>
    <row r="362" spans="9:9">
      <c r="I362" s="1435"/>
    </row>
    <row r="363" spans="9:9">
      <c r="I363" s="1435"/>
    </row>
    <row r="364" spans="9:9">
      <c r="I364" s="1435"/>
    </row>
    <row r="365" spans="9:9">
      <c r="I365" s="1435"/>
    </row>
    <row r="366" spans="9:9">
      <c r="I366" s="1435"/>
    </row>
    <row r="367" spans="9:9">
      <c r="I367" s="1435"/>
    </row>
    <row r="368" spans="9:9">
      <c r="I368" s="1435"/>
    </row>
    <row r="369" spans="9:9">
      <c r="I369" s="1435"/>
    </row>
    <row r="370" spans="9:9">
      <c r="I370" s="1435"/>
    </row>
    <row r="371" spans="9:9">
      <c r="I371" s="1435"/>
    </row>
    <row r="372" spans="9:9">
      <c r="I372" s="1435"/>
    </row>
    <row r="373" spans="9:9">
      <c r="I373" s="1435"/>
    </row>
    <row r="374" spans="9:9">
      <c r="I374" s="1435"/>
    </row>
    <row r="375" spans="9:9">
      <c r="I375" s="1435"/>
    </row>
    <row r="376" spans="9:9">
      <c r="I376" s="1435"/>
    </row>
    <row r="377" spans="9:9">
      <c r="I377" s="1435"/>
    </row>
    <row r="378" spans="9:9">
      <c r="I378" s="1435"/>
    </row>
    <row r="379" spans="9:9">
      <c r="I379" s="1435"/>
    </row>
    <row r="380" spans="9:9">
      <c r="I380" s="1435"/>
    </row>
    <row r="381" spans="9:9">
      <c r="I381" s="1435"/>
    </row>
    <row r="382" spans="9:9">
      <c r="I382" s="1435"/>
    </row>
    <row r="383" spans="9:9">
      <c r="I383" s="1435"/>
    </row>
    <row r="384" spans="9:9">
      <c r="I384" s="1435"/>
    </row>
    <row r="385" spans="9:9">
      <c r="I385" s="1435"/>
    </row>
    <row r="386" spans="9:9">
      <c r="I386" s="1435"/>
    </row>
    <row r="387" spans="9:9">
      <c r="I387" s="1435"/>
    </row>
    <row r="388" spans="9:9">
      <c r="I388" s="1435"/>
    </row>
    <row r="389" spans="9:9">
      <c r="I389" s="1435"/>
    </row>
    <row r="390" spans="9:9">
      <c r="I390" s="1435"/>
    </row>
    <row r="391" spans="9:9">
      <c r="I391" s="1435"/>
    </row>
    <row r="392" spans="9:9">
      <c r="I392" s="1435"/>
    </row>
    <row r="393" spans="9:9">
      <c r="I393" s="1435"/>
    </row>
    <row r="394" spans="9:9">
      <c r="I394" s="1435"/>
    </row>
    <row r="395" spans="9:9">
      <c r="I395" s="1435"/>
    </row>
    <row r="396" spans="9:9">
      <c r="I396" s="1435"/>
    </row>
    <row r="397" spans="9:9">
      <c r="I397" s="1435"/>
    </row>
    <row r="398" spans="9:9">
      <c r="I398" s="1435"/>
    </row>
    <row r="399" spans="9:9">
      <c r="I399" s="1435"/>
    </row>
    <row r="400" spans="9:9">
      <c r="I400" s="1435"/>
    </row>
    <row r="401" spans="9:9">
      <c r="I401" s="1435"/>
    </row>
    <row r="402" spans="9:9">
      <c r="I402" s="1435"/>
    </row>
    <row r="403" spans="9:9">
      <c r="I403" s="1435"/>
    </row>
    <row r="404" spans="9:9">
      <c r="I404" s="1435"/>
    </row>
    <row r="405" spans="9:9">
      <c r="I405" s="1435"/>
    </row>
    <row r="406" spans="9:9">
      <c r="I406" s="1435"/>
    </row>
    <row r="407" spans="9:9">
      <c r="I407" s="1435"/>
    </row>
    <row r="408" spans="9:9">
      <c r="I408" s="1435"/>
    </row>
    <row r="409" spans="9:9">
      <c r="I409" s="1435"/>
    </row>
    <row r="410" spans="9:9">
      <c r="I410" s="1435"/>
    </row>
    <row r="411" spans="9:9">
      <c r="I411" s="1435"/>
    </row>
    <row r="412" spans="9:9">
      <c r="I412" s="1435"/>
    </row>
    <row r="413" spans="9:9">
      <c r="I413" s="1435"/>
    </row>
    <row r="414" spans="9:9">
      <c r="I414" s="1435"/>
    </row>
    <row r="415" spans="9:9">
      <c r="I415" s="1435"/>
    </row>
    <row r="416" spans="9:9">
      <c r="I416" s="1435"/>
    </row>
    <row r="417" spans="9:9">
      <c r="I417" s="1435"/>
    </row>
    <row r="418" spans="9:9">
      <c r="I418" s="1435"/>
    </row>
    <row r="419" spans="9:9">
      <c r="I419" s="1435"/>
    </row>
    <row r="420" spans="9:9">
      <c r="I420" s="1435"/>
    </row>
    <row r="421" spans="9:9">
      <c r="I421" s="1435"/>
    </row>
    <row r="422" spans="9:9">
      <c r="I422" s="1435"/>
    </row>
    <row r="423" spans="9:9">
      <c r="I423" s="1435"/>
    </row>
    <row r="424" spans="9:9">
      <c r="I424" s="1435"/>
    </row>
    <row r="425" spans="9:9">
      <c r="I425" s="1435"/>
    </row>
    <row r="426" spans="9:9">
      <c r="I426" s="1435"/>
    </row>
    <row r="427" spans="9:9">
      <c r="I427" s="1435"/>
    </row>
    <row r="428" spans="9:9">
      <c r="I428" s="1435"/>
    </row>
    <row r="429" spans="9:9">
      <c r="I429" s="1435"/>
    </row>
    <row r="430" spans="9:9">
      <c r="I430" s="1435"/>
    </row>
    <row r="431" spans="9:9">
      <c r="I431" s="1435"/>
    </row>
    <row r="432" spans="9:9">
      <c r="I432" s="1435"/>
    </row>
    <row r="433" spans="9:9">
      <c r="I433" s="1435"/>
    </row>
    <row r="434" spans="9:9">
      <c r="I434" s="1435"/>
    </row>
    <row r="435" spans="9:9">
      <c r="I435" s="1435"/>
    </row>
    <row r="436" spans="9:9">
      <c r="I436" s="1435"/>
    </row>
    <row r="437" spans="9:9">
      <c r="I437" s="1435"/>
    </row>
    <row r="438" spans="9:9">
      <c r="I438" s="1435"/>
    </row>
    <row r="439" spans="9:9">
      <c r="I439" s="1435"/>
    </row>
    <row r="440" spans="9:9">
      <c r="I440" s="1435"/>
    </row>
    <row r="441" spans="9:9">
      <c r="I441" s="1435"/>
    </row>
    <row r="442" spans="9:9">
      <c r="I442" s="1435"/>
    </row>
    <row r="443" spans="9:9">
      <c r="I443" s="1435"/>
    </row>
    <row r="444" spans="9:9">
      <c r="I444" s="1435"/>
    </row>
    <row r="445" spans="9:9">
      <c r="I445" s="1435"/>
    </row>
    <row r="446" spans="9:9">
      <c r="I446" s="1435"/>
    </row>
    <row r="447" spans="9:9">
      <c r="I447" s="1435"/>
    </row>
    <row r="448" spans="9:9">
      <c r="I448" s="1435"/>
    </row>
    <row r="449" spans="9:9">
      <c r="I449" s="1435"/>
    </row>
    <row r="450" spans="9:9">
      <c r="I450" s="1435"/>
    </row>
    <row r="451" spans="9:9">
      <c r="I451" s="1435"/>
    </row>
    <row r="452" spans="9:9">
      <c r="I452" s="1435"/>
    </row>
    <row r="453" spans="9:9">
      <c r="I453" s="1435"/>
    </row>
    <row r="454" spans="9:9">
      <c r="I454" s="1435"/>
    </row>
    <row r="455" spans="9:9">
      <c r="I455" s="1435"/>
    </row>
    <row r="456" spans="9:9">
      <c r="I456" s="1435"/>
    </row>
    <row r="457" spans="9:9">
      <c r="I457" s="1435"/>
    </row>
    <row r="458" spans="9:9">
      <c r="I458" s="1435"/>
    </row>
    <row r="459" spans="9:9">
      <c r="I459" s="1435"/>
    </row>
    <row r="460" spans="9:9">
      <c r="I460" s="1435"/>
    </row>
    <row r="461" spans="9:9">
      <c r="I461" s="1435"/>
    </row>
    <row r="462" spans="9:9">
      <c r="I462" s="1435"/>
    </row>
    <row r="463" spans="9:9">
      <c r="I463" s="1435"/>
    </row>
    <row r="464" spans="9:9">
      <c r="I464" s="1435"/>
    </row>
    <row r="465" spans="9:9">
      <c r="I465" s="1435"/>
    </row>
    <row r="466" spans="9:9">
      <c r="I466" s="1435"/>
    </row>
    <row r="467" spans="9:9">
      <c r="I467" s="1435"/>
    </row>
    <row r="468" spans="9:9">
      <c r="I468" s="1435"/>
    </row>
    <row r="469" spans="9:9">
      <c r="I469" s="1435"/>
    </row>
    <row r="470" spans="9:9">
      <c r="I470" s="1435"/>
    </row>
    <row r="471" spans="9:9">
      <c r="I471" s="1435"/>
    </row>
    <row r="472" spans="9:9">
      <c r="I472" s="1435"/>
    </row>
    <row r="473" spans="9:9">
      <c r="I473" s="1435"/>
    </row>
    <row r="474" spans="9:9">
      <c r="I474" s="1435"/>
    </row>
    <row r="475" spans="9:9">
      <c r="I475" s="1435"/>
    </row>
    <row r="476" spans="9:9">
      <c r="I476" s="1435"/>
    </row>
    <row r="477" spans="9:9">
      <c r="I477" s="1435"/>
    </row>
    <row r="478" spans="9:9">
      <c r="I478" s="1435"/>
    </row>
    <row r="479" spans="9:9">
      <c r="I479" s="1435"/>
    </row>
    <row r="480" spans="9:9">
      <c r="I480" s="1435"/>
    </row>
    <row r="481" spans="9:9">
      <c r="I481" s="1435"/>
    </row>
    <row r="482" spans="9:9">
      <c r="I482" s="1435"/>
    </row>
    <row r="483" spans="9:9">
      <c r="I483" s="1435"/>
    </row>
    <row r="484" spans="9:9">
      <c r="I484" s="1435"/>
    </row>
    <row r="485" spans="9:9">
      <c r="I485" s="1435"/>
    </row>
    <row r="486" spans="9:9">
      <c r="I486" s="1435"/>
    </row>
    <row r="487" spans="9:9">
      <c r="I487" s="1435"/>
    </row>
    <row r="488" spans="9:9">
      <c r="I488" s="1435"/>
    </row>
    <row r="489" spans="9:9">
      <c r="I489" s="1435"/>
    </row>
    <row r="490" spans="9:9">
      <c r="I490" s="1435"/>
    </row>
    <row r="491" spans="9:9">
      <c r="I491" s="1435"/>
    </row>
    <row r="492" spans="9:9">
      <c r="I492" s="1435"/>
    </row>
    <row r="493" spans="9:9">
      <c r="I493" s="1435"/>
    </row>
    <row r="494" spans="9:9">
      <c r="I494" s="1435"/>
    </row>
    <row r="495" spans="9:9">
      <c r="I495" s="1435"/>
    </row>
    <row r="496" spans="9:9">
      <c r="I496" s="1435"/>
    </row>
    <row r="497" spans="9:9">
      <c r="I497" s="1435"/>
    </row>
    <row r="498" spans="9:9">
      <c r="I498" s="1435"/>
    </row>
    <row r="499" spans="9:9">
      <c r="I499" s="1435"/>
    </row>
    <row r="500" spans="9:9">
      <c r="I500" s="1435"/>
    </row>
    <row r="501" spans="9:9">
      <c r="I501" s="1435"/>
    </row>
    <row r="502" spans="9:9">
      <c r="I502" s="1435"/>
    </row>
    <row r="503" spans="9:9">
      <c r="I503" s="1435"/>
    </row>
    <row r="504" spans="9:9">
      <c r="I504" s="1435"/>
    </row>
    <row r="505" spans="9:9">
      <c r="I505" s="1435"/>
    </row>
    <row r="506" spans="9:9">
      <c r="I506" s="1435"/>
    </row>
    <row r="507" spans="9:9">
      <c r="I507" s="1435"/>
    </row>
    <row r="508" spans="9:9">
      <c r="I508" s="1435"/>
    </row>
    <row r="509" spans="9:9">
      <c r="I509" s="1435"/>
    </row>
    <row r="510" spans="9:9">
      <c r="I510" s="1435"/>
    </row>
    <row r="511" spans="9:9">
      <c r="I511" s="1435"/>
    </row>
    <row r="512" spans="9:9">
      <c r="I512" s="1435"/>
    </row>
    <row r="513" spans="9:9">
      <c r="I513" s="1435"/>
    </row>
    <row r="514" spans="9:9">
      <c r="I514" s="1435"/>
    </row>
    <row r="515" spans="9:9">
      <c r="I515" s="1435"/>
    </row>
    <row r="516" spans="9:9">
      <c r="I516" s="1435"/>
    </row>
    <row r="517" spans="9:9">
      <c r="I517" s="1435"/>
    </row>
    <row r="518" spans="9:9">
      <c r="I518" s="1435"/>
    </row>
    <row r="519" spans="9:9">
      <c r="I519" s="1435"/>
    </row>
    <row r="520" spans="9:9">
      <c r="I520" s="1435"/>
    </row>
    <row r="521" spans="9:9">
      <c r="I521" s="1435"/>
    </row>
    <row r="522" spans="9:9">
      <c r="I522" s="1435"/>
    </row>
    <row r="523" spans="9:9">
      <c r="I523" s="1435"/>
    </row>
    <row r="524" spans="9:9">
      <c r="I524" s="1435"/>
    </row>
    <row r="525" spans="9:9">
      <c r="I525" s="1435"/>
    </row>
    <row r="526" spans="9:9">
      <c r="I526" s="1435"/>
    </row>
    <row r="527" spans="9:9">
      <c r="I527" s="1435"/>
    </row>
    <row r="528" spans="9:9">
      <c r="I528" s="1435"/>
    </row>
    <row r="529" spans="9:9">
      <c r="I529" s="1435"/>
    </row>
    <row r="530" spans="9:9">
      <c r="I530" s="1435"/>
    </row>
    <row r="531" spans="9:9">
      <c r="I531" s="1435"/>
    </row>
    <row r="532" spans="9:9">
      <c r="I532" s="1435"/>
    </row>
    <row r="533" spans="9:9">
      <c r="I533" s="1435"/>
    </row>
    <row r="534" spans="9:9">
      <c r="I534" s="1435"/>
    </row>
    <row r="535" spans="9:9">
      <c r="I535" s="1435"/>
    </row>
    <row r="536" spans="9:9">
      <c r="I536" s="1435"/>
    </row>
    <row r="537" spans="9:9">
      <c r="I537" s="1435"/>
    </row>
    <row r="538" spans="9:9">
      <c r="I538" s="1435"/>
    </row>
    <row r="539" spans="9:9">
      <c r="I539" s="1435"/>
    </row>
    <row r="540" spans="9:9">
      <c r="I540" s="1435"/>
    </row>
    <row r="541" spans="9:9">
      <c r="I541" s="1435"/>
    </row>
    <row r="542" spans="9:9">
      <c r="I542" s="1435"/>
    </row>
    <row r="543" spans="9:9">
      <c r="I543" s="1435"/>
    </row>
    <row r="544" spans="9:9">
      <c r="I544" s="1435"/>
    </row>
    <row r="545" spans="9:9">
      <c r="I545" s="1435"/>
    </row>
    <row r="546" spans="9:9">
      <c r="I546" s="1435"/>
    </row>
    <row r="547" spans="9:9">
      <c r="I547" s="1435"/>
    </row>
    <row r="548" spans="9:9">
      <c r="I548" s="1435"/>
    </row>
    <row r="549" spans="9:9">
      <c r="I549" s="1435"/>
    </row>
    <row r="550" spans="9:9">
      <c r="I550" s="1435"/>
    </row>
    <row r="551" spans="9:9">
      <c r="I551" s="1435"/>
    </row>
    <row r="552" spans="9:9">
      <c r="I552" s="1435"/>
    </row>
    <row r="553" spans="9:9">
      <c r="I553" s="1435"/>
    </row>
    <row r="554" spans="9:9">
      <c r="I554" s="1435"/>
    </row>
    <row r="555" spans="9:9">
      <c r="I555" s="1435"/>
    </row>
    <row r="556" spans="9:9">
      <c r="I556" s="1435"/>
    </row>
    <row r="557" spans="9:9">
      <c r="I557" s="1435"/>
    </row>
    <row r="558" spans="9:9">
      <c r="I558" s="1435"/>
    </row>
    <row r="559" spans="9:9">
      <c r="I559" s="1435"/>
    </row>
    <row r="560" spans="9:9">
      <c r="I560" s="1435"/>
    </row>
    <row r="561" spans="9:9">
      <c r="I561" s="1435"/>
    </row>
    <row r="562" spans="9:9">
      <c r="I562" s="1435"/>
    </row>
    <row r="563" spans="9:9">
      <c r="I563" s="1435"/>
    </row>
    <row r="564" spans="9:9">
      <c r="I564" s="1435"/>
    </row>
    <row r="565" spans="9:9">
      <c r="I565" s="1435"/>
    </row>
    <row r="566" spans="9:9">
      <c r="I566" s="1435"/>
    </row>
    <row r="567" spans="9:9">
      <c r="I567" s="1435"/>
    </row>
    <row r="568" spans="9:9">
      <c r="I568" s="1435"/>
    </row>
    <row r="569" spans="9:9">
      <c r="I569" s="1435"/>
    </row>
    <row r="570" spans="9:9">
      <c r="I570" s="1435"/>
    </row>
    <row r="571" spans="9:9">
      <c r="I571" s="1435"/>
    </row>
    <row r="572" spans="9:9">
      <c r="I572" s="1435"/>
    </row>
    <row r="573" spans="9:9">
      <c r="I573" s="1435"/>
    </row>
    <row r="574" spans="9:9">
      <c r="I574" s="1435"/>
    </row>
    <row r="575" spans="9:9">
      <c r="I575" s="1435"/>
    </row>
    <row r="576" spans="9:9">
      <c r="I576" s="1435"/>
    </row>
    <row r="577" spans="9:9">
      <c r="I577" s="1435"/>
    </row>
    <row r="578" spans="9:9">
      <c r="I578" s="1435"/>
    </row>
    <row r="579" spans="9:9">
      <c r="I579" s="1435"/>
    </row>
    <row r="580" spans="9:9">
      <c r="I580" s="1435"/>
    </row>
    <row r="581" spans="9:9">
      <c r="I581" s="1435"/>
    </row>
    <row r="582" spans="9:9">
      <c r="I582" s="1435"/>
    </row>
    <row r="583" spans="9:9">
      <c r="I583" s="1435"/>
    </row>
    <row r="584" spans="9:9">
      <c r="I584" s="1435"/>
    </row>
    <row r="585" spans="9:9">
      <c r="I585" s="1435"/>
    </row>
    <row r="586" spans="9:9">
      <c r="I586" s="1435"/>
    </row>
    <row r="587" spans="9:9">
      <c r="I587" s="1435"/>
    </row>
    <row r="588" spans="9:9">
      <c r="I588" s="1435"/>
    </row>
    <row r="589" spans="9:9">
      <c r="I589" s="1435"/>
    </row>
    <row r="590" spans="9:9">
      <c r="I590" s="1435"/>
    </row>
    <row r="591" spans="9:9">
      <c r="I591" s="1435"/>
    </row>
    <row r="592" spans="9:9">
      <c r="I592" s="1435"/>
    </row>
    <row r="593" spans="9:9">
      <c r="I593" s="1435"/>
    </row>
    <row r="594" spans="9:9">
      <c r="I594" s="1435"/>
    </row>
    <row r="595" spans="9:9">
      <c r="I595" s="1435"/>
    </row>
    <row r="596" spans="9:9">
      <c r="I596" s="1435"/>
    </row>
    <row r="597" spans="9:9">
      <c r="I597" s="1435"/>
    </row>
    <row r="598" spans="9:9">
      <c r="I598" s="1435"/>
    </row>
    <row r="599" spans="9:9">
      <c r="I599" s="1435"/>
    </row>
    <row r="600" spans="9:9">
      <c r="I600" s="1435"/>
    </row>
    <row r="601" spans="9:9">
      <c r="I601" s="1435"/>
    </row>
    <row r="602" spans="9:9">
      <c r="I602" s="1435"/>
    </row>
    <row r="603" spans="9:9">
      <c r="I603" s="1435"/>
    </row>
    <row r="604" spans="9:9">
      <c r="I604" s="1435"/>
    </row>
    <row r="605" spans="9:9">
      <c r="I605" s="1435"/>
    </row>
    <row r="606" spans="9:9">
      <c r="I606" s="1435"/>
    </row>
    <row r="607" spans="9:9">
      <c r="I607" s="1435"/>
    </row>
    <row r="608" spans="9:9">
      <c r="I608" s="1435"/>
    </row>
    <row r="609" spans="9:9">
      <c r="I609" s="1435"/>
    </row>
    <row r="610" spans="9:9">
      <c r="I610" s="1435"/>
    </row>
    <row r="611" spans="9:9">
      <c r="I611" s="1435"/>
    </row>
    <row r="612" spans="9:9">
      <c r="I612" s="1435"/>
    </row>
    <row r="613" spans="9:9">
      <c r="I613" s="1435"/>
    </row>
    <row r="614" spans="9:9">
      <c r="I614" s="1435"/>
    </row>
    <row r="615" spans="9:9">
      <c r="I615" s="1435"/>
    </row>
    <row r="616" spans="9:9">
      <c r="I616" s="1435"/>
    </row>
    <row r="617" spans="9:9">
      <c r="I617" s="1435"/>
    </row>
    <row r="618" spans="9:9">
      <c r="I618" s="1435"/>
    </row>
    <row r="619" spans="9:9">
      <c r="I619" s="1435"/>
    </row>
    <row r="620" spans="9:9">
      <c r="I620" s="1435"/>
    </row>
    <row r="621" spans="9:9">
      <c r="I621" s="1435"/>
    </row>
    <row r="622" spans="9:9">
      <c r="I622" s="1435"/>
    </row>
    <row r="623" spans="9:9">
      <c r="I623" s="1435"/>
    </row>
    <row r="624" spans="9:9">
      <c r="I624" s="1435"/>
    </row>
    <row r="625" spans="9:9">
      <c r="I625" s="1435"/>
    </row>
    <row r="626" spans="9:9">
      <c r="I626" s="1435"/>
    </row>
    <row r="627" spans="9:9">
      <c r="I627" s="1435"/>
    </row>
    <row r="628" spans="9:9">
      <c r="I628" s="1435"/>
    </row>
    <row r="629" spans="9:9">
      <c r="I629" s="1435"/>
    </row>
    <row r="630" spans="9:9">
      <c r="I630" s="1435"/>
    </row>
    <row r="631" spans="9:9">
      <c r="I631" s="1435"/>
    </row>
    <row r="632" spans="9:9">
      <c r="I632" s="1435"/>
    </row>
    <row r="633" spans="9:9">
      <c r="I633" s="1435"/>
    </row>
    <row r="634" spans="9:9">
      <c r="I634" s="1435"/>
    </row>
    <row r="635" spans="9:9">
      <c r="I635" s="1435"/>
    </row>
    <row r="636" spans="9:9">
      <c r="I636" s="1435"/>
    </row>
    <row r="637" spans="9:9">
      <c r="I637" s="1435"/>
    </row>
    <row r="638" spans="9:9">
      <c r="I638" s="1435"/>
    </row>
    <row r="639" spans="9:9">
      <c r="I639" s="1435"/>
    </row>
    <row r="640" spans="9:9">
      <c r="I640" s="1435"/>
    </row>
    <row r="641" spans="9:9">
      <c r="I641" s="1435"/>
    </row>
    <row r="642" spans="9:9">
      <c r="I642" s="1435"/>
    </row>
    <row r="643" spans="9:9">
      <c r="I643" s="1435"/>
    </row>
    <row r="644" spans="9:9">
      <c r="I644" s="1435"/>
    </row>
    <row r="645" spans="9:9">
      <c r="I645" s="1435"/>
    </row>
    <row r="646" spans="9:9">
      <c r="I646" s="1435"/>
    </row>
    <row r="647" spans="9:9">
      <c r="I647" s="1435"/>
    </row>
    <row r="648" spans="9:9">
      <c r="I648" s="1435"/>
    </row>
    <row r="649" spans="9:9">
      <c r="I649" s="1435"/>
    </row>
    <row r="650" spans="9:9">
      <c r="I650" s="1435"/>
    </row>
    <row r="651" spans="9:9">
      <c r="I651" s="1435"/>
    </row>
    <row r="652" spans="9:9">
      <c r="I652" s="1435"/>
    </row>
    <row r="653" spans="9:9">
      <c r="I653" s="1435"/>
    </row>
    <row r="654" spans="9:9">
      <c r="I654" s="1435"/>
    </row>
    <row r="655" spans="9:9">
      <c r="I655" s="1435"/>
    </row>
    <row r="656" spans="9:9">
      <c r="I656" s="1435"/>
    </row>
    <row r="657" spans="9:9">
      <c r="I657" s="1435"/>
    </row>
    <row r="658" spans="9:9">
      <c r="I658" s="1435"/>
    </row>
    <row r="659" spans="9:9">
      <c r="I659" s="1435"/>
    </row>
    <row r="660" spans="9:9">
      <c r="I660" s="1435"/>
    </row>
    <row r="661" spans="9:9">
      <c r="I661" s="1435"/>
    </row>
    <row r="662" spans="9:9">
      <c r="I662" s="1435"/>
    </row>
    <row r="663" spans="9:9">
      <c r="I663" s="1435"/>
    </row>
    <row r="664" spans="9:9">
      <c r="I664" s="1435"/>
    </row>
    <row r="665" spans="9:9">
      <c r="I665" s="1435"/>
    </row>
    <row r="666" spans="9:9">
      <c r="I666" s="1435"/>
    </row>
    <row r="667" spans="9:9">
      <c r="I667" s="1435"/>
    </row>
    <row r="668" spans="9:9">
      <c r="I668" s="1435"/>
    </row>
    <row r="669" spans="9:9">
      <c r="I669" s="1435"/>
    </row>
    <row r="670" spans="9:9">
      <c r="I670" s="1435"/>
    </row>
    <row r="671" spans="9:9">
      <c r="I671" s="1435"/>
    </row>
    <row r="672" spans="9:9">
      <c r="I672" s="1435"/>
    </row>
    <row r="673" spans="9:9">
      <c r="I673" s="1435"/>
    </row>
    <row r="674" spans="9:9">
      <c r="I674" s="1435"/>
    </row>
    <row r="675" spans="9:9">
      <c r="I675" s="1435"/>
    </row>
    <row r="676" spans="9:9">
      <c r="I676" s="1435"/>
    </row>
    <row r="677" spans="9:9">
      <c r="I677" s="1435"/>
    </row>
    <row r="678" spans="9:9">
      <c r="I678" s="1435"/>
    </row>
    <row r="679" spans="9:9">
      <c r="I679" s="1435"/>
    </row>
    <row r="680" spans="9:9">
      <c r="I680" s="1435"/>
    </row>
    <row r="681" spans="9:9">
      <c r="I681" s="1435"/>
    </row>
    <row r="682" spans="9:9">
      <c r="I682" s="1435"/>
    </row>
    <row r="683" spans="9:9">
      <c r="I683" s="1435"/>
    </row>
    <row r="684" spans="9:9">
      <c r="I684" s="1435"/>
    </row>
    <row r="685" spans="9:9">
      <c r="I685" s="1435"/>
    </row>
    <row r="686" spans="9:9">
      <c r="I686" s="1435"/>
    </row>
    <row r="687" spans="9:9">
      <c r="I687" s="1435"/>
    </row>
    <row r="688" spans="9:9">
      <c r="I688" s="1435"/>
    </row>
    <row r="689" spans="9:9">
      <c r="I689" s="1435"/>
    </row>
    <row r="690" spans="9:9">
      <c r="I690" s="1435"/>
    </row>
    <row r="691" spans="9:9">
      <c r="I691" s="1435"/>
    </row>
    <row r="692" spans="9:9">
      <c r="I692" s="1435"/>
    </row>
    <row r="693" spans="9:9">
      <c r="I693" s="1435"/>
    </row>
    <row r="694" spans="9:9">
      <c r="I694" s="1435"/>
    </row>
    <row r="695" spans="9:9">
      <c r="I695" s="1435"/>
    </row>
    <row r="696" spans="9:9">
      <c r="I696" s="1435"/>
    </row>
    <row r="697" spans="9:9">
      <c r="I697" s="1435"/>
    </row>
    <row r="698" spans="9:9">
      <c r="I698" s="1435"/>
    </row>
    <row r="699" spans="9:9">
      <c r="I699" s="1435"/>
    </row>
    <row r="700" spans="9:9">
      <c r="I700" s="1435"/>
    </row>
    <row r="701" spans="9:9">
      <c r="I701" s="1435"/>
    </row>
    <row r="702" spans="9:9">
      <c r="I702" s="1435"/>
    </row>
    <row r="703" spans="9:9">
      <c r="I703" s="1435"/>
    </row>
    <row r="704" spans="9:9">
      <c r="I704" s="1435"/>
    </row>
    <row r="705" spans="9:9">
      <c r="I705" s="1435"/>
    </row>
    <row r="706" spans="9:9">
      <c r="I706" s="1435"/>
    </row>
    <row r="707" spans="9:9">
      <c r="I707" s="1435"/>
    </row>
    <row r="708" spans="9:9">
      <c r="I708" s="1435"/>
    </row>
    <row r="709" spans="9:9">
      <c r="I709" s="1435"/>
    </row>
    <row r="710" spans="9:9">
      <c r="I710" s="1435"/>
    </row>
    <row r="711" spans="9:9">
      <c r="I711" s="1435"/>
    </row>
    <row r="712" spans="9:9">
      <c r="I712" s="1435"/>
    </row>
    <row r="713" spans="9:9">
      <c r="I713" s="1435"/>
    </row>
    <row r="714" spans="9:9">
      <c r="I714" s="1435"/>
    </row>
    <row r="715" spans="9:9">
      <c r="I715" s="1435"/>
    </row>
    <row r="716" spans="9:9">
      <c r="I716" s="1435"/>
    </row>
    <row r="717" spans="9:9">
      <c r="I717" s="1435"/>
    </row>
    <row r="718" spans="9:9">
      <c r="I718" s="1435"/>
    </row>
    <row r="719" spans="9:9">
      <c r="I719" s="1435"/>
    </row>
    <row r="720" spans="9:9">
      <c r="I720" s="1435"/>
    </row>
    <row r="721" spans="9:9">
      <c r="I721" s="1435"/>
    </row>
    <row r="722" spans="9:9">
      <c r="I722" s="1435"/>
    </row>
    <row r="723" spans="9:9">
      <c r="I723" s="1435"/>
    </row>
    <row r="724" spans="9:9">
      <c r="I724" s="1435"/>
    </row>
    <row r="725" spans="9:9">
      <c r="I725" s="1435"/>
    </row>
    <row r="726" spans="9:9">
      <c r="I726" s="1435"/>
    </row>
    <row r="727" spans="9:9">
      <c r="I727" s="1435"/>
    </row>
    <row r="728" spans="9:9">
      <c r="I728" s="1435"/>
    </row>
    <row r="729" spans="9:9">
      <c r="I729" s="1435"/>
    </row>
    <row r="730" spans="9:9">
      <c r="I730" s="1435"/>
    </row>
    <row r="731" spans="9:9">
      <c r="I731" s="1435"/>
    </row>
    <row r="732" spans="9:9">
      <c r="I732" s="1435"/>
    </row>
    <row r="733" spans="9:9">
      <c r="I733" s="1435"/>
    </row>
    <row r="734" spans="9:9">
      <c r="I734" s="1435"/>
    </row>
    <row r="735" spans="9:9">
      <c r="I735" s="1435"/>
    </row>
    <row r="736" spans="9:9">
      <c r="I736" s="1435"/>
    </row>
    <row r="737" spans="9:9">
      <c r="I737" s="1435"/>
    </row>
    <row r="738" spans="9:9">
      <c r="I738" s="1435"/>
    </row>
    <row r="739" spans="9:9">
      <c r="I739" s="1435"/>
    </row>
    <row r="740" spans="9:9">
      <c r="I740" s="1435"/>
    </row>
    <row r="741" spans="9:9">
      <c r="I741" s="1435"/>
    </row>
    <row r="742" spans="9:9">
      <c r="I742" s="1435"/>
    </row>
    <row r="743" spans="9:9">
      <c r="I743" s="1435"/>
    </row>
    <row r="744" spans="9:9">
      <c r="I744" s="1435"/>
    </row>
    <row r="745" spans="9:9">
      <c r="I745" s="1435"/>
    </row>
    <row r="746" spans="9:9">
      <c r="I746" s="1435"/>
    </row>
    <row r="747" spans="9:9">
      <c r="I747" s="1435"/>
    </row>
    <row r="748" spans="9:9">
      <c r="I748" s="1435"/>
    </row>
    <row r="749" spans="9:9">
      <c r="I749" s="1435"/>
    </row>
    <row r="750" spans="9:9">
      <c r="I750" s="1435"/>
    </row>
    <row r="751" spans="9:9">
      <c r="I751" s="1435"/>
    </row>
    <row r="752" spans="9:9">
      <c r="I752" s="1435"/>
    </row>
    <row r="753" spans="9:9">
      <c r="I753" s="1435"/>
    </row>
    <row r="754" spans="9:9">
      <c r="I754" s="1435"/>
    </row>
    <row r="755" spans="9:9">
      <c r="I755" s="1435"/>
    </row>
    <row r="756" spans="9:9">
      <c r="I756" s="1435"/>
    </row>
    <row r="757" spans="9:9">
      <c r="I757" s="1435"/>
    </row>
    <row r="758" spans="9:9">
      <c r="I758" s="1435"/>
    </row>
    <row r="759" spans="9:9">
      <c r="I759" s="1435"/>
    </row>
    <row r="760" spans="9:9">
      <c r="I760" s="1435"/>
    </row>
    <row r="761" spans="9:9">
      <c r="I761" s="1435"/>
    </row>
    <row r="762" spans="9:9">
      <c r="I762" s="1435"/>
    </row>
    <row r="763" spans="9:9">
      <c r="I763" s="1435"/>
    </row>
    <row r="764" spans="9:9">
      <c r="I764" s="1435"/>
    </row>
    <row r="765" spans="9:9">
      <c r="I765" s="1435"/>
    </row>
    <row r="766" spans="9:9">
      <c r="I766" s="1435"/>
    </row>
    <row r="767" spans="9:9">
      <c r="I767" s="1435"/>
    </row>
    <row r="768" spans="9:9">
      <c r="I768" s="1435"/>
    </row>
    <row r="769" spans="9:9">
      <c r="I769" s="1435"/>
    </row>
    <row r="770" spans="9:9">
      <c r="I770" s="1435"/>
    </row>
    <row r="771" spans="9:9">
      <c r="I771" s="1435"/>
    </row>
    <row r="772" spans="9:9">
      <c r="I772" s="1435"/>
    </row>
    <row r="773" spans="9:9">
      <c r="I773" s="1435"/>
    </row>
  </sheetData>
  <mergeCells count="9">
    <mergeCell ref="A29:I29"/>
    <mergeCell ref="A28:E28"/>
    <mergeCell ref="A1:I1"/>
    <mergeCell ref="A2:I2"/>
    <mergeCell ref="H3:I3"/>
    <mergeCell ref="F4:I4"/>
    <mergeCell ref="F5:G5"/>
    <mergeCell ref="H5:I5"/>
    <mergeCell ref="A4:A6"/>
  </mergeCells>
  <pageMargins left="0.7" right="0.7" top="0.75" bottom="0.75" header="0.3" footer="0.3"/>
  <pageSetup scale="69" orientation="portrait" r:id="rId1"/>
</worksheet>
</file>

<file path=xl/worksheets/sheet32.xml><?xml version="1.0" encoding="utf-8"?>
<worksheet xmlns="http://schemas.openxmlformats.org/spreadsheetml/2006/main" xmlns:r="http://schemas.openxmlformats.org/officeDocument/2006/relationships">
  <sheetPr>
    <pageSetUpPr fitToPage="1"/>
  </sheetPr>
  <dimension ref="A1:S65"/>
  <sheetViews>
    <sheetView topLeftCell="A43" workbookViewId="0">
      <selection activeCell="A67" sqref="A67"/>
    </sheetView>
  </sheetViews>
  <sheetFormatPr defaultRowHeight="12.75"/>
  <cols>
    <col min="1" max="1" width="56.42578125" style="910" bestFit="1" customWidth="1"/>
    <col min="2" max="2" width="11.5703125" style="910" bestFit="1" customWidth="1"/>
    <col min="3" max="4" width="12.28515625" style="910" bestFit="1" customWidth="1"/>
    <col min="5" max="5" width="11.85546875" style="910" bestFit="1" customWidth="1"/>
    <col min="6" max="6" width="11.140625" style="910" bestFit="1" customWidth="1"/>
    <col min="7" max="7" width="7.140625" style="910" bestFit="1" customWidth="1"/>
    <col min="8" max="8" width="10.85546875" style="910" bestFit="1" customWidth="1"/>
    <col min="9" max="9" width="7" style="910" bestFit="1" customWidth="1"/>
    <col min="10" max="10" width="10.42578125" style="910" bestFit="1" customWidth="1"/>
    <col min="11" max="11" width="54.85546875" style="910" customWidth="1"/>
    <col min="12" max="12" width="12.5703125" style="910" bestFit="1" customWidth="1"/>
    <col min="13" max="13" width="12.28515625" style="910" bestFit="1" customWidth="1"/>
    <col min="14" max="14" width="12.5703125" style="910" bestFit="1" customWidth="1"/>
    <col min="15" max="15" width="13.7109375" style="910" bestFit="1" customWidth="1"/>
    <col min="16" max="18" width="9.42578125" style="910" customWidth="1"/>
    <col min="19" max="19" width="7" style="910" bestFit="1" customWidth="1"/>
    <col min="20" max="256" width="9.140625" style="910"/>
    <col min="257" max="257" width="56.42578125" style="910" bestFit="1" customWidth="1"/>
    <col min="258" max="261" width="8.42578125" style="910" bestFit="1" customWidth="1"/>
    <col min="262" max="262" width="7.140625" style="910" bestFit="1" customWidth="1"/>
    <col min="263" max="263" width="7" style="910" bestFit="1" customWidth="1"/>
    <col min="264" max="264" width="7.140625" style="910" bestFit="1" customWidth="1"/>
    <col min="265" max="265" width="6.85546875" style="910" bestFit="1" customWidth="1"/>
    <col min="266" max="266" width="10.42578125" style="910" bestFit="1" customWidth="1"/>
    <col min="267" max="267" width="54.85546875" style="910" customWidth="1"/>
    <col min="268" max="270" width="9.42578125" style="910" bestFit="1" customWidth="1"/>
    <col min="271" max="271" width="10.28515625" style="910" customWidth="1"/>
    <col min="272" max="272" width="8.42578125" style="910" customWidth="1"/>
    <col min="273" max="273" width="6.85546875" style="910" customWidth="1"/>
    <col min="274" max="274" width="8.28515625" style="910" customWidth="1"/>
    <col min="275" max="275" width="6.85546875" style="910" bestFit="1" customWidth="1"/>
    <col min="276" max="512" width="9.140625" style="910"/>
    <col min="513" max="513" width="56.42578125" style="910" bestFit="1" customWidth="1"/>
    <col min="514" max="517" width="8.42578125" style="910" bestFit="1" customWidth="1"/>
    <col min="518" max="518" width="7.140625" style="910" bestFit="1" customWidth="1"/>
    <col min="519" max="519" width="7" style="910" bestFit="1" customWidth="1"/>
    <col min="520" max="520" width="7.140625" style="910" bestFit="1" customWidth="1"/>
    <col min="521" max="521" width="6.85546875" style="910" bestFit="1" customWidth="1"/>
    <col min="522" max="522" width="10.42578125" style="910" bestFit="1" customWidth="1"/>
    <col min="523" max="523" width="54.85546875" style="910" customWidth="1"/>
    <col min="524" max="526" width="9.42578125" style="910" bestFit="1" customWidth="1"/>
    <col min="527" max="527" width="10.28515625" style="910" customWidth="1"/>
    <col min="528" max="528" width="8.42578125" style="910" customWidth="1"/>
    <col min="529" max="529" width="6.85546875" style="910" customWidth="1"/>
    <col min="530" max="530" width="8.28515625" style="910" customWidth="1"/>
    <col min="531" max="531" width="6.85546875" style="910" bestFit="1" customWidth="1"/>
    <col min="532" max="768" width="9.140625" style="910"/>
    <col min="769" max="769" width="56.42578125" style="910" bestFit="1" customWidth="1"/>
    <col min="770" max="773" width="8.42578125" style="910" bestFit="1" customWidth="1"/>
    <col min="774" max="774" width="7.140625" style="910" bestFit="1" customWidth="1"/>
    <col min="775" max="775" width="7" style="910" bestFit="1" customWidth="1"/>
    <col min="776" max="776" width="7.140625" style="910" bestFit="1" customWidth="1"/>
    <col min="777" max="777" width="6.85546875" style="910" bestFit="1" customWidth="1"/>
    <col min="778" max="778" width="10.42578125" style="910" bestFit="1" customWidth="1"/>
    <col min="779" max="779" width="54.85546875" style="910" customWidth="1"/>
    <col min="780" max="782" width="9.42578125" style="910" bestFit="1" customWidth="1"/>
    <col min="783" max="783" width="10.28515625" style="910" customWidth="1"/>
    <col min="784" max="784" width="8.42578125" style="910" customWidth="1"/>
    <col min="785" max="785" width="6.85546875" style="910" customWidth="1"/>
    <col min="786" max="786" width="8.28515625" style="910" customWidth="1"/>
    <col min="787" max="787" width="6.85546875" style="910" bestFit="1" customWidth="1"/>
    <col min="788" max="1024" width="9.140625" style="910"/>
    <col min="1025" max="1025" width="56.42578125" style="910" bestFit="1" customWidth="1"/>
    <col min="1026" max="1029" width="8.42578125" style="910" bestFit="1" customWidth="1"/>
    <col min="1030" max="1030" width="7.140625" style="910" bestFit="1" customWidth="1"/>
    <col min="1031" max="1031" width="7" style="910" bestFit="1" customWidth="1"/>
    <col min="1032" max="1032" width="7.140625" style="910" bestFit="1" customWidth="1"/>
    <col min="1033" max="1033" width="6.85546875" style="910" bestFit="1" customWidth="1"/>
    <col min="1034" max="1034" width="10.42578125" style="910" bestFit="1" customWidth="1"/>
    <col min="1035" max="1035" width="54.85546875" style="910" customWidth="1"/>
    <col min="1036" max="1038" width="9.42578125" style="910" bestFit="1" customWidth="1"/>
    <col min="1039" max="1039" width="10.28515625" style="910" customWidth="1"/>
    <col min="1040" max="1040" width="8.42578125" style="910" customWidth="1"/>
    <col min="1041" max="1041" width="6.85546875" style="910" customWidth="1"/>
    <col min="1042" max="1042" width="8.28515625" style="910" customWidth="1"/>
    <col min="1043" max="1043" width="6.85546875" style="910" bestFit="1" customWidth="1"/>
    <col min="1044" max="1280" width="9.140625" style="910"/>
    <col min="1281" max="1281" width="56.42578125" style="910" bestFit="1" customWidth="1"/>
    <col min="1282" max="1285" width="8.42578125" style="910" bestFit="1" customWidth="1"/>
    <col min="1286" max="1286" width="7.140625" style="910" bestFit="1" customWidth="1"/>
    <col min="1287" max="1287" width="7" style="910" bestFit="1" customWidth="1"/>
    <col min="1288" max="1288" width="7.140625" style="910" bestFit="1" customWidth="1"/>
    <col min="1289" max="1289" width="6.85546875" style="910" bestFit="1" customWidth="1"/>
    <col min="1290" max="1290" width="10.42578125" style="910" bestFit="1" customWidth="1"/>
    <col min="1291" max="1291" width="54.85546875" style="910" customWidth="1"/>
    <col min="1292" max="1294" width="9.42578125" style="910" bestFit="1" customWidth="1"/>
    <col min="1295" max="1295" width="10.28515625" style="910" customWidth="1"/>
    <col min="1296" max="1296" width="8.42578125" style="910" customWidth="1"/>
    <col min="1297" max="1297" width="6.85546875" style="910" customWidth="1"/>
    <col min="1298" max="1298" width="8.28515625" style="910" customWidth="1"/>
    <col min="1299" max="1299" width="6.85546875" style="910" bestFit="1" customWidth="1"/>
    <col min="1300" max="1536" width="9.140625" style="910"/>
    <col min="1537" max="1537" width="56.42578125" style="910" bestFit="1" customWidth="1"/>
    <col min="1538" max="1541" width="8.42578125" style="910" bestFit="1" customWidth="1"/>
    <col min="1542" max="1542" width="7.140625" style="910" bestFit="1" customWidth="1"/>
    <col min="1543" max="1543" width="7" style="910" bestFit="1" customWidth="1"/>
    <col min="1544" max="1544" width="7.140625" style="910" bestFit="1" customWidth="1"/>
    <col min="1545" max="1545" width="6.85546875" style="910" bestFit="1" customWidth="1"/>
    <col min="1546" max="1546" width="10.42578125" style="910" bestFit="1" customWidth="1"/>
    <col min="1547" max="1547" width="54.85546875" style="910" customWidth="1"/>
    <col min="1548" max="1550" width="9.42578125" style="910" bestFit="1" customWidth="1"/>
    <col min="1551" max="1551" width="10.28515625" style="910" customWidth="1"/>
    <col min="1552" max="1552" width="8.42578125" style="910" customWidth="1"/>
    <col min="1553" max="1553" width="6.85546875" style="910" customWidth="1"/>
    <col min="1554" max="1554" width="8.28515625" style="910" customWidth="1"/>
    <col min="1555" max="1555" width="6.85546875" style="910" bestFit="1" customWidth="1"/>
    <col min="1556" max="1792" width="9.140625" style="910"/>
    <col min="1793" max="1793" width="56.42578125" style="910" bestFit="1" customWidth="1"/>
    <col min="1794" max="1797" width="8.42578125" style="910" bestFit="1" customWidth="1"/>
    <col min="1798" max="1798" width="7.140625" style="910" bestFit="1" customWidth="1"/>
    <col min="1799" max="1799" width="7" style="910" bestFit="1" customWidth="1"/>
    <col min="1800" max="1800" width="7.140625" style="910" bestFit="1" customWidth="1"/>
    <col min="1801" max="1801" width="6.85546875" style="910" bestFit="1" customWidth="1"/>
    <col min="1802" max="1802" width="10.42578125" style="910" bestFit="1" customWidth="1"/>
    <col min="1803" max="1803" width="54.85546875" style="910" customWidth="1"/>
    <col min="1804" max="1806" width="9.42578125" style="910" bestFit="1" customWidth="1"/>
    <col min="1807" max="1807" width="10.28515625" style="910" customWidth="1"/>
    <col min="1808" max="1808" width="8.42578125" style="910" customWidth="1"/>
    <col min="1809" max="1809" width="6.85546875" style="910" customWidth="1"/>
    <col min="1810" max="1810" width="8.28515625" style="910" customWidth="1"/>
    <col min="1811" max="1811" width="6.85546875" style="910" bestFit="1" customWidth="1"/>
    <col min="1812" max="2048" width="9.140625" style="910"/>
    <col min="2049" max="2049" width="56.42578125" style="910" bestFit="1" customWidth="1"/>
    <col min="2050" max="2053" width="8.42578125" style="910" bestFit="1" customWidth="1"/>
    <col min="2054" max="2054" width="7.140625" style="910" bestFit="1" customWidth="1"/>
    <col min="2055" max="2055" width="7" style="910" bestFit="1" customWidth="1"/>
    <col min="2056" max="2056" width="7.140625" style="910" bestFit="1" customWidth="1"/>
    <col min="2057" max="2057" width="6.85546875" style="910" bestFit="1" customWidth="1"/>
    <col min="2058" max="2058" width="10.42578125" style="910" bestFit="1" customWidth="1"/>
    <col min="2059" max="2059" width="54.85546875" style="910" customWidth="1"/>
    <col min="2060" max="2062" width="9.42578125" style="910" bestFit="1" customWidth="1"/>
    <col min="2063" max="2063" width="10.28515625" style="910" customWidth="1"/>
    <col min="2064" max="2064" width="8.42578125" style="910" customWidth="1"/>
    <col min="2065" max="2065" width="6.85546875" style="910" customWidth="1"/>
    <col min="2066" max="2066" width="8.28515625" style="910" customWidth="1"/>
    <col min="2067" max="2067" width="6.85546875" style="910" bestFit="1" customWidth="1"/>
    <col min="2068" max="2304" width="9.140625" style="910"/>
    <col min="2305" max="2305" width="56.42578125" style="910" bestFit="1" customWidth="1"/>
    <col min="2306" max="2309" width="8.42578125" style="910" bestFit="1" customWidth="1"/>
    <col min="2310" max="2310" width="7.140625" style="910" bestFit="1" customWidth="1"/>
    <col min="2311" max="2311" width="7" style="910" bestFit="1" customWidth="1"/>
    <col min="2312" max="2312" width="7.140625" style="910" bestFit="1" customWidth="1"/>
    <col min="2313" max="2313" width="6.85546875" style="910" bestFit="1" customWidth="1"/>
    <col min="2314" max="2314" width="10.42578125" style="910" bestFit="1" customWidth="1"/>
    <col min="2315" max="2315" width="54.85546875" style="910" customWidth="1"/>
    <col min="2316" max="2318" width="9.42578125" style="910" bestFit="1" customWidth="1"/>
    <col min="2319" max="2319" width="10.28515625" style="910" customWidth="1"/>
    <col min="2320" max="2320" width="8.42578125" style="910" customWidth="1"/>
    <col min="2321" max="2321" width="6.85546875" style="910" customWidth="1"/>
    <col min="2322" max="2322" width="8.28515625" style="910" customWidth="1"/>
    <col min="2323" max="2323" width="6.85546875" style="910" bestFit="1" customWidth="1"/>
    <col min="2324" max="2560" width="9.140625" style="910"/>
    <col min="2561" max="2561" width="56.42578125" style="910" bestFit="1" customWidth="1"/>
    <col min="2562" max="2565" width="8.42578125" style="910" bestFit="1" customWidth="1"/>
    <col min="2566" max="2566" width="7.140625" style="910" bestFit="1" customWidth="1"/>
    <col min="2567" max="2567" width="7" style="910" bestFit="1" customWidth="1"/>
    <col min="2568" max="2568" width="7.140625" style="910" bestFit="1" customWidth="1"/>
    <col min="2569" max="2569" width="6.85546875" style="910" bestFit="1" customWidth="1"/>
    <col min="2570" max="2570" width="10.42578125" style="910" bestFit="1" customWidth="1"/>
    <col min="2571" max="2571" width="54.85546875" style="910" customWidth="1"/>
    <col min="2572" max="2574" width="9.42578125" style="910" bestFit="1" customWidth="1"/>
    <col min="2575" max="2575" width="10.28515625" style="910" customWidth="1"/>
    <col min="2576" max="2576" width="8.42578125" style="910" customWidth="1"/>
    <col min="2577" max="2577" width="6.85546875" style="910" customWidth="1"/>
    <col min="2578" max="2578" width="8.28515625" style="910" customWidth="1"/>
    <col min="2579" max="2579" width="6.85546875" style="910" bestFit="1" customWidth="1"/>
    <col min="2580" max="2816" width="9.140625" style="910"/>
    <col min="2817" max="2817" width="56.42578125" style="910" bestFit="1" customWidth="1"/>
    <col min="2818" max="2821" width="8.42578125" style="910" bestFit="1" customWidth="1"/>
    <col min="2822" max="2822" width="7.140625" style="910" bestFit="1" customWidth="1"/>
    <col min="2823" max="2823" width="7" style="910" bestFit="1" customWidth="1"/>
    <col min="2824" max="2824" width="7.140625" style="910" bestFit="1" customWidth="1"/>
    <col min="2825" max="2825" width="6.85546875" style="910" bestFit="1" customWidth="1"/>
    <col min="2826" max="2826" width="10.42578125" style="910" bestFit="1" customWidth="1"/>
    <col min="2827" max="2827" width="54.85546875" style="910" customWidth="1"/>
    <col min="2828" max="2830" width="9.42578125" style="910" bestFit="1" customWidth="1"/>
    <col min="2831" max="2831" width="10.28515625" style="910" customWidth="1"/>
    <col min="2832" max="2832" width="8.42578125" style="910" customWidth="1"/>
    <col min="2833" max="2833" width="6.85546875" style="910" customWidth="1"/>
    <col min="2834" max="2834" width="8.28515625" style="910" customWidth="1"/>
    <col min="2835" max="2835" width="6.85546875" style="910" bestFit="1" customWidth="1"/>
    <col min="2836" max="3072" width="9.140625" style="910"/>
    <col min="3073" max="3073" width="56.42578125" style="910" bestFit="1" customWidth="1"/>
    <col min="3074" max="3077" width="8.42578125" style="910" bestFit="1" customWidth="1"/>
    <col min="3078" max="3078" width="7.140625" style="910" bestFit="1" customWidth="1"/>
    <col min="3079" max="3079" width="7" style="910" bestFit="1" customWidth="1"/>
    <col min="3080" max="3080" width="7.140625" style="910" bestFit="1" customWidth="1"/>
    <col min="3081" max="3081" width="6.85546875" style="910" bestFit="1" customWidth="1"/>
    <col min="3082" max="3082" width="10.42578125" style="910" bestFit="1" customWidth="1"/>
    <col min="3083" max="3083" width="54.85546875" style="910" customWidth="1"/>
    <col min="3084" max="3086" width="9.42578125" style="910" bestFit="1" customWidth="1"/>
    <col min="3087" max="3087" width="10.28515625" style="910" customWidth="1"/>
    <col min="3088" max="3088" width="8.42578125" style="910" customWidth="1"/>
    <col min="3089" max="3089" width="6.85546875" style="910" customWidth="1"/>
    <col min="3090" max="3090" width="8.28515625" style="910" customWidth="1"/>
    <col min="3091" max="3091" width="6.85546875" style="910" bestFit="1" customWidth="1"/>
    <col min="3092" max="3328" width="9.140625" style="910"/>
    <col min="3329" max="3329" width="56.42578125" style="910" bestFit="1" customWidth="1"/>
    <col min="3330" max="3333" width="8.42578125" style="910" bestFit="1" customWidth="1"/>
    <col min="3334" max="3334" width="7.140625" style="910" bestFit="1" customWidth="1"/>
    <col min="3335" max="3335" width="7" style="910" bestFit="1" customWidth="1"/>
    <col min="3336" max="3336" width="7.140625" style="910" bestFit="1" customWidth="1"/>
    <col min="3337" max="3337" width="6.85546875" style="910" bestFit="1" customWidth="1"/>
    <col min="3338" max="3338" width="10.42578125" style="910" bestFit="1" customWidth="1"/>
    <col min="3339" max="3339" width="54.85546875" style="910" customWidth="1"/>
    <col min="3340" max="3342" width="9.42578125" style="910" bestFit="1" customWidth="1"/>
    <col min="3343" max="3343" width="10.28515625" style="910" customWidth="1"/>
    <col min="3344" max="3344" width="8.42578125" style="910" customWidth="1"/>
    <col min="3345" max="3345" width="6.85546875" style="910" customWidth="1"/>
    <col min="3346" max="3346" width="8.28515625" style="910" customWidth="1"/>
    <col min="3347" max="3347" width="6.85546875" style="910" bestFit="1" customWidth="1"/>
    <col min="3348" max="3584" width="9.140625" style="910"/>
    <col min="3585" max="3585" width="56.42578125" style="910" bestFit="1" customWidth="1"/>
    <col min="3586" max="3589" width="8.42578125" style="910" bestFit="1" customWidth="1"/>
    <col min="3590" max="3590" width="7.140625" style="910" bestFit="1" customWidth="1"/>
    <col min="3591" max="3591" width="7" style="910" bestFit="1" customWidth="1"/>
    <col min="3592" max="3592" width="7.140625" style="910" bestFit="1" customWidth="1"/>
    <col min="3593" max="3593" width="6.85546875" style="910" bestFit="1" customWidth="1"/>
    <col min="3594" max="3594" width="10.42578125" style="910" bestFit="1" customWidth="1"/>
    <col min="3595" max="3595" width="54.85546875" style="910" customWidth="1"/>
    <col min="3596" max="3598" width="9.42578125" style="910" bestFit="1" customWidth="1"/>
    <col min="3599" max="3599" width="10.28515625" style="910" customWidth="1"/>
    <col min="3600" max="3600" width="8.42578125" style="910" customWidth="1"/>
    <col min="3601" max="3601" width="6.85546875" style="910" customWidth="1"/>
    <col min="3602" max="3602" width="8.28515625" style="910" customWidth="1"/>
    <col min="3603" max="3603" width="6.85546875" style="910" bestFit="1" customWidth="1"/>
    <col min="3604" max="3840" width="9.140625" style="910"/>
    <col min="3841" max="3841" width="56.42578125" style="910" bestFit="1" customWidth="1"/>
    <col min="3842" max="3845" width="8.42578125" style="910" bestFit="1" customWidth="1"/>
    <col min="3846" max="3846" width="7.140625" style="910" bestFit="1" customWidth="1"/>
    <col min="3847" max="3847" width="7" style="910" bestFit="1" customWidth="1"/>
    <col min="3848" max="3848" width="7.140625" style="910" bestFit="1" customWidth="1"/>
    <col min="3849" max="3849" width="6.85546875" style="910" bestFit="1" customWidth="1"/>
    <col min="3850" max="3850" width="10.42578125" style="910" bestFit="1" customWidth="1"/>
    <col min="3851" max="3851" width="54.85546875" style="910" customWidth="1"/>
    <col min="3852" max="3854" width="9.42578125" style="910" bestFit="1" customWidth="1"/>
    <col min="3855" max="3855" width="10.28515625" style="910" customWidth="1"/>
    <col min="3856" max="3856" width="8.42578125" style="910" customWidth="1"/>
    <col min="3857" max="3857" width="6.85546875" style="910" customWidth="1"/>
    <col min="3858" max="3858" width="8.28515625" style="910" customWidth="1"/>
    <col min="3859" max="3859" width="6.85546875" style="910" bestFit="1" customWidth="1"/>
    <col min="3860" max="4096" width="9.140625" style="910"/>
    <col min="4097" max="4097" width="56.42578125" style="910" bestFit="1" customWidth="1"/>
    <col min="4098" max="4101" width="8.42578125" style="910" bestFit="1" customWidth="1"/>
    <col min="4102" max="4102" width="7.140625" style="910" bestFit="1" customWidth="1"/>
    <col min="4103" max="4103" width="7" style="910" bestFit="1" customWidth="1"/>
    <col min="4104" max="4104" width="7.140625" style="910" bestFit="1" customWidth="1"/>
    <col min="4105" max="4105" width="6.85546875" style="910" bestFit="1" customWidth="1"/>
    <col min="4106" max="4106" width="10.42578125" style="910" bestFit="1" customWidth="1"/>
    <col min="4107" max="4107" width="54.85546875" style="910" customWidth="1"/>
    <col min="4108" max="4110" width="9.42578125" style="910" bestFit="1" customWidth="1"/>
    <col min="4111" max="4111" width="10.28515625" style="910" customWidth="1"/>
    <col min="4112" max="4112" width="8.42578125" style="910" customWidth="1"/>
    <col min="4113" max="4113" width="6.85546875" style="910" customWidth="1"/>
    <col min="4114" max="4114" width="8.28515625" style="910" customWidth="1"/>
    <col min="4115" max="4115" width="6.85546875" style="910" bestFit="1" customWidth="1"/>
    <col min="4116" max="4352" width="9.140625" style="910"/>
    <col min="4353" max="4353" width="56.42578125" style="910" bestFit="1" customWidth="1"/>
    <col min="4354" max="4357" width="8.42578125" style="910" bestFit="1" customWidth="1"/>
    <col min="4358" max="4358" width="7.140625" style="910" bestFit="1" customWidth="1"/>
    <col min="4359" max="4359" width="7" style="910" bestFit="1" customWidth="1"/>
    <col min="4360" max="4360" width="7.140625" style="910" bestFit="1" customWidth="1"/>
    <col min="4361" max="4361" width="6.85546875" style="910" bestFit="1" customWidth="1"/>
    <col min="4362" max="4362" width="10.42578125" style="910" bestFit="1" customWidth="1"/>
    <col min="4363" max="4363" width="54.85546875" style="910" customWidth="1"/>
    <col min="4364" max="4366" width="9.42578125" style="910" bestFit="1" customWidth="1"/>
    <col min="4367" max="4367" width="10.28515625" style="910" customWidth="1"/>
    <col min="4368" max="4368" width="8.42578125" style="910" customWidth="1"/>
    <col min="4369" max="4369" width="6.85546875" style="910" customWidth="1"/>
    <col min="4370" max="4370" width="8.28515625" style="910" customWidth="1"/>
    <col min="4371" max="4371" width="6.85546875" style="910" bestFit="1" customWidth="1"/>
    <col min="4372" max="4608" width="9.140625" style="910"/>
    <col min="4609" max="4609" width="56.42578125" style="910" bestFit="1" customWidth="1"/>
    <col min="4610" max="4613" width="8.42578125" style="910" bestFit="1" customWidth="1"/>
    <col min="4614" max="4614" width="7.140625" style="910" bestFit="1" customWidth="1"/>
    <col min="4615" max="4615" width="7" style="910" bestFit="1" customWidth="1"/>
    <col min="4616" max="4616" width="7.140625" style="910" bestFit="1" customWidth="1"/>
    <col min="4617" max="4617" width="6.85546875" style="910" bestFit="1" customWidth="1"/>
    <col min="4618" max="4618" width="10.42578125" style="910" bestFit="1" customWidth="1"/>
    <col min="4619" max="4619" width="54.85546875" style="910" customWidth="1"/>
    <col min="4620" max="4622" width="9.42578125" style="910" bestFit="1" customWidth="1"/>
    <col min="4623" max="4623" width="10.28515625" style="910" customWidth="1"/>
    <col min="4624" max="4624" width="8.42578125" style="910" customWidth="1"/>
    <col min="4625" max="4625" width="6.85546875" style="910" customWidth="1"/>
    <col min="4626" max="4626" width="8.28515625" style="910" customWidth="1"/>
    <col min="4627" max="4627" width="6.85546875" style="910" bestFit="1" customWidth="1"/>
    <col min="4628" max="4864" width="9.140625" style="910"/>
    <col min="4865" max="4865" width="56.42578125" style="910" bestFit="1" customWidth="1"/>
    <col min="4866" max="4869" width="8.42578125" style="910" bestFit="1" customWidth="1"/>
    <col min="4870" max="4870" width="7.140625" style="910" bestFit="1" customWidth="1"/>
    <col min="4871" max="4871" width="7" style="910" bestFit="1" customWidth="1"/>
    <col min="4872" max="4872" width="7.140625" style="910" bestFit="1" customWidth="1"/>
    <col min="4873" max="4873" width="6.85546875" style="910" bestFit="1" customWidth="1"/>
    <col min="4874" max="4874" width="10.42578125" style="910" bestFit="1" customWidth="1"/>
    <col min="4875" max="4875" width="54.85546875" style="910" customWidth="1"/>
    <col min="4876" max="4878" width="9.42578125" style="910" bestFit="1" customWidth="1"/>
    <col min="4879" max="4879" width="10.28515625" style="910" customWidth="1"/>
    <col min="4880" max="4880" width="8.42578125" style="910" customWidth="1"/>
    <col min="4881" max="4881" width="6.85546875" style="910" customWidth="1"/>
    <col min="4882" max="4882" width="8.28515625" style="910" customWidth="1"/>
    <col min="4883" max="4883" width="6.85546875" style="910" bestFit="1" customWidth="1"/>
    <col min="4884" max="5120" width="9.140625" style="910"/>
    <col min="5121" max="5121" width="56.42578125" style="910" bestFit="1" customWidth="1"/>
    <col min="5122" max="5125" width="8.42578125" style="910" bestFit="1" customWidth="1"/>
    <col min="5126" max="5126" width="7.140625" style="910" bestFit="1" customWidth="1"/>
    <col min="5127" max="5127" width="7" style="910" bestFit="1" customWidth="1"/>
    <col min="5128" max="5128" width="7.140625" style="910" bestFit="1" customWidth="1"/>
    <col min="5129" max="5129" width="6.85546875" style="910" bestFit="1" customWidth="1"/>
    <col min="5130" max="5130" width="10.42578125" style="910" bestFit="1" customWidth="1"/>
    <col min="5131" max="5131" width="54.85546875" style="910" customWidth="1"/>
    <col min="5132" max="5134" width="9.42578125" style="910" bestFit="1" customWidth="1"/>
    <col min="5135" max="5135" width="10.28515625" style="910" customWidth="1"/>
    <col min="5136" max="5136" width="8.42578125" style="910" customWidth="1"/>
    <col min="5137" max="5137" width="6.85546875" style="910" customWidth="1"/>
    <col min="5138" max="5138" width="8.28515625" style="910" customWidth="1"/>
    <col min="5139" max="5139" width="6.85546875" style="910" bestFit="1" customWidth="1"/>
    <col min="5140" max="5376" width="9.140625" style="910"/>
    <col min="5377" max="5377" width="56.42578125" style="910" bestFit="1" customWidth="1"/>
    <col min="5378" max="5381" width="8.42578125" style="910" bestFit="1" customWidth="1"/>
    <col min="5382" max="5382" width="7.140625" style="910" bestFit="1" customWidth="1"/>
    <col min="5383" max="5383" width="7" style="910" bestFit="1" customWidth="1"/>
    <col min="5384" max="5384" width="7.140625" style="910" bestFit="1" customWidth="1"/>
    <col min="5385" max="5385" width="6.85546875" style="910" bestFit="1" customWidth="1"/>
    <col min="5386" max="5386" width="10.42578125" style="910" bestFit="1" customWidth="1"/>
    <col min="5387" max="5387" width="54.85546875" style="910" customWidth="1"/>
    <col min="5388" max="5390" width="9.42578125" style="910" bestFit="1" customWidth="1"/>
    <col min="5391" max="5391" width="10.28515625" style="910" customWidth="1"/>
    <col min="5392" max="5392" width="8.42578125" style="910" customWidth="1"/>
    <col min="5393" max="5393" width="6.85546875" style="910" customWidth="1"/>
    <col min="5394" max="5394" width="8.28515625" style="910" customWidth="1"/>
    <col min="5395" max="5395" width="6.85546875" style="910" bestFit="1" customWidth="1"/>
    <col min="5396" max="5632" width="9.140625" style="910"/>
    <col min="5633" max="5633" width="56.42578125" style="910" bestFit="1" customWidth="1"/>
    <col min="5634" max="5637" width="8.42578125" style="910" bestFit="1" customWidth="1"/>
    <col min="5638" max="5638" width="7.140625" style="910" bestFit="1" customWidth="1"/>
    <col min="5639" max="5639" width="7" style="910" bestFit="1" customWidth="1"/>
    <col min="5640" max="5640" width="7.140625" style="910" bestFit="1" customWidth="1"/>
    <col min="5641" max="5641" width="6.85546875" style="910" bestFit="1" customWidth="1"/>
    <col min="5642" max="5642" width="10.42578125" style="910" bestFit="1" customWidth="1"/>
    <col min="5643" max="5643" width="54.85546875" style="910" customWidth="1"/>
    <col min="5644" max="5646" width="9.42578125" style="910" bestFit="1" customWidth="1"/>
    <col min="5647" max="5647" width="10.28515625" style="910" customWidth="1"/>
    <col min="5648" max="5648" width="8.42578125" style="910" customWidth="1"/>
    <col min="5649" max="5649" width="6.85546875" style="910" customWidth="1"/>
    <col min="5650" max="5650" width="8.28515625" style="910" customWidth="1"/>
    <col min="5651" max="5651" width="6.85546875" style="910" bestFit="1" customWidth="1"/>
    <col min="5652" max="5888" width="9.140625" style="910"/>
    <col min="5889" max="5889" width="56.42578125" style="910" bestFit="1" customWidth="1"/>
    <col min="5890" max="5893" width="8.42578125" style="910" bestFit="1" customWidth="1"/>
    <col min="5894" max="5894" width="7.140625" style="910" bestFit="1" customWidth="1"/>
    <col min="5895" max="5895" width="7" style="910" bestFit="1" customWidth="1"/>
    <col min="5896" max="5896" width="7.140625" style="910" bestFit="1" customWidth="1"/>
    <col min="5897" max="5897" width="6.85546875" style="910" bestFit="1" customWidth="1"/>
    <col min="5898" max="5898" width="10.42578125" style="910" bestFit="1" customWidth="1"/>
    <col min="5899" max="5899" width="54.85546875" style="910" customWidth="1"/>
    <col min="5900" max="5902" width="9.42578125" style="910" bestFit="1" customWidth="1"/>
    <col min="5903" max="5903" width="10.28515625" style="910" customWidth="1"/>
    <col min="5904" max="5904" width="8.42578125" style="910" customWidth="1"/>
    <col min="5905" max="5905" width="6.85546875" style="910" customWidth="1"/>
    <col min="5906" max="5906" width="8.28515625" style="910" customWidth="1"/>
    <col min="5907" max="5907" width="6.85546875" style="910" bestFit="1" customWidth="1"/>
    <col min="5908" max="6144" width="9.140625" style="910"/>
    <col min="6145" max="6145" width="56.42578125" style="910" bestFit="1" customWidth="1"/>
    <col min="6146" max="6149" width="8.42578125" style="910" bestFit="1" customWidth="1"/>
    <col min="6150" max="6150" width="7.140625" style="910" bestFit="1" customWidth="1"/>
    <col min="6151" max="6151" width="7" style="910" bestFit="1" customWidth="1"/>
    <col min="6152" max="6152" width="7.140625" style="910" bestFit="1" customWidth="1"/>
    <col min="6153" max="6153" width="6.85546875" style="910" bestFit="1" customWidth="1"/>
    <col min="6154" max="6154" width="10.42578125" style="910" bestFit="1" customWidth="1"/>
    <col min="6155" max="6155" width="54.85546875" style="910" customWidth="1"/>
    <col min="6156" max="6158" width="9.42578125" style="910" bestFit="1" customWidth="1"/>
    <col min="6159" max="6159" width="10.28515625" style="910" customWidth="1"/>
    <col min="6160" max="6160" width="8.42578125" style="910" customWidth="1"/>
    <col min="6161" max="6161" width="6.85546875" style="910" customWidth="1"/>
    <col min="6162" max="6162" width="8.28515625" style="910" customWidth="1"/>
    <col min="6163" max="6163" width="6.85546875" style="910" bestFit="1" customWidth="1"/>
    <col min="6164" max="6400" width="9.140625" style="910"/>
    <col min="6401" max="6401" width="56.42578125" style="910" bestFit="1" customWidth="1"/>
    <col min="6402" max="6405" width="8.42578125" style="910" bestFit="1" customWidth="1"/>
    <col min="6406" max="6406" width="7.140625" style="910" bestFit="1" customWidth="1"/>
    <col min="6407" max="6407" width="7" style="910" bestFit="1" customWidth="1"/>
    <col min="6408" max="6408" width="7.140625" style="910" bestFit="1" customWidth="1"/>
    <col min="6409" max="6409" width="6.85546875" style="910" bestFit="1" customWidth="1"/>
    <col min="6410" max="6410" width="10.42578125" style="910" bestFit="1" customWidth="1"/>
    <col min="6411" max="6411" width="54.85546875" style="910" customWidth="1"/>
    <col min="6412" max="6414" width="9.42578125" style="910" bestFit="1" customWidth="1"/>
    <col min="6415" max="6415" width="10.28515625" style="910" customWidth="1"/>
    <col min="6416" max="6416" width="8.42578125" style="910" customWidth="1"/>
    <col min="6417" max="6417" width="6.85546875" style="910" customWidth="1"/>
    <col min="6418" max="6418" width="8.28515625" style="910" customWidth="1"/>
    <col min="6419" max="6419" width="6.85546875" style="910" bestFit="1" customWidth="1"/>
    <col min="6420" max="6656" width="9.140625" style="910"/>
    <col min="6657" max="6657" width="56.42578125" style="910" bestFit="1" customWidth="1"/>
    <col min="6658" max="6661" width="8.42578125" style="910" bestFit="1" customWidth="1"/>
    <col min="6662" max="6662" width="7.140625" style="910" bestFit="1" customWidth="1"/>
    <col min="6663" max="6663" width="7" style="910" bestFit="1" customWidth="1"/>
    <col min="6664" max="6664" width="7.140625" style="910" bestFit="1" customWidth="1"/>
    <col min="6665" max="6665" width="6.85546875" style="910" bestFit="1" customWidth="1"/>
    <col min="6666" max="6666" width="10.42578125" style="910" bestFit="1" customWidth="1"/>
    <col min="6667" max="6667" width="54.85546875" style="910" customWidth="1"/>
    <col min="6668" max="6670" width="9.42578125" style="910" bestFit="1" customWidth="1"/>
    <col min="6671" max="6671" width="10.28515625" style="910" customWidth="1"/>
    <col min="6672" max="6672" width="8.42578125" style="910" customWidth="1"/>
    <col min="6673" max="6673" width="6.85546875" style="910" customWidth="1"/>
    <col min="6674" max="6674" width="8.28515625" style="910" customWidth="1"/>
    <col min="6675" max="6675" width="6.85546875" style="910" bestFit="1" customWidth="1"/>
    <col min="6676" max="6912" width="9.140625" style="910"/>
    <col min="6913" max="6913" width="56.42578125" style="910" bestFit="1" customWidth="1"/>
    <col min="6914" max="6917" width="8.42578125" style="910" bestFit="1" customWidth="1"/>
    <col min="6918" max="6918" width="7.140625" style="910" bestFit="1" customWidth="1"/>
    <col min="6919" max="6919" width="7" style="910" bestFit="1" customWidth="1"/>
    <col min="6920" max="6920" width="7.140625" style="910" bestFit="1" customWidth="1"/>
    <col min="6921" max="6921" width="6.85546875" style="910" bestFit="1" customWidth="1"/>
    <col min="6922" max="6922" width="10.42578125" style="910" bestFit="1" customWidth="1"/>
    <col min="6923" max="6923" width="54.85546875" style="910" customWidth="1"/>
    <col min="6924" max="6926" width="9.42578125" style="910" bestFit="1" customWidth="1"/>
    <col min="6927" max="6927" width="10.28515625" style="910" customWidth="1"/>
    <col min="6928" max="6928" width="8.42578125" style="910" customWidth="1"/>
    <col min="6929" max="6929" width="6.85546875" style="910" customWidth="1"/>
    <col min="6930" max="6930" width="8.28515625" style="910" customWidth="1"/>
    <col min="6931" max="6931" width="6.85546875" style="910" bestFit="1" customWidth="1"/>
    <col min="6932" max="7168" width="9.140625" style="910"/>
    <col min="7169" max="7169" width="56.42578125" style="910" bestFit="1" customWidth="1"/>
    <col min="7170" max="7173" width="8.42578125" style="910" bestFit="1" customWidth="1"/>
    <col min="7174" max="7174" width="7.140625" style="910" bestFit="1" customWidth="1"/>
    <col min="7175" max="7175" width="7" style="910" bestFit="1" customWidth="1"/>
    <col min="7176" max="7176" width="7.140625" style="910" bestFit="1" customWidth="1"/>
    <col min="7177" max="7177" width="6.85546875" style="910" bestFit="1" customWidth="1"/>
    <col min="7178" max="7178" width="10.42578125" style="910" bestFit="1" customWidth="1"/>
    <col min="7179" max="7179" width="54.85546875" style="910" customWidth="1"/>
    <col min="7180" max="7182" width="9.42578125" style="910" bestFit="1" customWidth="1"/>
    <col min="7183" max="7183" width="10.28515625" style="910" customWidth="1"/>
    <col min="7184" max="7184" width="8.42578125" style="910" customWidth="1"/>
    <col min="7185" max="7185" width="6.85546875" style="910" customWidth="1"/>
    <col min="7186" max="7186" width="8.28515625" style="910" customWidth="1"/>
    <col min="7187" max="7187" width="6.85546875" style="910" bestFit="1" customWidth="1"/>
    <col min="7188" max="7424" width="9.140625" style="910"/>
    <col min="7425" max="7425" width="56.42578125" style="910" bestFit="1" customWidth="1"/>
    <col min="7426" max="7429" width="8.42578125" style="910" bestFit="1" customWidth="1"/>
    <col min="7430" max="7430" width="7.140625" style="910" bestFit="1" customWidth="1"/>
    <col min="7431" max="7431" width="7" style="910" bestFit="1" customWidth="1"/>
    <col min="7432" max="7432" width="7.140625" style="910" bestFit="1" customWidth="1"/>
    <col min="7433" max="7433" width="6.85546875" style="910" bestFit="1" customWidth="1"/>
    <col min="7434" max="7434" width="10.42578125" style="910" bestFit="1" customWidth="1"/>
    <col min="7435" max="7435" width="54.85546875" style="910" customWidth="1"/>
    <col min="7436" max="7438" width="9.42578125" style="910" bestFit="1" customWidth="1"/>
    <col min="7439" max="7439" width="10.28515625" style="910" customWidth="1"/>
    <col min="7440" max="7440" width="8.42578125" style="910" customWidth="1"/>
    <col min="7441" max="7441" width="6.85546875" style="910" customWidth="1"/>
    <col min="7442" max="7442" width="8.28515625" style="910" customWidth="1"/>
    <col min="7443" max="7443" width="6.85546875" style="910" bestFit="1" customWidth="1"/>
    <col min="7444" max="7680" width="9.140625" style="910"/>
    <col min="7681" max="7681" width="56.42578125" style="910" bestFit="1" customWidth="1"/>
    <col min="7682" max="7685" width="8.42578125" style="910" bestFit="1" customWidth="1"/>
    <col min="7686" max="7686" width="7.140625" style="910" bestFit="1" customWidth="1"/>
    <col min="7687" max="7687" width="7" style="910" bestFit="1" customWidth="1"/>
    <col min="7688" max="7688" width="7.140625" style="910" bestFit="1" customWidth="1"/>
    <col min="7689" max="7689" width="6.85546875" style="910" bestFit="1" customWidth="1"/>
    <col min="7690" max="7690" width="10.42578125" style="910" bestFit="1" customWidth="1"/>
    <col min="7691" max="7691" width="54.85546875" style="910" customWidth="1"/>
    <col min="7692" max="7694" width="9.42578125" style="910" bestFit="1" customWidth="1"/>
    <col min="7695" max="7695" width="10.28515625" style="910" customWidth="1"/>
    <col min="7696" max="7696" width="8.42578125" style="910" customWidth="1"/>
    <col min="7697" max="7697" width="6.85546875" style="910" customWidth="1"/>
    <col min="7698" max="7698" width="8.28515625" style="910" customWidth="1"/>
    <col min="7699" max="7699" width="6.85546875" style="910" bestFit="1" customWidth="1"/>
    <col min="7700" max="7936" width="9.140625" style="910"/>
    <col min="7937" max="7937" width="56.42578125" style="910" bestFit="1" customWidth="1"/>
    <col min="7938" max="7941" width="8.42578125" style="910" bestFit="1" customWidth="1"/>
    <col min="7942" max="7942" width="7.140625" style="910" bestFit="1" customWidth="1"/>
    <col min="7943" max="7943" width="7" style="910" bestFit="1" customWidth="1"/>
    <col min="7944" max="7944" width="7.140625" style="910" bestFit="1" customWidth="1"/>
    <col min="7945" max="7945" width="6.85546875" style="910" bestFit="1" customWidth="1"/>
    <col min="7946" max="7946" width="10.42578125" style="910" bestFit="1" customWidth="1"/>
    <col min="7947" max="7947" width="54.85546875" style="910" customWidth="1"/>
    <col min="7948" max="7950" width="9.42578125" style="910" bestFit="1" customWidth="1"/>
    <col min="7951" max="7951" width="10.28515625" style="910" customWidth="1"/>
    <col min="7952" max="7952" width="8.42578125" style="910" customWidth="1"/>
    <col min="7953" max="7953" width="6.85546875" style="910" customWidth="1"/>
    <col min="7954" max="7954" width="8.28515625" style="910" customWidth="1"/>
    <col min="7955" max="7955" width="6.85546875" style="910" bestFit="1" customWidth="1"/>
    <col min="7956" max="8192" width="9.140625" style="910"/>
    <col min="8193" max="8193" width="56.42578125" style="910" bestFit="1" customWidth="1"/>
    <col min="8194" max="8197" width="8.42578125" style="910" bestFit="1" customWidth="1"/>
    <col min="8198" max="8198" width="7.140625" style="910" bestFit="1" customWidth="1"/>
    <col min="8199" max="8199" width="7" style="910" bestFit="1" customWidth="1"/>
    <col min="8200" max="8200" width="7.140625" style="910" bestFit="1" customWidth="1"/>
    <col min="8201" max="8201" width="6.85546875" style="910" bestFit="1" customWidth="1"/>
    <col min="8202" max="8202" width="10.42578125" style="910" bestFit="1" customWidth="1"/>
    <col min="8203" max="8203" width="54.85546875" style="910" customWidth="1"/>
    <col min="8204" max="8206" width="9.42578125" style="910" bestFit="1" customWidth="1"/>
    <col min="8207" max="8207" width="10.28515625" style="910" customWidth="1"/>
    <col min="8208" max="8208" width="8.42578125" style="910" customWidth="1"/>
    <col min="8209" max="8209" width="6.85546875" style="910" customWidth="1"/>
    <col min="8210" max="8210" width="8.28515625" style="910" customWidth="1"/>
    <col min="8211" max="8211" width="6.85546875" style="910" bestFit="1" customWidth="1"/>
    <col min="8212" max="8448" width="9.140625" style="910"/>
    <col min="8449" max="8449" width="56.42578125" style="910" bestFit="1" customWidth="1"/>
    <col min="8450" max="8453" width="8.42578125" style="910" bestFit="1" customWidth="1"/>
    <col min="8454" max="8454" width="7.140625" style="910" bestFit="1" customWidth="1"/>
    <col min="8455" max="8455" width="7" style="910" bestFit="1" customWidth="1"/>
    <col min="8456" max="8456" width="7.140625" style="910" bestFit="1" customWidth="1"/>
    <col min="8457" max="8457" width="6.85546875" style="910" bestFit="1" customWidth="1"/>
    <col min="8458" max="8458" width="10.42578125" style="910" bestFit="1" customWidth="1"/>
    <col min="8459" max="8459" width="54.85546875" style="910" customWidth="1"/>
    <col min="8460" max="8462" width="9.42578125" style="910" bestFit="1" customWidth="1"/>
    <col min="8463" max="8463" width="10.28515625" style="910" customWidth="1"/>
    <col min="8464" max="8464" width="8.42578125" style="910" customWidth="1"/>
    <col min="8465" max="8465" width="6.85546875" style="910" customWidth="1"/>
    <col min="8466" max="8466" width="8.28515625" style="910" customWidth="1"/>
    <col min="8467" max="8467" width="6.85546875" style="910" bestFit="1" customWidth="1"/>
    <col min="8468" max="8704" width="9.140625" style="910"/>
    <col min="8705" max="8705" width="56.42578125" style="910" bestFit="1" customWidth="1"/>
    <col min="8706" max="8709" width="8.42578125" style="910" bestFit="1" customWidth="1"/>
    <col min="8710" max="8710" width="7.140625" style="910" bestFit="1" customWidth="1"/>
    <col min="8711" max="8711" width="7" style="910" bestFit="1" customWidth="1"/>
    <col min="8712" max="8712" width="7.140625" style="910" bestFit="1" customWidth="1"/>
    <col min="8713" max="8713" width="6.85546875" style="910" bestFit="1" customWidth="1"/>
    <col min="8714" max="8714" width="10.42578125" style="910" bestFit="1" customWidth="1"/>
    <col min="8715" max="8715" width="54.85546875" style="910" customWidth="1"/>
    <col min="8716" max="8718" width="9.42578125" style="910" bestFit="1" customWidth="1"/>
    <col min="8719" max="8719" width="10.28515625" style="910" customWidth="1"/>
    <col min="8720" max="8720" width="8.42578125" style="910" customWidth="1"/>
    <col min="8721" max="8721" width="6.85546875" style="910" customWidth="1"/>
    <col min="8722" max="8722" width="8.28515625" style="910" customWidth="1"/>
    <col min="8723" max="8723" width="6.85546875" style="910" bestFit="1" customWidth="1"/>
    <col min="8724" max="8960" width="9.140625" style="910"/>
    <col min="8961" max="8961" width="56.42578125" style="910" bestFit="1" customWidth="1"/>
    <col min="8962" max="8965" width="8.42578125" style="910" bestFit="1" customWidth="1"/>
    <col min="8966" max="8966" width="7.140625" style="910" bestFit="1" customWidth="1"/>
    <col min="8967" max="8967" width="7" style="910" bestFit="1" customWidth="1"/>
    <col min="8968" max="8968" width="7.140625" style="910" bestFit="1" customWidth="1"/>
    <col min="8969" max="8969" width="6.85546875" style="910" bestFit="1" customWidth="1"/>
    <col min="8970" max="8970" width="10.42578125" style="910" bestFit="1" customWidth="1"/>
    <col min="8971" max="8971" width="54.85546875" style="910" customWidth="1"/>
    <col min="8972" max="8974" width="9.42578125" style="910" bestFit="1" customWidth="1"/>
    <col min="8975" max="8975" width="10.28515625" style="910" customWidth="1"/>
    <col min="8976" max="8976" width="8.42578125" style="910" customWidth="1"/>
    <col min="8977" max="8977" width="6.85546875" style="910" customWidth="1"/>
    <col min="8978" max="8978" width="8.28515625" style="910" customWidth="1"/>
    <col min="8979" max="8979" width="6.85546875" style="910" bestFit="1" customWidth="1"/>
    <col min="8980" max="9216" width="9.140625" style="910"/>
    <col min="9217" max="9217" width="56.42578125" style="910" bestFit="1" customWidth="1"/>
    <col min="9218" max="9221" width="8.42578125" style="910" bestFit="1" customWidth="1"/>
    <col min="9222" max="9222" width="7.140625" style="910" bestFit="1" customWidth="1"/>
    <col min="9223" max="9223" width="7" style="910" bestFit="1" customWidth="1"/>
    <col min="9224" max="9224" width="7.140625" style="910" bestFit="1" customWidth="1"/>
    <col min="9225" max="9225" width="6.85546875" style="910" bestFit="1" customWidth="1"/>
    <col min="9226" max="9226" width="10.42578125" style="910" bestFit="1" customWidth="1"/>
    <col min="9227" max="9227" width="54.85546875" style="910" customWidth="1"/>
    <col min="9228" max="9230" width="9.42578125" style="910" bestFit="1" customWidth="1"/>
    <col min="9231" max="9231" width="10.28515625" style="910" customWidth="1"/>
    <col min="9232" max="9232" width="8.42578125" style="910" customWidth="1"/>
    <col min="9233" max="9233" width="6.85546875" style="910" customWidth="1"/>
    <col min="9234" max="9234" width="8.28515625" style="910" customWidth="1"/>
    <col min="9235" max="9235" width="6.85546875" style="910" bestFit="1" customWidth="1"/>
    <col min="9236" max="9472" width="9.140625" style="910"/>
    <col min="9473" max="9473" width="56.42578125" style="910" bestFit="1" customWidth="1"/>
    <col min="9474" max="9477" width="8.42578125" style="910" bestFit="1" customWidth="1"/>
    <col min="9478" max="9478" width="7.140625" style="910" bestFit="1" customWidth="1"/>
    <col min="9479" max="9479" width="7" style="910" bestFit="1" customWidth="1"/>
    <col min="9480" max="9480" width="7.140625" style="910" bestFit="1" customWidth="1"/>
    <col min="9481" max="9481" width="6.85546875" style="910" bestFit="1" customWidth="1"/>
    <col min="9482" max="9482" width="10.42578125" style="910" bestFit="1" customWidth="1"/>
    <col min="9483" max="9483" width="54.85546875" style="910" customWidth="1"/>
    <col min="9484" max="9486" width="9.42578125" style="910" bestFit="1" customWidth="1"/>
    <col min="9487" max="9487" width="10.28515625" style="910" customWidth="1"/>
    <col min="9488" max="9488" width="8.42578125" style="910" customWidth="1"/>
    <col min="9489" max="9489" width="6.85546875" style="910" customWidth="1"/>
    <col min="9490" max="9490" width="8.28515625" style="910" customWidth="1"/>
    <col min="9491" max="9491" width="6.85546875" style="910" bestFit="1" customWidth="1"/>
    <col min="9492" max="9728" width="9.140625" style="910"/>
    <col min="9729" max="9729" width="56.42578125" style="910" bestFit="1" customWidth="1"/>
    <col min="9730" max="9733" width="8.42578125" style="910" bestFit="1" customWidth="1"/>
    <col min="9734" max="9734" width="7.140625" style="910" bestFit="1" customWidth="1"/>
    <col min="9735" max="9735" width="7" style="910" bestFit="1" customWidth="1"/>
    <col min="9736" max="9736" width="7.140625" style="910" bestFit="1" customWidth="1"/>
    <col min="9737" max="9737" width="6.85546875" style="910" bestFit="1" customWidth="1"/>
    <col min="9738" max="9738" width="10.42578125" style="910" bestFit="1" customWidth="1"/>
    <col min="9739" max="9739" width="54.85546875" style="910" customWidth="1"/>
    <col min="9740" max="9742" width="9.42578125" style="910" bestFit="1" customWidth="1"/>
    <col min="9743" max="9743" width="10.28515625" style="910" customWidth="1"/>
    <col min="9744" max="9744" width="8.42578125" style="910" customWidth="1"/>
    <col min="9745" max="9745" width="6.85546875" style="910" customWidth="1"/>
    <col min="9746" max="9746" width="8.28515625" style="910" customWidth="1"/>
    <col min="9747" max="9747" width="6.85546875" style="910" bestFit="1" customWidth="1"/>
    <col min="9748" max="9984" width="9.140625" style="910"/>
    <col min="9985" max="9985" width="56.42578125" style="910" bestFit="1" customWidth="1"/>
    <col min="9986" max="9989" width="8.42578125" style="910" bestFit="1" customWidth="1"/>
    <col min="9990" max="9990" width="7.140625" style="910" bestFit="1" customWidth="1"/>
    <col min="9991" max="9991" width="7" style="910" bestFit="1" customWidth="1"/>
    <col min="9992" max="9992" width="7.140625" style="910" bestFit="1" customWidth="1"/>
    <col min="9993" max="9993" width="6.85546875" style="910" bestFit="1" customWidth="1"/>
    <col min="9994" max="9994" width="10.42578125" style="910" bestFit="1" customWidth="1"/>
    <col min="9995" max="9995" width="54.85546875" style="910" customWidth="1"/>
    <col min="9996" max="9998" width="9.42578125" style="910" bestFit="1" customWidth="1"/>
    <col min="9999" max="9999" width="10.28515625" style="910" customWidth="1"/>
    <col min="10000" max="10000" width="8.42578125" style="910" customWidth="1"/>
    <col min="10001" max="10001" width="6.85546875" style="910" customWidth="1"/>
    <col min="10002" max="10002" width="8.28515625" style="910" customWidth="1"/>
    <col min="10003" max="10003" width="6.85546875" style="910" bestFit="1" customWidth="1"/>
    <col min="10004" max="10240" width="9.140625" style="910"/>
    <col min="10241" max="10241" width="56.42578125" style="910" bestFit="1" customWidth="1"/>
    <col min="10242" max="10245" width="8.42578125" style="910" bestFit="1" customWidth="1"/>
    <col min="10246" max="10246" width="7.140625" style="910" bestFit="1" customWidth="1"/>
    <col min="10247" max="10247" width="7" style="910" bestFit="1" customWidth="1"/>
    <col min="10248" max="10248" width="7.140625" style="910" bestFit="1" customWidth="1"/>
    <col min="10249" max="10249" width="6.85546875" style="910" bestFit="1" customWidth="1"/>
    <col min="10250" max="10250" width="10.42578125" style="910" bestFit="1" customWidth="1"/>
    <col min="10251" max="10251" width="54.85546875" style="910" customWidth="1"/>
    <col min="10252" max="10254" width="9.42578125" style="910" bestFit="1" customWidth="1"/>
    <col min="10255" max="10255" width="10.28515625" style="910" customWidth="1"/>
    <col min="10256" max="10256" width="8.42578125" style="910" customWidth="1"/>
    <col min="10257" max="10257" width="6.85546875" style="910" customWidth="1"/>
    <col min="10258" max="10258" width="8.28515625" style="910" customWidth="1"/>
    <col min="10259" max="10259" width="6.85546875" style="910" bestFit="1" customWidth="1"/>
    <col min="10260" max="10496" width="9.140625" style="910"/>
    <col min="10497" max="10497" width="56.42578125" style="910" bestFit="1" customWidth="1"/>
    <col min="10498" max="10501" width="8.42578125" style="910" bestFit="1" customWidth="1"/>
    <col min="10502" max="10502" width="7.140625" style="910" bestFit="1" customWidth="1"/>
    <col min="10503" max="10503" width="7" style="910" bestFit="1" customWidth="1"/>
    <col min="10504" max="10504" width="7.140625" style="910" bestFit="1" customWidth="1"/>
    <col min="10505" max="10505" width="6.85546875" style="910" bestFit="1" customWidth="1"/>
    <col min="10506" max="10506" width="10.42578125" style="910" bestFit="1" customWidth="1"/>
    <col min="10507" max="10507" width="54.85546875" style="910" customWidth="1"/>
    <col min="10508" max="10510" width="9.42578125" style="910" bestFit="1" customWidth="1"/>
    <col min="10511" max="10511" width="10.28515625" style="910" customWidth="1"/>
    <col min="10512" max="10512" width="8.42578125" style="910" customWidth="1"/>
    <col min="10513" max="10513" width="6.85546875" style="910" customWidth="1"/>
    <col min="10514" max="10514" width="8.28515625" style="910" customWidth="1"/>
    <col min="10515" max="10515" width="6.85546875" style="910" bestFit="1" customWidth="1"/>
    <col min="10516" max="10752" width="9.140625" style="910"/>
    <col min="10753" max="10753" width="56.42578125" style="910" bestFit="1" customWidth="1"/>
    <col min="10754" max="10757" width="8.42578125" style="910" bestFit="1" customWidth="1"/>
    <col min="10758" max="10758" width="7.140625" style="910" bestFit="1" customWidth="1"/>
    <col min="10759" max="10759" width="7" style="910" bestFit="1" customWidth="1"/>
    <col min="10760" max="10760" width="7.140625" style="910" bestFit="1" customWidth="1"/>
    <col min="10761" max="10761" width="6.85546875" style="910" bestFit="1" customWidth="1"/>
    <col min="10762" max="10762" width="10.42578125" style="910" bestFit="1" customWidth="1"/>
    <col min="10763" max="10763" width="54.85546875" style="910" customWidth="1"/>
    <col min="10764" max="10766" width="9.42578125" style="910" bestFit="1" customWidth="1"/>
    <col min="10767" max="10767" width="10.28515625" style="910" customWidth="1"/>
    <col min="10768" max="10768" width="8.42578125" style="910" customWidth="1"/>
    <col min="10769" max="10769" width="6.85546875" style="910" customWidth="1"/>
    <col min="10770" max="10770" width="8.28515625" style="910" customWidth="1"/>
    <col min="10771" max="10771" width="6.85546875" style="910" bestFit="1" customWidth="1"/>
    <col min="10772" max="11008" width="9.140625" style="910"/>
    <col min="11009" max="11009" width="56.42578125" style="910" bestFit="1" customWidth="1"/>
    <col min="11010" max="11013" width="8.42578125" style="910" bestFit="1" customWidth="1"/>
    <col min="11014" max="11014" width="7.140625" style="910" bestFit="1" customWidth="1"/>
    <col min="11015" max="11015" width="7" style="910" bestFit="1" customWidth="1"/>
    <col min="11016" max="11016" width="7.140625" style="910" bestFit="1" customWidth="1"/>
    <col min="11017" max="11017" width="6.85546875" style="910" bestFit="1" customWidth="1"/>
    <col min="11018" max="11018" width="10.42578125" style="910" bestFit="1" customWidth="1"/>
    <col min="11019" max="11019" width="54.85546875" style="910" customWidth="1"/>
    <col min="11020" max="11022" width="9.42578125" style="910" bestFit="1" customWidth="1"/>
    <col min="11023" max="11023" width="10.28515625" style="910" customWidth="1"/>
    <col min="11024" max="11024" width="8.42578125" style="910" customWidth="1"/>
    <col min="11025" max="11025" width="6.85546875" style="910" customWidth="1"/>
    <col min="11026" max="11026" width="8.28515625" style="910" customWidth="1"/>
    <col min="11027" max="11027" width="6.85546875" style="910" bestFit="1" customWidth="1"/>
    <col min="11028" max="11264" width="9.140625" style="910"/>
    <col min="11265" max="11265" width="56.42578125" style="910" bestFit="1" customWidth="1"/>
    <col min="11266" max="11269" width="8.42578125" style="910" bestFit="1" customWidth="1"/>
    <col min="11270" max="11270" width="7.140625" style="910" bestFit="1" customWidth="1"/>
    <col min="11271" max="11271" width="7" style="910" bestFit="1" customWidth="1"/>
    <col min="11272" max="11272" width="7.140625" style="910" bestFit="1" customWidth="1"/>
    <col min="11273" max="11273" width="6.85546875" style="910" bestFit="1" customWidth="1"/>
    <col min="11274" max="11274" width="10.42578125" style="910" bestFit="1" customWidth="1"/>
    <col min="11275" max="11275" width="54.85546875" style="910" customWidth="1"/>
    <col min="11276" max="11278" width="9.42578125" style="910" bestFit="1" customWidth="1"/>
    <col min="11279" max="11279" width="10.28515625" style="910" customWidth="1"/>
    <col min="11280" max="11280" width="8.42578125" style="910" customWidth="1"/>
    <col min="11281" max="11281" width="6.85546875" style="910" customWidth="1"/>
    <col min="11282" max="11282" width="8.28515625" style="910" customWidth="1"/>
    <col min="11283" max="11283" width="6.85546875" style="910" bestFit="1" customWidth="1"/>
    <col min="11284" max="11520" width="9.140625" style="910"/>
    <col min="11521" max="11521" width="56.42578125" style="910" bestFit="1" customWidth="1"/>
    <col min="11522" max="11525" width="8.42578125" style="910" bestFit="1" customWidth="1"/>
    <col min="11526" max="11526" width="7.140625" style="910" bestFit="1" customWidth="1"/>
    <col min="11527" max="11527" width="7" style="910" bestFit="1" customWidth="1"/>
    <col min="11528" max="11528" width="7.140625" style="910" bestFit="1" customWidth="1"/>
    <col min="11529" max="11529" width="6.85546875" style="910" bestFit="1" customWidth="1"/>
    <col min="11530" max="11530" width="10.42578125" style="910" bestFit="1" customWidth="1"/>
    <col min="11531" max="11531" width="54.85546875" style="910" customWidth="1"/>
    <col min="11532" max="11534" width="9.42578125" style="910" bestFit="1" customWidth="1"/>
    <col min="11535" max="11535" width="10.28515625" style="910" customWidth="1"/>
    <col min="11536" max="11536" width="8.42578125" style="910" customWidth="1"/>
    <col min="11537" max="11537" width="6.85546875" style="910" customWidth="1"/>
    <col min="11538" max="11538" width="8.28515625" style="910" customWidth="1"/>
    <col min="11539" max="11539" width="6.85546875" style="910" bestFit="1" customWidth="1"/>
    <col min="11540" max="11776" width="9.140625" style="910"/>
    <col min="11777" max="11777" width="56.42578125" style="910" bestFit="1" customWidth="1"/>
    <col min="11778" max="11781" width="8.42578125" style="910" bestFit="1" customWidth="1"/>
    <col min="11782" max="11782" width="7.140625" style="910" bestFit="1" customWidth="1"/>
    <col min="11783" max="11783" width="7" style="910" bestFit="1" customWidth="1"/>
    <col min="11784" max="11784" width="7.140625" style="910" bestFit="1" customWidth="1"/>
    <col min="11785" max="11785" width="6.85546875" style="910" bestFit="1" customWidth="1"/>
    <col min="11786" max="11786" width="10.42578125" style="910" bestFit="1" customWidth="1"/>
    <col min="11787" max="11787" width="54.85546875" style="910" customWidth="1"/>
    <col min="11788" max="11790" width="9.42578125" style="910" bestFit="1" customWidth="1"/>
    <col min="11791" max="11791" width="10.28515625" style="910" customWidth="1"/>
    <col min="11792" max="11792" width="8.42578125" style="910" customWidth="1"/>
    <col min="11793" max="11793" width="6.85546875" style="910" customWidth="1"/>
    <col min="11794" max="11794" width="8.28515625" style="910" customWidth="1"/>
    <col min="11795" max="11795" width="6.85546875" style="910" bestFit="1" customWidth="1"/>
    <col min="11796" max="12032" width="9.140625" style="910"/>
    <col min="12033" max="12033" width="56.42578125" style="910" bestFit="1" customWidth="1"/>
    <col min="12034" max="12037" width="8.42578125" style="910" bestFit="1" customWidth="1"/>
    <col min="12038" max="12038" width="7.140625" style="910" bestFit="1" customWidth="1"/>
    <col min="12039" max="12039" width="7" style="910" bestFit="1" customWidth="1"/>
    <col min="12040" max="12040" width="7.140625" style="910" bestFit="1" customWidth="1"/>
    <col min="12041" max="12041" width="6.85546875" style="910" bestFit="1" customWidth="1"/>
    <col min="12042" max="12042" width="10.42578125" style="910" bestFit="1" customWidth="1"/>
    <col min="12043" max="12043" width="54.85546875" style="910" customWidth="1"/>
    <col min="12044" max="12046" width="9.42578125" style="910" bestFit="1" customWidth="1"/>
    <col min="12047" max="12047" width="10.28515625" style="910" customWidth="1"/>
    <col min="12048" max="12048" width="8.42578125" style="910" customWidth="1"/>
    <col min="12049" max="12049" width="6.85546875" style="910" customWidth="1"/>
    <col min="12050" max="12050" width="8.28515625" style="910" customWidth="1"/>
    <col min="12051" max="12051" width="6.85546875" style="910" bestFit="1" customWidth="1"/>
    <col min="12052" max="12288" width="9.140625" style="910"/>
    <col min="12289" max="12289" width="56.42578125" style="910" bestFit="1" customWidth="1"/>
    <col min="12290" max="12293" width="8.42578125" style="910" bestFit="1" customWidth="1"/>
    <col min="12294" max="12294" width="7.140625" style="910" bestFit="1" customWidth="1"/>
    <col min="12295" max="12295" width="7" style="910" bestFit="1" customWidth="1"/>
    <col min="12296" max="12296" width="7.140625" style="910" bestFit="1" customWidth="1"/>
    <col min="12297" max="12297" width="6.85546875" style="910" bestFit="1" customWidth="1"/>
    <col min="12298" max="12298" width="10.42578125" style="910" bestFit="1" customWidth="1"/>
    <col min="12299" max="12299" width="54.85546875" style="910" customWidth="1"/>
    <col min="12300" max="12302" width="9.42578125" style="910" bestFit="1" customWidth="1"/>
    <col min="12303" max="12303" width="10.28515625" style="910" customWidth="1"/>
    <col min="12304" max="12304" width="8.42578125" style="910" customWidth="1"/>
    <col min="12305" max="12305" width="6.85546875" style="910" customWidth="1"/>
    <col min="12306" max="12306" width="8.28515625" style="910" customWidth="1"/>
    <col min="12307" max="12307" width="6.85546875" style="910" bestFit="1" customWidth="1"/>
    <col min="12308" max="12544" width="9.140625" style="910"/>
    <col min="12545" max="12545" width="56.42578125" style="910" bestFit="1" customWidth="1"/>
    <col min="12546" max="12549" width="8.42578125" style="910" bestFit="1" customWidth="1"/>
    <col min="12550" max="12550" width="7.140625" style="910" bestFit="1" customWidth="1"/>
    <col min="12551" max="12551" width="7" style="910" bestFit="1" customWidth="1"/>
    <col min="12552" max="12552" width="7.140625" style="910" bestFit="1" customWidth="1"/>
    <col min="12553" max="12553" width="6.85546875" style="910" bestFit="1" customWidth="1"/>
    <col min="12554" max="12554" width="10.42578125" style="910" bestFit="1" customWidth="1"/>
    <col min="12555" max="12555" width="54.85546875" style="910" customWidth="1"/>
    <col min="12556" max="12558" width="9.42578125" style="910" bestFit="1" customWidth="1"/>
    <col min="12559" max="12559" width="10.28515625" style="910" customWidth="1"/>
    <col min="12560" max="12560" width="8.42578125" style="910" customWidth="1"/>
    <col min="12561" max="12561" width="6.85546875" style="910" customWidth="1"/>
    <col min="12562" max="12562" width="8.28515625" style="910" customWidth="1"/>
    <col min="12563" max="12563" width="6.85546875" style="910" bestFit="1" customWidth="1"/>
    <col min="12564" max="12800" width="9.140625" style="910"/>
    <col min="12801" max="12801" width="56.42578125" style="910" bestFit="1" customWidth="1"/>
    <col min="12802" max="12805" width="8.42578125" style="910" bestFit="1" customWidth="1"/>
    <col min="12806" max="12806" width="7.140625" style="910" bestFit="1" customWidth="1"/>
    <col min="12807" max="12807" width="7" style="910" bestFit="1" customWidth="1"/>
    <col min="12808" max="12808" width="7.140625" style="910" bestFit="1" customWidth="1"/>
    <col min="12809" max="12809" width="6.85546875" style="910" bestFit="1" customWidth="1"/>
    <col min="12810" max="12810" width="10.42578125" style="910" bestFit="1" customWidth="1"/>
    <col min="12811" max="12811" width="54.85546875" style="910" customWidth="1"/>
    <col min="12812" max="12814" width="9.42578125" style="910" bestFit="1" customWidth="1"/>
    <col min="12815" max="12815" width="10.28515625" style="910" customWidth="1"/>
    <col min="12816" max="12816" width="8.42578125" style="910" customWidth="1"/>
    <col min="12817" max="12817" width="6.85546875" style="910" customWidth="1"/>
    <col min="12818" max="12818" width="8.28515625" style="910" customWidth="1"/>
    <col min="12819" max="12819" width="6.85546875" style="910" bestFit="1" customWidth="1"/>
    <col min="12820" max="13056" width="9.140625" style="910"/>
    <col min="13057" max="13057" width="56.42578125" style="910" bestFit="1" customWidth="1"/>
    <col min="13058" max="13061" width="8.42578125" style="910" bestFit="1" customWidth="1"/>
    <col min="13062" max="13062" width="7.140625" style="910" bestFit="1" customWidth="1"/>
    <col min="13063" max="13063" width="7" style="910" bestFit="1" customWidth="1"/>
    <col min="13064" max="13064" width="7.140625" style="910" bestFit="1" customWidth="1"/>
    <col min="13065" max="13065" width="6.85546875" style="910" bestFit="1" customWidth="1"/>
    <col min="13066" max="13066" width="10.42578125" style="910" bestFit="1" customWidth="1"/>
    <col min="13067" max="13067" width="54.85546875" style="910" customWidth="1"/>
    <col min="13068" max="13070" width="9.42578125" style="910" bestFit="1" customWidth="1"/>
    <col min="13071" max="13071" width="10.28515625" style="910" customWidth="1"/>
    <col min="13072" max="13072" width="8.42578125" style="910" customWidth="1"/>
    <col min="13073" max="13073" width="6.85546875" style="910" customWidth="1"/>
    <col min="13074" max="13074" width="8.28515625" style="910" customWidth="1"/>
    <col min="13075" max="13075" width="6.85546875" style="910" bestFit="1" customWidth="1"/>
    <col min="13076" max="13312" width="9.140625" style="910"/>
    <col min="13313" max="13313" width="56.42578125" style="910" bestFit="1" customWidth="1"/>
    <col min="13314" max="13317" width="8.42578125" style="910" bestFit="1" customWidth="1"/>
    <col min="13318" max="13318" width="7.140625" style="910" bestFit="1" customWidth="1"/>
    <col min="13319" max="13319" width="7" style="910" bestFit="1" customWidth="1"/>
    <col min="13320" max="13320" width="7.140625" style="910" bestFit="1" customWidth="1"/>
    <col min="13321" max="13321" width="6.85546875" style="910" bestFit="1" customWidth="1"/>
    <col min="13322" max="13322" width="10.42578125" style="910" bestFit="1" customWidth="1"/>
    <col min="13323" max="13323" width="54.85546875" style="910" customWidth="1"/>
    <col min="13324" max="13326" width="9.42578125" style="910" bestFit="1" customWidth="1"/>
    <col min="13327" max="13327" width="10.28515625" style="910" customWidth="1"/>
    <col min="13328" max="13328" width="8.42578125" style="910" customWidth="1"/>
    <col min="13329" max="13329" width="6.85546875" style="910" customWidth="1"/>
    <col min="13330" max="13330" width="8.28515625" style="910" customWidth="1"/>
    <col min="13331" max="13331" width="6.85546875" style="910" bestFit="1" customWidth="1"/>
    <col min="13332" max="13568" width="9.140625" style="910"/>
    <col min="13569" max="13569" width="56.42578125" style="910" bestFit="1" customWidth="1"/>
    <col min="13570" max="13573" width="8.42578125" style="910" bestFit="1" customWidth="1"/>
    <col min="13574" max="13574" width="7.140625" style="910" bestFit="1" customWidth="1"/>
    <col min="13575" max="13575" width="7" style="910" bestFit="1" customWidth="1"/>
    <col min="13576" max="13576" width="7.140625" style="910" bestFit="1" customWidth="1"/>
    <col min="13577" max="13577" width="6.85546875" style="910" bestFit="1" customWidth="1"/>
    <col min="13578" max="13578" width="10.42578125" style="910" bestFit="1" customWidth="1"/>
    <col min="13579" max="13579" width="54.85546875" style="910" customWidth="1"/>
    <col min="13580" max="13582" width="9.42578125" style="910" bestFit="1" customWidth="1"/>
    <col min="13583" max="13583" width="10.28515625" style="910" customWidth="1"/>
    <col min="13584" max="13584" width="8.42578125" style="910" customWidth="1"/>
    <col min="13585" max="13585" width="6.85546875" style="910" customWidth="1"/>
    <col min="13586" max="13586" width="8.28515625" style="910" customWidth="1"/>
    <col min="13587" max="13587" width="6.85546875" style="910" bestFit="1" customWidth="1"/>
    <col min="13588" max="13824" width="9.140625" style="910"/>
    <col min="13825" max="13825" width="56.42578125" style="910" bestFit="1" customWidth="1"/>
    <col min="13826" max="13829" width="8.42578125" style="910" bestFit="1" customWidth="1"/>
    <col min="13830" max="13830" width="7.140625" style="910" bestFit="1" customWidth="1"/>
    <col min="13831" max="13831" width="7" style="910" bestFit="1" customWidth="1"/>
    <col min="13832" max="13832" width="7.140625" style="910" bestFit="1" customWidth="1"/>
    <col min="13833" max="13833" width="6.85546875" style="910" bestFit="1" customWidth="1"/>
    <col min="13834" max="13834" width="10.42578125" style="910" bestFit="1" customWidth="1"/>
    <col min="13835" max="13835" width="54.85546875" style="910" customWidth="1"/>
    <col min="13836" max="13838" width="9.42578125" style="910" bestFit="1" customWidth="1"/>
    <col min="13839" max="13839" width="10.28515625" style="910" customWidth="1"/>
    <col min="13840" max="13840" width="8.42578125" style="910" customWidth="1"/>
    <col min="13841" max="13841" width="6.85546875" style="910" customWidth="1"/>
    <col min="13842" max="13842" width="8.28515625" style="910" customWidth="1"/>
    <col min="13843" max="13843" width="6.85546875" style="910" bestFit="1" customWidth="1"/>
    <col min="13844" max="14080" width="9.140625" style="910"/>
    <col min="14081" max="14081" width="56.42578125" style="910" bestFit="1" customWidth="1"/>
    <col min="14082" max="14085" width="8.42578125" style="910" bestFit="1" customWidth="1"/>
    <col min="14086" max="14086" width="7.140625" style="910" bestFit="1" customWidth="1"/>
    <col min="14087" max="14087" width="7" style="910" bestFit="1" customWidth="1"/>
    <col min="14088" max="14088" width="7.140625" style="910" bestFit="1" customWidth="1"/>
    <col min="14089" max="14089" width="6.85546875" style="910" bestFit="1" customWidth="1"/>
    <col min="14090" max="14090" width="10.42578125" style="910" bestFit="1" customWidth="1"/>
    <col min="14091" max="14091" width="54.85546875" style="910" customWidth="1"/>
    <col min="14092" max="14094" width="9.42578125" style="910" bestFit="1" customWidth="1"/>
    <col min="14095" max="14095" width="10.28515625" style="910" customWidth="1"/>
    <col min="14096" max="14096" width="8.42578125" style="910" customWidth="1"/>
    <col min="14097" max="14097" width="6.85546875" style="910" customWidth="1"/>
    <col min="14098" max="14098" width="8.28515625" style="910" customWidth="1"/>
    <col min="14099" max="14099" width="6.85546875" style="910" bestFit="1" customWidth="1"/>
    <col min="14100" max="14336" width="9.140625" style="910"/>
    <col min="14337" max="14337" width="56.42578125" style="910" bestFit="1" customWidth="1"/>
    <col min="14338" max="14341" width="8.42578125" style="910" bestFit="1" customWidth="1"/>
    <col min="14342" max="14342" width="7.140625" style="910" bestFit="1" customWidth="1"/>
    <col min="14343" max="14343" width="7" style="910" bestFit="1" customWidth="1"/>
    <col min="14344" max="14344" width="7.140625" style="910" bestFit="1" customWidth="1"/>
    <col min="14345" max="14345" width="6.85546875" style="910" bestFit="1" customWidth="1"/>
    <col min="14346" max="14346" width="10.42578125" style="910" bestFit="1" customWidth="1"/>
    <col min="14347" max="14347" width="54.85546875" style="910" customWidth="1"/>
    <col min="14348" max="14350" width="9.42578125" style="910" bestFit="1" customWidth="1"/>
    <col min="14351" max="14351" width="10.28515625" style="910" customWidth="1"/>
    <col min="14352" max="14352" width="8.42578125" style="910" customWidth="1"/>
    <col min="14353" max="14353" width="6.85546875" style="910" customWidth="1"/>
    <col min="14354" max="14354" width="8.28515625" style="910" customWidth="1"/>
    <col min="14355" max="14355" width="6.85546875" style="910" bestFit="1" customWidth="1"/>
    <col min="14356" max="14592" width="9.140625" style="910"/>
    <col min="14593" max="14593" width="56.42578125" style="910" bestFit="1" customWidth="1"/>
    <col min="14594" max="14597" width="8.42578125" style="910" bestFit="1" customWidth="1"/>
    <col min="14598" max="14598" width="7.140625" style="910" bestFit="1" customWidth="1"/>
    <col min="14599" max="14599" width="7" style="910" bestFit="1" customWidth="1"/>
    <col min="14600" max="14600" width="7.140625" style="910" bestFit="1" customWidth="1"/>
    <col min="14601" max="14601" width="6.85546875" style="910" bestFit="1" customWidth="1"/>
    <col min="14602" max="14602" width="10.42578125" style="910" bestFit="1" customWidth="1"/>
    <col min="14603" max="14603" width="54.85546875" style="910" customWidth="1"/>
    <col min="14604" max="14606" width="9.42578125" style="910" bestFit="1" customWidth="1"/>
    <col min="14607" max="14607" width="10.28515625" style="910" customWidth="1"/>
    <col min="14608" max="14608" width="8.42578125" style="910" customWidth="1"/>
    <col min="14609" max="14609" width="6.85546875" style="910" customWidth="1"/>
    <col min="14610" max="14610" width="8.28515625" style="910" customWidth="1"/>
    <col min="14611" max="14611" width="6.85546875" style="910" bestFit="1" customWidth="1"/>
    <col min="14612" max="14848" width="9.140625" style="910"/>
    <col min="14849" max="14849" width="56.42578125" style="910" bestFit="1" customWidth="1"/>
    <col min="14850" max="14853" width="8.42578125" style="910" bestFit="1" customWidth="1"/>
    <col min="14854" max="14854" width="7.140625" style="910" bestFit="1" customWidth="1"/>
    <col min="14855" max="14855" width="7" style="910" bestFit="1" customWidth="1"/>
    <col min="14856" max="14856" width="7.140625" style="910" bestFit="1" customWidth="1"/>
    <col min="14857" max="14857" width="6.85546875" style="910" bestFit="1" customWidth="1"/>
    <col min="14858" max="14858" width="10.42578125" style="910" bestFit="1" customWidth="1"/>
    <col min="14859" max="14859" width="54.85546875" style="910" customWidth="1"/>
    <col min="14860" max="14862" width="9.42578125" style="910" bestFit="1" customWidth="1"/>
    <col min="14863" max="14863" width="10.28515625" style="910" customWidth="1"/>
    <col min="14864" max="14864" width="8.42578125" style="910" customWidth="1"/>
    <col min="14865" max="14865" width="6.85546875" style="910" customWidth="1"/>
    <col min="14866" max="14866" width="8.28515625" style="910" customWidth="1"/>
    <col min="14867" max="14867" width="6.85546875" style="910" bestFit="1" customWidth="1"/>
    <col min="14868" max="15104" width="9.140625" style="910"/>
    <col min="15105" max="15105" width="56.42578125" style="910" bestFit="1" customWidth="1"/>
    <col min="15106" max="15109" width="8.42578125" style="910" bestFit="1" customWidth="1"/>
    <col min="15110" max="15110" width="7.140625" style="910" bestFit="1" customWidth="1"/>
    <col min="15111" max="15111" width="7" style="910" bestFit="1" customWidth="1"/>
    <col min="15112" max="15112" width="7.140625" style="910" bestFit="1" customWidth="1"/>
    <col min="15113" max="15113" width="6.85546875" style="910" bestFit="1" customWidth="1"/>
    <col min="15114" max="15114" width="10.42578125" style="910" bestFit="1" customWidth="1"/>
    <col min="15115" max="15115" width="54.85546875" style="910" customWidth="1"/>
    <col min="15116" max="15118" width="9.42578125" style="910" bestFit="1" customWidth="1"/>
    <col min="15119" max="15119" width="10.28515625" style="910" customWidth="1"/>
    <col min="15120" max="15120" width="8.42578125" style="910" customWidth="1"/>
    <col min="15121" max="15121" width="6.85546875" style="910" customWidth="1"/>
    <col min="15122" max="15122" width="8.28515625" style="910" customWidth="1"/>
    <col min="15123" max="15123" width="6.85546875" style="910" bestFit="1" customWidth="1"/>
    <col min="15124" max="15360" width="9.140625" style="910"/>
    <col min="15361" max="15361" width="56.42578125" style="910" bestFit="1" customWidth="1"/>
    <col min="15362" max="15365" width="8.42578125" style="910" bestFit="1" customWidth="1"/>
    <col min="15366" max="15366" width="7.140625" style="910" bestFit="1" customWidth="1"/>
    <col min="15367" max="15367" width="7" style="910" bestFit="1" customWidth="1"/>
    <col min="15368" max="15368" width="7.140625" style="910" bestFit="1" customWidth="1"/>
    <col min="15369" max="15369" width="6.85546875" style="910" bestFit="1" customWidth="1"/>
    <col min="15370" max="15370" width="10.42578125" style="910" bestFit="1" customWidth="1"/>
    <col min="15371" max="15371" width="54.85546875" style="910" customWidth="1"/>
    <col min="15372" max="15374" width="9.42578125" style="910" bestFit="1" customWidth="1"/>
    <col min="15375" max="15375" width="10.28515625" style="910" customWidth="1"/>
    <col min="15376" max="15376" width="8.42578125" style="910" customWidth="1"/>
    <col min="15377" max="15377" width="6.85546875" style="910" customWidth="1"/>
    <col min="15378" max="15378" width="8.28515625" style="910" customWidth="1"/>
    <col min="15379" max="15379" width="6.85546875" style="910" bestFit="1" customWidth="1"/>
    <col min="15380" max="15616" width="9.140625" style="910"/>
    <col min="15617" max="15617" width="56.42578125" style="910" bestFit="1" customWidth="1"/>
    <col min="15618" max="15621" width="8.42578125" style="910" bestFit="1" customWidth="1"/>
    <col min="15622" max="15622" width="7.140625" style="910" bestFit="1" customWidth="1"/>
    <col min="15623" max="15623" width="7" style="910" bestFit="1" customWidth="1"/>
    <col min="15624" max="15624" width="7.140625" style="910" bestFit="1" customWidth="1"/>
    <col min="15625" max="15625" width="6.85546875" style="910" bestFit="1" customWidth="1"/>
    <col min="15626" max="15626" width="10.42578125" style="910" bestFit="1" customWidth="1"/>
    <col min="15627" max="15627" width="54.85546875" style="910" customWidth="1"/>
    <col min="15628" max="15630" width="9.42578125" style="910" bestFit="1" customWidth="1"/>
    <col min="15631" max="15631" width="10.28515625" style="910" customWidth="1"/>
    <col min="15632" max="15632" width="8.42578125" style="910" customWidth="1"/>
    <col min="15633" max="15633" width="6.85546875" style="910" customWidth="1"/>
    <col min="15634" max="15634" width="8.28515625" style="910" customWidth="1"/>
    <col min="15635" max="15635" width="6.85546875" style="910" bestFit="1" customWidth="1"/>
    <col min="15636" max="15872" width="9.140625" style="910"/>
    <col min="15873" max="15873" width="56.42578125" style="910" bestFit="1" customWidth="1"/>
    <col min="15874" max="15877" width="8.42578125" style="910" bestFit="1" customWidth="1"/>
    <col min="15878" max="15878" width="7.140625" style="910" bestFit="1" customWidth="1"/>
    <col min="15879" max="15879" width="7" style="910" bestFit="1" customWidth="1"/>
    <col min="15880" max="15880" width="7.140625" style="910" bestFit="1" customWidth="1"/>
    <col min="15881" max="15881" width="6.85546875" style="910" bestFit="1" customWidth="1"/>
    <col min="15882" max="15882" width="10.42578125" style="910" bestFit="1" customWidth="1"/>
    <col min="15883" max="15883" width="54.85546875" style="910" customWidth="1"/>
    <col min="15884" max="15886" width="9.42578125" style="910" bestFit="1" customWidth="1"/>
    <col min="15887" max="15887" width="10.28515625" style="910" customWidth="1"/>
    <col min="15888" max="15888" width="8.42578125" style="910" customWidth="1"/>
    <col min="15889" max="15889" width="6.85546875" style="910" customWidth="1"/>
    <col min="15890" max="15890" width="8.28515625" style="910" customWidth="1"/>
    <col min="15891" max="15891" width="6.85546875" style="910" bestFit="1" customWidth="1"/>
    <col min="15892" max="16128" width="9.140625" style="910"/>
    <col min="16129" max="16129" width="56.42578125" style="910" bestFit="1" customWidth="1"/>
    <col min="16130" max="16133" width="8.42578125" style="910" bestFit="1" customWidth="1"/>
    <col min="16134" max="16134" width="7.140625" style="910" bestFit="1" customWidth="1"/>
    <col min="16135" max="16135" width="7" style="910" bestFit="1" customWidth="1"/>
    <col min="16136" max="16136" width="7.140625" style="910" bestFit="1" customWidth="1"/>
    <col min="16137" max="16137" width="6.85546875" style="910" bestFit="1" customWidth="1"/>
    <col min="16138" max="16138" width="10.42578125" style="910" bestFit="1" customWidth="1"/>
    <col min="16139" max="16139" width="54.85546875" style="910" customWidth="1"/>
    <col min="16140" max="16142" width="9.42578125" style="910" bestFit="1" customWidth="1"/>
    <col min="16143" max="16143" width="10.28515625" style="910" customWidth="1"/>
    <col min="16144" max="16144" width="8.42578125" style="910" customWidth="1"/>
    <col min="16145" max="16145" width="6.85546875" style="910" customWidth="1"/>
    <col min="16146" max="16146" width="8.28515625" style="910" customWidth="1"/>
    <col min="16147" max="16147" width="6.85546875" style="910" bestFit="1" customWidth="1"/>
    <col min="16148" max="16384" width="9.140625" style="910"/>
  </cols>
  <sheetData>
    <row r="1" spans="1:19" ht="15.75">
      <c r="A1" s="1801" t="s">
        <v>1014</v>
      </c>
      <c r="B1" s="1801"/>
      <c r="C1" s="1801"/>
      <c r="D1" s="1801"/>
      <c r="E1" s="1801"/>
      <c r="F1" s="1801"/>
      <c r="G1" s="1801"/>
      <c r="H1" s="1801"/>
      <c r="I1" s="1801"/>
      <c r="J1" s="1801"/>
      <c r="K1" s="1801"/>
      <c r="L1" s="1801"/>
      <c r="M1" s="1801"/>
      <c r="N1" s="1801"/>
      <c r="O1" s="1801"/>
      <c r="P1" s="1801"/>
      <c r="Q1" s="1801"/>
      <c r="R1" s="1801"/>
      <c r="S1" s="1801"/>
    </row>
    <row r="2" spans="1:19" ht="15.75">
      <c r="A2" s="1801" t="s">
        <v>1015</v>
      </c>
      <c r="B2" s="1801"/>
      <c r="C2" s="1801"/>
      <c r="D2" s="1801"/>
      <c r="E2" s="1801"/>
      <c r="F2" s="1801"/>
      <c r="G2" s="1801"/>
      <c r="H2" s="1801"/>
      <c r="I2" s="1801"/>
      <c r="J2" s="1801"/>
      <c r="K2" s="1801"/>
      <c r="L2" s="1801"/>
      <c r="M2" s="1801"/>
      <c r="N2" s="1801"/>
      <c r="O2" s="1801"/>
      <c r="P2" s="1801"/>
      <c r="Q2" s="1801"/>
      <c r="R2" s="1801"/>
      <c r="S2" s="1801"/>
    </row>
    <row r="3" spans="1:19" ht="13.5" thickBot="1">
      <c r="A3" s="915"/>
      <c r="B3" s="915"/>
      <c r="C3" s="915"/>
      <c r="D3" s="915"/>
      <c r="E3" s="915"/>
      <c r="F3" s="915"/>
      <c r="G3" s="915"/>
      <c r="H3" s="1802" t="s">
        <v>68</v>
      </c>
      <c r="I3" s="1802"/>
      <c r="K3" s="915"/>
      <c r="L3" s="915"/>
      <c r="M3" s="915"/>
      <c r="N3" s="915"/>
      <c r="O3" s="915"/>
      <c r="P3" s="915"/>
      <c r="Q3" s="915"/>
      <c r="R3" s="1802" t="s">
        <v>68</v>
      </c>
      <c r="S3" s="1802"/>
    </row>
    <row r="4" spans="1:19" ht="13.5" customHeight="1" thickTop="1">
      <c r="A4" s="1806" t="s">
        <v>566</v>
      </c>
      <c r="B4" s="1399">
        <v>2016</v>
      </c>
      <c r="C4" s="1401">
        <v>2017</v>
      </c>
      <c r="D4" s="1400">
        <v>2017</v>
      </c>
      <c r="E4" s="1401">
        <v>2018</v>
      </c>
      <c r="F4" s="1803" t="s">
        <v>870</v>
      </c>
      <c r="G4" s="1804"/>
      <c r="H4" s="1804"/>
      <c r="I4" s="1805"/>
      <c r="K4" s="1806" t="s">
        <v>566</v>
      </c>
      <c r="L4" s="1399">
        <v>2016</v>
      </c>
      <c r="M4" s="1400">
        <v>2017</v>
      </c>
      <c r="N4" s="1400">
        <v>2017</v>
      </c>
      <c r="O4" s="1401">
        <v>2018</v>
      </c>
      <c r="P4" s="1803" t="s">
        <v>870</v>
      </c>
      <c r="Q4" s="1804"/>
      <c r="R4" s="1804"/>
      <c r="S4" s="1805"/>
    </row>
    <row r="5" spans="1:19">
      <c r="A5" s="1807"/>
      <c r="B5" s="1402" t="s">
        <v>872</v>
      </c>
      <c r="C5" s="1348" t="s">
        <v>873</v>
      </c>
      <c r="D5" s="1402" t="s">
        <v>874</v>
      </c>
      <c r="E5" s="1348" t="s">
        <v>875</v>
      </c>
      <c r="F5" s="1809" t="s">
        <v>5</v>
      </c>
      <c r="G5" s="1810"/>
      <c r="H5" s="1809" t="s">
        <v>46</v>
      </c>
      <c r="I5" s="1811"/>
      <c r="K5" s="1807"/>
      <c r="L5" s="1402" t="s">
        <v>872</v>
      </c>
      <c r="M5" s="1348" t="s">
        <v>873</v>
      </c>
      <c r="N5" s="1402" t="s">
        <v>874</v>
      </c>
      <c r="O5" s="1348" t="s">
        <v>875</v>
      </c>
      <c r="P5" s="1809" t="s">
        <v>5</v>
      </c>
      <c r="Q5" s="1810"/>
      <c r="R5" s="1809" t="s">
        <v>46</v>
      </c>
      <c r="S5" s="1811"/>
    </row>
    <row r="6" spans="1:19">
      <c r="A6" s="1808"/>
      <c r="B6" s="1439"/>
      <c r="C6" s="1440"/>
      <c r="D6" s="1440"/>
      <c r="E6" s="1440"/>
      <c r="F6" s="1403" t="s">
        <v>3</v>
      </c>
      <c r="G6" s="1404" t="s">
        <v>876</v>
      </c>
      <c r="H6" s="1403" t="s">
        <v>3</v>
      </c>
      <c r="I6" s="1405" t="s">
        <v>876</v>
      </c>
      <c r="K6" s="1808"/>
      <c r="L6" s="1439"/>
      <c r="M6" s="1440"/>
      <c r="N6" s="1440"/>
      <c r="O6" s="1440"/>
      <c r="P6" s="1403" t="s">
        <v>3</v>
      </c>
      <c r="Q6" s="1404" t="s">
        <v>876</v>
      </c>
      <c r="R6" s="1403" t="s">
        <v>3</v>
      </c>
      <c r="S6" s="1405" t="s">
        <v>876</v>
      </c>
    </row>
    <row r="7" spans="1:19" s="915" customFormat="1">
      <c r="A7" s="916" t="s">
        <v>1016</v>
      </c>
      <c r="B7" s="917">
        <v>78791.454301178601</v>
      </c>
      <c r="C7" s="918">
        <v>88731.474395631114</v>
      </c>
      <c r="D7" s="918">
        <v>90041.163963841056</v>
      </c>
      <c r="E7" s="918">
        <v>132969.6572623871</v>
      </c>
      <c r="F7" s="918">
        <v>9940.0200944525131</v>
      </c>
      <c r="G7" s="918">
        <v>12.615606835300952</v>
      </c>
      <c r="H7" s="918">
        <v>42928.493298546047</v>
      </c>
      <c r="I7" s="919">
        <v>47.676519725783834</v>
      </c>
      <c r="J7" s="914"/>
      <c r="K7" s="916" t="s">
        <v>1017</v>
      </c>
      <c r="L7" s="920">
        <v>29942.067053997056</v>
      </c>
      <c r="M7" s="921">
        <v>34732.181408284501</v>
      </c>
      <c r="N7" s="921">
        <v>33692.491801106589</v>
      </c>
      <c r="O7" s="921">
        <v>37084.878521282903</v>
      </c>
      <c r="P7" s="921">
        <v>4790.1143542874452</v>
      </c>
      <c r="Q7" s="921">
        <v>15.997941443551737</v>
      </c>
      <c r="R7" s="921">
        <v>3392.3867201763132</v>
      </c>
      <c r="S7" s="922">
        <v>10.068672688865638</v>
      </c>
    </row>
    <row r="8" spans="1:19" s="908" customFormat="1">
      <c r="A8" s="923" t="s">
        <v>1018</v>
      </c>
      <c r="B8" s="924">
        <v>10347.911532059999</v>
      </c>
      <c r="C8" s="925">
        <v>11616.712940507974</v>
      </c>
      <c r="D8" s="925">
        <v>11443.927111926099</v>
      </c>
      <c r="E8" s="925">
        <v>15477.618723354006</v>
      </c>
      <c r="F8" s="926">
        <v>1268.8014084479746</v>
      </c>
      <c r="G8" s="926">
        <v>12.2614249698305</v>
      </c>
      <c r="H8" s="926">
        <v>4033.6916114279065</v>
      </c>
      <c r="I8" s="927">
        <v>35.247442350661792</v>
      </c>
      <c r="J8" s="913"/>
      <c r="K8" s="923" t="s">
        <v>1019</v>
      </c>
      <c r="L8" s="928">
        <v>18943.62419662</v>
      </c>
      <c r="M8" s="929">
        <v>21411.754753069999</v>
      </c>
      <c r="N8" s="929">
        <v>20785.778497327086</v>
      </c>
      <c r="O8" s="929">
        <v>25205.049695461897</v>
      </c>
      <c r="P8" s="930">
        <v>2468.1305564499999</v>
      </c>
      <c r="Q8" s="930">
        <v>13.028819252497492</v>
      </c>
      <c r="R8" s="930">
        <v>4419.2711981348111</v>
      </c>
      <c r="S8" s="931">
        <v>21.261032867751865</v>
      </c>
    </row>
    <row r="9" spans="1:19" s="908" customFormat="1">
      <c r="A9" s="923" t="s">
        <v>1020</v>
      </c>
      <c r="B9" s="932">
        <v>3421.7982416800005</v>
      </c>
      <c r="C9" s="926">
        <v>2809.0172554699993</v>
      </c>
      <c r="D9" s="926">
        <v>2959.2410274899999</v>
      </c>
      <c r="E9" s="926">
        <v>3083.2807552099994</v>
      </c>
      <c r="F9" s="932">
        <v>-612.78098621000117</v>
      </c>
      <c r="G9" s="926">
        <v>-17.908156557738604</v>
      </c>
      <c r="H9" s="926">
        <v>124.03972771999952</v>
      </c>
      <c r="I9" s="927">
        <v>4.1916061100710289</v>
      </c>
      <c r="K9" s="923" t="s">
        <v>1021</v>
      </c>
      <c r="L9" s="933">
        <v>49.519275039999997</v>
      </c>
      <c r="M9" s="930">
        <v>30.240962930000002</v>
      </c>
      <c r="N9" s="930">
        <v>27.260503960000001</v>
      </c>
      <c r="O9" s="930">
        <v>78.913653299999979</v>
      </c>
      <c r="P9" s="933">
        <v>-19.278312109999995</v>
      </c>
      <c r="Q9" s="930">
        <v>-38.930925572774697</v>
      </c>
      <c r="R9" s="930">
        <v>51.653149339999977</v>
      </c>
      <c r="S9" s="931">
        <v>189.479803512774</v>
      </c>
    </row>
    <row r="10" spans="1:19" s="908" customFormat="1">
      <c r="A10" s="923" t="s">
        <v>1022</v>
      </c>
      <c r="B10" s="932">
        <v>28761.712302441654</v>
      </c>
      <c r="C10" s="926">
        <v>31898.616942565004</v>
      </c>
      <c r="D10" s="926">
        <v>32324.876146634997</v>
      </c>
      <c r="E10" s="926">
        <v>45413.902535115289</v>
      </c>
      <c r="F10" s="932">
        <v>3136.90464012335</v>
      </c>
      <c r="G10" s="926">
        <v>10.90652951096048</v>
      </c>
      <c r="H10" s="926">
        <v>13089.026388480292</v>
      </c>
      <c r="I10" s="927">
        <v>40.492116130947196</v>
      </c>
      <c r="K10" s="923" t="s">
        <v>1023</v>
      </c>
      <c r="L10" s="933">
        <v>7273.6232158500006</v>
      </c>
      <c r="M10" s="930">
        <v>8867.8113134644973</v>
      </c>
      <c r="N10" s="930">
        <v>8732.5246681595017</v>
      </c>
      <c r="O10" s="930">
        <v>7233.1479717010006</v>
      </c>
      <c r="P10" s="933">
        <v>1594.1880976144967</v>
      </c>
      <c r="Q10" s="930">
        <v>21.917386291615859</v>
      </c>
      <c r="R10" s="930">
        <v>-1499.3766964585011</v>
      </c>
      <c r="S10" s="931">
        <v>-17.170025318399876</v>
      </c>
    </row>
    <row r="11" spans="1:19" s="908" customFormat="1">
      <c r="A11" s="923" t="s">
        <v>1024</v>
      </c>
      <c r="B11" s="932">
        <v>2010.0968664000006</v>
      </c>
      <c r="C11" s="926">
        <v>1746.9363733199998</v>
      </c>
      <c r="D11" s="926">
        <v>1826.9595200699998</v>
      </c>
      <c r="E11" s="926">
        <v>2660.8382243903998</v>
      </c>
      <c r="F11" s="932">
        <v>-263.16049308000083</v>
      </c>
      <c r="G11" s="926">
        <v>-13.091930915315055</v>
      </c>
      <c r="H11" s="926">
        <v>833.87870432039995</v>
      </c>
      <c r="I11" s="927">
        <v>45.642976495092235</v>
      </c>
      <c r="K11" s="923" t="s">
        <v>1025</v>
      </c>
      <c r="L11" s="934">
        <v>3675.3003664870571</v>
      </c>
      <c r="M11" s="935">
        <v>4422.3743788199999</v>
      </c>
      <c r="N11" s="935">
        <v>4146.92813166</v>
      </c>
      <c r="O11" s="935">
        <v>4567.7672008199988</v>
      </c>
      <c r="P11" s="930">
        <v>747.07401233294286</v>
      </c>
      <c r="Q11" s="930">
        <v>20.326883188788585</v>
      </c>
      <c r="R11" s="930">
        <v>420.83906915999887</v>
      </c>
      <c r="S11" s="931">
        <v>10.148212262157978</v>
      </c>
    </row>
    <row r="12" spans="1:19" s="908" customFormat="1">
      <c r="A12" s="923" t="s">
        <v>1026</v>
      </c>
      <c r="B12" s="936">
        <v>34249.935358596929</v>
      </c>
      <c r="C12" s="937">
        <v>40660.190883768133</v>
      </c>
      <c r="D12" s="937">
        <v>41486.160157719947</v>
      </c>
      <c r="E12" s="937">
        <v>66334.017024317422</v>
      </c>
      <c r="F12" s="926">
        <v>6410.2555251712038</v>
      </c>
      <c r="G12" s="926">
        <v>18.716109849714485</v>
      </c>
      <c r="H12" s="926">
        <v>24847.856866597474</v>
      </c>
      <c r="I12" s="927">
        <v>59.894328065388969</v>
      </c>
      <c r="K12" s="916" t="s">
        <v>1027</v>
      </c>
      <c r="L12" s="920">
        <v>83966.814373449117</v>
      </c>
      <c r="M12" s="921">
        <v>105928.64591265201</v>
      </c>
      <c r="N12" s="921">
        <v>105100.41508861403</v>
      </c>
      <c r="O12" s="921">
        <v>128302.90059574101</v>
      </c>
      <c r="P12" s="921">
        <v>21961.831539202889</v>
      </c>
      <c r="Q12" s="921">
        <v>26.155370670043393</v>
      </c>
      <c r="R12" s="921">
        <v>23202.485507126985</v>
      </c>
      <c r="S12" s="922">
        <v>22.076492740360841</v>
      </c>
    </row>
    <row r="13" spans="1:19" s="915" customFormat="1">
      <c r="A13" s="916" t="s">
        <v>1028</v>
      </c>
      <c r="B13" s="917">
        <v>3404.0254247600001</v>
      </c>
      <c r="C13" s="918">
        <v>3699.0214624875002</v>
      </c>
      <c r="D13" s="918">
        <v>3894.4797711739998</v>
      </c>
      <c r="E13" s="918">
        <v>5619.7261796700004</v>
      </c>
      <c r="F13" s="918">
        <v>294.99603772750015</v>
      </c>
      <c r="G13" s="918">
        <v>8.6660938423601444</v>
      </c>
      <c r="H13" s="918">
        <v>1725.2464084960006</v>
      </c>
      <c r="I13" s="919">
        <v>44.299791239534954</v>
      </c>
      <c r="K13" s="923" t="s">
        <v>1029</v>
      </c>
      <c r="L13" s="928">
        <v>15317.699804687185</v>
      </c>
      <c r="M13" s="929">
        <v>16849.504251548995</v>
      </c>
      <c r="N13" s="929">
        <v>15215.767211950006</v>
      </c>
      <c r="O13" s="929">
        <v>16704.150833315001</v>
      </c>
      <c r="P13" s="930">
        <v>1531.80444686181</v>
      </c>
      <c r="Q13" s="930">
        <v>10.000225010239989</v>
      </c>
      <c r="R13" s="930">
        <v>1488.3836213649956</v>
      </c>
      <c r="S13" s="931">
        <v>9.7818506331778252</v>
      </c>
    </row>
    <row r="14" spans="1:19" s="908" customFormat="1">
      <c r="A14" s="923" t="s">
        <v>1030</v>
      </c>
      <c r="B14" s="924">
        <v>1624.5139974299998</v>
      </c>
      <c r="C14" s="925">
        <v>1276.3405777080002</v>
      </c>
      <c r="D14" s="925">
        <v>1449.5635857780001</v>
      </c>
      <c r="E14" s="925">
        <v>2730.0613257100003</v>
      </c>
      <c r="F14" s="926">
        <v>-348.17341972199961</v>
      </c>
      <c r="G14" s="926">
        <v>-21.432466588334361</v>
      </c>
      <c r="H14" s="926">
        <v>1280.4977399320003</v>
      </c>
      <c r="I14" s="927">
        <v>88.336776150784729</v>
      </c>
      <c r="K14" s="923" t="s">
        <v>1031</v>
      </c>
      <c r="L14" s="933">
        <v>10873.652292877894</v>
      </c>
      <c r="M14" s="930">
        <v>14958.844565312997</v>
      </c>
      <c r="N14" s="930">
        <v>13977.515579923998</v>
      </c>
      <c r="O14" s="930">
        <v>15608.917193163001</v>
      </c>
      <c r="P14" s="933">
        <v>4085.1922724351025</v>
      </c>
      <c r="Q14" s="930">
        <v>37.569642309703546</v>
      </c>
      <c r="R14" s="930">
        <v>1631.4016132390025</v>
      </c>
      <c r="S14" s="931">
        <v>11.671613627690716</v>
      </c>
    </row>
    <row r="15" spans="1:19" s="908" customFormat="1">
      <c r="A15" s="923" t="s">
        <v>1032</v>
      </c>
      <c r="B15" s="932">
        <v>511.91883568000009</v>
      </c>
      <c r="C15" s="926">
        <v>622.63766033949992</v>
      </c>
      <c r="D15" s="926">
        <v>581.56760937599995</v>
      </c>
      <c r="E15" s="926">
        <v>569.00010460999988</v>
      </c>
      <c r="F15" s="932">
        <v>110.71882465949983</v>
      </c>
      <c r="G15" s="926">
        <v>21.628199031283554</v>
      </c>
      <c r="H15" s="926">
        <v>-12.56750476600007</v>
      </c>
      <c r="I15" s="927">
        <v>-2.1609705498359042</v>
      </c>
      <c r="K15" s="923" t="s">
        <v>1033</v>
      </c>
      <c r="L15" s="933">
        <v>0</v>
      </c>
      <c r="M15" s="930">
        <v>0</v>
      </c>
      <c r="N15" s="930">
        <v>0</v>
      </c>
      <c r="O15" s="930">
        <v>0</v>
      </c>
      <c r="P15" s="938">
        <v>0</v>
      </c>
      <c r="Q15" s="939"/>
      <c r="R15" s="939">
        <v>0</v>
      </c>
      <c r="S15" s="940"/>
    </row>
    <row r="16" spans="1:19" s="908" customFormat="1">
      <c r="A16" s="923" t="s">
        <v>1034</v>
      </c>
      <c r="B16" s="932">
        <v>254.76278612000002</v>
      </c>
      <c r="C16" s="926">
        <v>520.92808346000004</v>
      </c>
      <c r="D16" s="926">
        <v>575.03229275000001</v>
      </c>
      <c r="E16" s="926">
        <v>743.27757280000003</v>
      </c>
      <c r="F16" s="932">
        <v>266.16529734000005</v>
      </c>
      <c r="G16" s="926">
        <v>104.47573658368971</v>
      </c>
      <c r="H16" s="926">
        <v>168.24528005000002</v>
      </c>
      <c r="I16" s="927">
        <v>29.25840551413102</v>
      </c>
      <c r="K16" s="923" t="s">
        <v>1035</v>
      </c>
      <c r="L16" s="933">
        <v>0</v>
      </c>
      <c r="M16" s="930">
        <v>0</v>
      </c>
      <c r="N16" s="930">
        <v>0</v>
      </c>
      <c r="O16" s="930">
        <v>0</v>
      </c>
      <c r="P16" s="938">
        <v>0</v>
      </c>
      <c r="Q16" s="939"/>
      <c r="R16" s="939">
        <v>0</v>
      </c>
      <c r="S16" s="940"/>
    </row>
    <row r="17" spans="1:19" s="908" customFormat="1">
      <c r="A17" s="923" t="s">
        <v>1036</v>
      </c>
      <c r="B17" s="932">
        <v>14.135019659999999</v>
      </c>
      <c r="C17" s="926">
        <v>5.31</v>
      </c>
      <c r="D17" s="926">
        <v>7.3199999999999994</v>
      </c>
      <c r="E17" s="926">
        <v>45.451360000000001</v>
      </c>
      <c r="F17" s="932">
        <v>-8.8250196599999988</v>
      </c>
      <c r="G17" s="926">
        <v>-62.433727524083253</v>
      </c>
      <c r="H17" s="926">
        <v>38.131360000000001</v>
      </c>
      <c r="I17" s="927">
        <v>520.92021857923498</v>
      </c>
      <c r="J17" s="913"/>
      <c r="K17" s="923" t="s">
        <v>1037</v>
      </c>
      <c r="L17" s="933">
        <v>42207.085875954006</v>
      </c>
      <c r="M17" s="930">
        <v>56306.38423643</v>
      </c>
      <c r="N17" s="930">
        <v>58209.597537530019</v>
      </c>
      <c r="O17" s="930">
        <v>76289.091642230022</v>
      </c>
      <c r="P17" s="933">
        <v>14099.298360475994</v>
      </c>
      <c r="Q17" s="941">
        <v>33.405050521406807</v>
      </c>
      <c r="R17" s="941">
        <v>18079.494104700003</v>
      </c>
      <c r="S17" s="942">
        <v>31.059300990774659</v>
      </c>
    </row>
    <row r="18" spans="1:19" s="908" customFormat="1">
      <c r="A18" s="923" t="s">
        <v>1038</v>
      </c>
      <c r="B18" s="932">
        <v>27.84733919</v>
      </c>
      <c r="C18" s="926">
        <v>32.130476349999995</v>
      </c>
      <c r="D18" s="926">
        <v>32.251591149999996</v>
      </c>
      <c r="E18" s="926">
        <v>47.435285639999989</v>
      </c>
      <c r="F18" s="932">
        <v>4.2831371599999954</v>
      </c>
      <c r="G18" s="926">
        <v>15.380777067340325</v>
      </c>
      <c r="H18" s="926">
        <v>15.183694489999993</v>
      </c>
      <c r="I18" s="927">
        <v>47.078900446745855</v>
      </c>
      <c r="K18" s="923" t="s">
        <v>1039</v>
      </c>
      <c r="L18" s="933">
        <v>4210.6796657599998</v>
      </c>
      <c r="M18" s="930">
        <v>5150.7262444199978</v>
      </c>
      <c r="N18" s="930">
        <v>5158.7032163699996</v>
      </c>
      <c r="O18" s="930">
        <v>5996.5793069799975</v>
      </c>
      <c r="P18" s="933">
        <v>940.04657865999798</v>
      </c>
      <c r="Q18" s="941">
        <v>22.325293142201684</v>
      </c>
      <c r="R18" s="941">
        <v>837.87609060999785</v>
      </c>
      <c r="S18" s="942">
        <v>16.241990583043894</v>
      </c>
    </row>
    <row r="19" spans="1:19" s="908" customFormat="1">
      <c r="A19" s="923" t="s">
        <v>1040</v>
      </c>
      <c r="B19" s="932">
        <v>511.20403726000012</v>
      </c>
      <c r="C19" s="926">
        <v>553.9727726399999</v>
      </c>
      <c r="D19" s="926">
        <v>437.9450478199999</v>
      </c>
      <c r="E19" s="926">
        <v>445.73055850999998</v>
      </c>
      <c r="F19" s="932">
        <v>42.768735379999782</v>
      </c>
      <c r="G19" s="926">
        <v>8.3662749631704205</v>
      </c>
      <c r="H19" s="926">
        <v>7.7855106900000806</v>
      </c>
      <c r="I19" s="927">
        <v>1.7777368938762399</v>
      </c>
      <c r="K19" s="923" t="s">
        <v>1041</v>
      </c>
      <c r="L19" s="934">
        <v>11357.696734170016</v>
      </c>
      <c r="M19" s="935">
        <v>12663.186614940012</v>
      </c>
      <c r="N19" s="935">
        <v>12538.831542840011</v>
      </c>
      <c r="O19" s="935">
        <v>13704.161620052995</v>
      </c>
      <c r="P19" s="930">
        <v>1305.4898807699956</v>
      </c>
      <c r="Q19" s="941">
        <v>11.49431888634942</v>
      </c>
      <c r="R19" s="941">
        <v>1165.3300772129842</v>
      </c>
      <c r="S19" s="942">
        <v>9.2937693056289366</v>
      </c>
    </row>
    <row r="20" spans="1:19" s="908" customFormat="1">
      <c r="A20" s="923" t="s">
        <v>1042</v>
      </c>
      <c r="B20" s="936">
        <v>459.64340942000001</v>
      </c>
      <c r="C20" s="937">
        <v>687.70189198999992</v>
      </c>
      <c r="D20" s="937">
        <v>810.79964430000007</v>
      </c>
      <c r="E20" s="937">
        <v>1038.7699723999999</v>
      </c>
      <c r="F20" s="926">
        <v>228.05848256999991</v>
      </c>
      <c r="G20" s="926">
        <v>49.616393468531392</v>
      </c>
      <c r="H20" s="926">
        <v>227.97032809999985</v>
      </c>
      <c r="I20" s="927">
        <v>28.116727690083891</v>
      </c>
      <c r="J20" s="913"/>
      <c r="K20" s="916" t="s">
        <v>1043</v>
      </c>
      <c r="L20" s="920">
        <v>374349.8277711696</v>
      </c>
      <c r="M20" s="921">
        <v>430134.15927167103</v>
      </c>
      <c r="N20" s="921">
        <v>434697.5632333465</v>
      </c>
      <c r="O20" s="921">
        <v>522751.75151941879</v>
      </c>
      <c r="P20" s="921">
        <v>55784.33150050143</v>
      </c>
      <c r="Q20" s="943">
        <v>14.901658118192312</v>
      </c>
      <c r="R20" s="943">
        <v>88054.188286072284</v>
      </c>
      <c r="S20" s="944">
        <v>20.256425555071406</v>
      </c>
    </row>
    <row r="21" spans="1:19" s="915" customFormat="1">
      <c r="A21" s="916" t="s">
        <v>1044</v>
      </c>
      <c r="B21" s="917">
        <v>296111.19728122093</v>
      </c>
      <c r="C21" s="918">
        <v>329139.93807126459</v>
      </c>
      <c r="D21" s="918">
        <v>329800.05582544114</v>
      </c>
      <c r="E21" s="918">
        <v>383156.97103374352</v>
      </c>
      <c r="F21" s="918">
        <v>33028.740790043666</v>
      </c>
      <c r="G21" s="918">
        <v>11.154168127818487</v>
      </c>
      <c r="H21" s="918">
        <v>53356.91520830238</v>
      </c>
      <c r="I21" s="919">
        <v>16.17856463812835</v>
      </c>
      <c r="J21" s="914"/>
      <c r="K21" s="923" t="s">
        <v>1045</v>
      </c>
      <c r="L21" s="928">
        <v>75449.720605735507</v>
      </c>
      <c r="M21" s="929">
        <v>89748.686730144502</v>
      </c>
      <c r="N21" s="929">
        <v>90137.665558502005</v>
      </c>
      <c r="O21" s="929">
        <v>110432.82261783</v>
      </c>
      <c r="P21" s="930">
        <v>14298.966124408995</v>
      </c>
      <c r="Q21" s="941">
        <v>18.951648872404203</v>
      </c>
      <c r="R21" s="941">
        <v>20295.15705932799</v>
      </c>
      <c r="S21" s="942">
        <v>22.515734053657997</v>
      </c>
    </row>
    <row r="22" spans="1:19" s="908" customFormat="1">
      <c r="A22" s="923" t="s">
        <v>1046</v>
      </c>
      <c r="B22" s="924">
        <v>59646.213291206157</v>
      </c>
      <c r="C22" s="925">
        <v>66920.009804448026</v>
      </c>
      <c r="D22" s="925">
        <v>68366.714637647994</v>
      </c>
      <c r="E22" s="925">
        <v>57622.855713848498</v>
      </c>
      <c r="F22" s="926">
        <v>7273.7965132418685</v>
      </c>
      <c r="G22" s="926">
        <v>12.194900752088934</v>
      </c>
      <c r="H22" s="926">
        <v>-10743.858923799497</v>
      </c>
      <c r="I22" s="927">
        <v>-15.715043469242703</v>
      </c>
      <c r="J22" s="913"/>
      <c r="K22" s="923" t="s">
        <v>1047</v>
      </c>
      <c r="L22" s="933">
        <v>59146.077144251867</v>
      </c>
      <c r="M22" s="930">
        <v>69856.320516426946</v>
      </c>
      <c r="N22" s="930">
        <v>70383.149777159837</v>
      </c>
      <c r="O22" s="930">
        <v>81536.268184116532</v>
      </c>
      <c r="P22" s="933">
        <v>10710.243372175079</v>
      </c>
      <c r="Q22" s="941">
        <v>18.108121263991485</v>
      </c>
      <c r="R22" s="941">
        <v>11153.118406956695</v>
      </c>
      <c r="S22" s="942">
        <v>15.84629054293335</v>
      </c>
    </row>
    <row r="23" spans="1:19" s="908" customFormat="1">
      <c r="A23" s="923" t="s">
        <v>1048</v>
      </c>
      <c r="B23" s="932">
        <v>19602.753444843507</v>
      </c>
      <c r="C23" s="926">
        <v>17998.507362012002</v>
      </c>
      <c r="D23" s="926">
        <v>17376.885927485997</v>
      </c>
      <c r="E23" s="926">
        <v>18516.865778309995</v>
      </c>
      <c r="F23" s="932">
        <v>-1604.2460828315052</v>
      </c>
      <c r="G23" s="926">
        <v>-8.1837793213356012</v>
      </c>
      <c r="H23" s="926">
        <v>1139.9798508239983</v>
      </c>
      <c r="I23" s="927">
        <v>6.5603230382080602</v>
      </c>
      <c r="K23" s="923" t="s">
        <v>1049</v>
      </c>
      <c r="L23" s="933">
        <v>39671.87261881226</v>
      </c>
      <c r="M23" s="930">
        <v>40619.948451659984</v>
      </c>
      <c r="N23" s="930">
        <v>41261.564200699999</v>
      </c>
      <c r="O23" s="930">
        <v>55050.64396786</v>
      </c>
      <c r="P23" s="933">
        <v>948.07583284772409</v>
      </c>
      <c r="Q23" s="941">
        <v>2.3897934991809535</v>
      </c>
      <c r="R23" s="941">
        <v>13789.079767160001</v>
      </c>
      <c r="S23" s="942">
        <v>33.418703421151619</v>
      </c>
    </row>
    <row r="24" spans="1:19" s="908" customFormat="1">
      <c r="A24" s="923" t="s">
        <v>1050</v>
      </c>
      <c r="B24" s="932">
        <v>13697.186892970001</v>
      </c>
      <c r="C24" s="926">
        <v>15919.443529947002</v>
      </c>
      <c r="D24" s="926">
        <v>16175.157851436998</v>
      </c>
      <c r="E24" s="926">
        <v>17014.994600019996</v>
      </c>
      <c r="F24" s="932">
        <v>2222.2566369770011</v>
      </c>
      <c r="G24" s="926">
        <v>16.224182778126224</v>
      </c>
      <c r="H24" s="926">
        <v>839.83674858299855</v>
      </c>
      <c r="I24" s="945">
        <v>5.1921394294670682</v>
      </c>
      <c r="K24" s="923" t="s">
        <v>1051</v>
      </c>
      <c r="L24" s="933">
        <v>150233.75500248134</v>
      </c>
      <c r="M24" s="930">
        <v>174161.77443984849</v>
      </c>
      <c r="N24" s="930">
        <v>178184.44643950532</v>
      </c>
      <c r="O24" s="930">
        <v>211809.02029133731</v>
      </c>
      <c r="P24" s="933">
        <v>23928.019437367155</v>
      </c>
      <c r="Q24" s="941">
        <v>15.927192552014658</v>
      </c>
      <c r="R24" s="941">
        <v>33624.573851831985</v>
      </c>
      <c r="S24" s="942">
        <v>18.870655954389225</v>
      </c>
    </row>
    <row r="25" spans="1:19" s="908" customFormat="1">
      <c r="A25" s="923" t="s">
        <v>1052</v>
      </c>
      <c r="B25" s="932">
        <v>9577.1869013099986</v>
      </c>
      <c r="C25" s="926">
        <v>12206.186369567</v>
      </c>
      <c r="D25" s="926">
        <v>12308.176647816999</v>
      </c>
      <c r="E25" s="926">
        <v>12900.144894139998</v>
      </c>
      <c r="F25" s="932">
        <v>2628.9994682570014</v>
      </c>
      <c r="G25" s="926">
        <v>27.450643861794095</v>
      </c>
      <c r="H25" s="926">
        <v>591.96824632299831</v>
      </c>
      <c r="I25" s="927">
        <v>4.8095527328005234</v>
      </c>
      <c r="K25" s="923" t="s">
        <v>1053</v>
      </c>
      <c r="L25" s="933">
        <v>48367.846879668592</v>
      </c>
      <c r="M25" s="930">
        <v>54366.94171225121</v>
      </c>
      <c r="N25" s="930">
        <v>53330.805764029348</v>
      </c>
      <c r="O25" s="930">
        <v>62568.110392844988</v>
      </c>
      <c r="P25" s="933">
        <v>5999.0948325826175</v>
      </c>
      <c r="Q25" s="941">
        <v>12.403063645788077</v>
      </c>
      <c r="R25" s="941">
        <v>9237.3046288156402</v>
      </c>
      <c r="S25" s="942">
        <v>17.320767043512465</v>
      </c>
    </row>
    <row r="26" spans="1:19" s="908" customFormat="1">
      <c r="A26" s="923" t="s">
        <v>1054</v>
      </c>
      <c r="B26" s="932">
        <v>4119.9999916600018</v>
      </c>
      <c r="C26" s="926">
        <v>3713.2571603800011</v>
      </c>
      <c r="D26" s="926">
        <v>3866.9812036199996</v>
      </c>
      <c r="E26" s="926">
        <v>4114.8497058800003</v>
      </c>
      <c r="F26" s="932">
        <v>-406.7428312800007</v>
      </c>
      <c r="G26" s="926">
        <v>-9.8723988374601603</v>
      </c>
      <c r="H26" s="926">
        <v>247.8685022600007</v>
      </c>
      <c r="I26" s="927">
        <v>6.4098708839847323</v>
      </c>
      <c r="K26" s="923" t="s">
        <v>1055</v>
      </c>
      <c r="L26" s="934">
        <v>1480.5555202200196</v>
      </c>
      <c r="M26" s="935">
        <v>1380.4874213400001</v>
      </c>
      <c r="N26" s="935">
        <v>1399.9314934499996</v>
      </c>
      <c r="O26" s="935">
        <v>1354.8860654299997</v>
      </c>
      <c r="P26" s="930">
        <v>-100.06809888001953</v>
      </c>
      <c r="Q26" s="941">
        <v>-6.7588210987959974</v>
      </c>
      <c r="R26" s="941">
        <v>-45.045428019999918</v>
      </c>
      <c r="S26" s="942">
        <v>-3.2176880247896769</v>
      </c>
    </row>
    <row r="27" spans="1:19" s="908" customFormat="1">
      <c r="A27" s="923" t="s">
        <v>1056</v>
      </c>
      <c r="B27" s="932">
        <v>494.77012422999985</v>
      </c>
      <c r="C27" s="926">
        <v>454.83842708000009</v>
      </c>
      <c r="D27" s="926">
        <v>429.82810351000006</v>
      </c>
      <c r="E27" s="926">
        <v>732.78609311000002</v>
      </c>
      <c r="F27" s="932">
        <v>-39.931697149999763</v>
      </c>
      <c r="G27" s="926">
        <v>-8.0707575486989249</v>
      </c>
      <c r="H27" s="926">
        <v>302.95798959999996</v>
      </c>
      <c r="I27" s="927">
        <v>70.483522860889806</v>
      </c>
      <c r="K27" s="916" t="s">
        <v>1057</v>
      </c>
      <c r="L27" s="920">
        <v>135056.38298246288</v>
      </c>
      <c r="M27" s="921">
        <v>160147.165427689</v>
      </c>
      <c r="N27" s="921">
        <v>165393.32964811832</v>
      </c>
      <c r="O27" s="921">
        <v>195970.24534337595</v>
      </c>
      <c r="P27" s="921">
        <v>25090.782445226127</v>
      </c>
      <c r="Q27" s="943">
        <v>18.578005638196437</v>
      </c>
      <c r="R27" s="943">
        <v>30576.91569525763</v>
      </c>
      <c r="S27" s="944">
        <v>18.487393512369199</v>
      </c>
    </row>
    <row r="28" spans="1:19" s="908" customFormat="1">
      <c r="A28" s="923" t="s">
        <v>1058</v>
      </c>
      <c r="B28" s="932">
        <v>6808.2353451999998</v>
      </c>
      <c r="C28" s="926">
        <v>7915.2813289130036</v>
      </c>
      <c r="D28" s="926">
        <v>7980.9211584220038</v>
      </c>
      <c r="E28" s="926">
        <v>8495.9141666100004</v>
      </c>
      <c r="F28" s="932">
        <v>1107.0459837130038</v>
      </c>
      <c r="G28" s="926">
        <v>16.260395353305508</v>
      </c>
      <c r="H28" s="926">
        <v>514.99300818799657</v>
      </c>
      <c r="I28" s="927">
        <v>6.452801599782017</v>
      </c>
      <c r="K28" s="923" t="s">
        <v>1059</v>
      </c>
      <c r="L28" s="928">
        <v>1497.29522539</v>
      </c>
      <c r="M28" s="929">
        <v>1134.5842005499999</v>
      </c>
      <c r="N28" s="929">
        <v>1273.1897967</v>
      </c>
      <c r="O28" s="929">
        <v>969.85011408000003</v>
      </c>
      <c r="P28" s="930">
        <v>-362.71102484000016</v>
      </c>
      <c r="Q28" s="941">
        <v>-24.224416046309432</v>
      </c>
      <c r="R28" s="941">
        <v>-303.33968261999996</v>
      </c>
      <c r="S28" s="942">
        <v>-23.825173859092391</v>
      </c>
    </row>
    <row r="29" spans="1:19" s="908" customFormat="1">
      <c r="A29" s="923" t="s">
        <v>1060</v>
      </c>
      <c r="B29" s="932">
        <v>0</v>
      </c>
      <c r="C29" s="926">
        <v>0</v>
      </c>
      <c r="D29" s="926">
        <v>0</v>
      </c>
      <c r="E29" s="926">
        <v>0</v>
      </c>
      <c r="F29" s="946">
        <v>0</v>
      </c>
      <c r="G29" s="947"/>
      <c r="H29" s="947">
        <v>0</v>
      </c>
      <c r="I29" s="948"/>
      <c r="J29" s="913"/>
      <c r="K29" s="949" t="s">
        <v>1061</v>
      </c>
      <c r="L29" s="933">
        <v>158.91970232</v>
      </c>
      <c r="M29" s="930">
        <v>176.12318173</v>
      </c>
      <c r="N29" s="930">
        <v>174.83791459</v>
      </c>
      <c r="O29" s="930">
        <v>316.44866436999996</v>
      </c>
      <c r="P29" s="933">
        <v>17.20347941</v>
      </c>
      <c r="Q29" s="941">
        <v>10.825265312515594</v>
      </c>
      <c r="R29" s="941">
        <v>141.61074977999996</v>
      </c>
      <c r="S29" s="942">
        <v>80.995446618132732</v>
      </c>
    </row>
    <row r="30" spans="1:19" s="908" customFormat="1">
      <c r="A30" s="923" t="s">
        <v>1062</v>
      </c>
      <c r="B30" s="932">
        <v>15064.411486055002</v>
      </c>
      <c r="C30" s="926">
        <v>15923.567306082496</v>
      </c>
      <c r="D30" s="926">
        <v>15944.989547361003</v>
      </c>
      <c r="E30" s="926">
        <v>14680.656491014504</v>
      </c>
      <c r="F30" s="932">
        <v>859.15582002749397</v>
      </c>
      <c r="G30" s="950">
        <v>5.7032152953522761</v>
      </c>
      <c r="H30" s="950">
        <v>-1264.3330563464988</v>
      </c>
      <c r="I30" s="951">
        <v>-7.9293439019892862</v>
      </c>
      <c r="K30" s="923" t="s">
        <v>1063</v>
      </c>
      <c r="L30" s="933">
        <v>507.23868614000003</v>
      </c>
      <c r="M30" s="930">
        <v>1200.355</v>
      </c>
      <c r="N30" s="930">
        <v>1200.2112925900003</v>
      </c>
      <c r="O30" s="930">
        <v>1105.8775607300001</v>
      </c>
      <c r="P30" s="933">
        <v>693.11631385999999</v>
      </c>
      <c r="Q30" s="941">
        <v>136.64500220487855</v>
      </c>
      <c r="R30" s="941">
        <v>-94.333731860000171</v>
      </c>
      <c r="S30" s="942">
        <v>-7.8597603973907244</v>
      </c>
    </row>
    <row r="31" spans="1:19" s="908" customFormat="1">
      <c r="A31" s="923" t="s">
        <v>1064</v>
      </c>
      <c r="B31" s="932">
        <v>13731.801656999</v>
      </c>
      <c r="C31" s="926">
        <v>15931.294227189001</v>
      </c>
      <c r="D31" s="926">
        <v>16168.125606502997</v>
      </c>
      <c r="E31" s="926">
        <v>18563.908393007001</v>
      </c>
      <c r="F31" s="932">
        <v>2199.4925701900011</v>
      </c>
      <c r="G31" s="950">
        <v>16.017509028532579</v>
      </c>
      <c r="H31" s="950">
        <v>2395.7827865040035</v>
      </c>
      <c r="I31" s="951">
        <v>14.817937742519725</v>
      </c>
      <c r="K31" s="923" t="s">
        <v>1065</v>
      </c>
      <c r="L31" s="933">
        <v>40879.620896200009</v>
      </c>
      <c r="M31" s="930">
        <v>50778.619358930002</v>
      </c>
      <c r="N31" s="930">
        <v>54019.435589350003</v>
      </c>
      <c r="O31" s="930">
        <v>64570.695951609996</v>
      </c>
      <c r="P31" s="933">
        <v>9898.9984627299928</v>
      </c>
      <c r="Q31" s="941">
        <v>24.214995750242295</v>
      </c>
      <c r="R31" s="941">
        <v>10551.260362259993</v>
      </c>
      <c r="S31" s="942">
        <v>19.53234099384072</v>
      </c>
    </row>
    <row r="32" spans="1:19" s="908" customFormat="1">
      <c r="A32" s="923" t="s">
        <v>1066</v>
      </c>
      <c r="B32" s="932">
        <v>4792.5171924058332</v>
      </c>
      <c r="C32" s="926">
        <v>5920.1864067200022</v>
      </c>
      <c r="D32" s="926">
        <v>5910.252578300001</v>
      </c>
      <c r="E32" s="926">
        <v>6602.9131268000001</v>
      </c>
      <c r="F32" s="932">
        <v>1127.669214314169</v>
      </c>
      <c r="G32" s="950">
        <v>23.529789650020671</v>
      </c>
      <c r="H32" s="950">
        <v>692.66054849999909</v>
      </c>
      <c r="I32" s="951">
        <v>11.719643777038593</v>
      </c>
      <c r="K32" s="923" t="s">
        <v>1067</v>
      </c>
      <c r="L32" s="933">
        <v>4013.5000495628806</v>
      </c>
      <c r="M32" s="930">
        <v>4270.7278657500001</v>
      </c>
      <c r="N32" s="930">
        <v>4050.7289513899996</v>
      </c>
      <c r="O32" s="930">
        <v>4959.8358950300008</v>
      </c>
      <c r="P32" s="933">
        <v>257.22781618711952</v>
      </c>
      <c r="Q32" s="941">
        <v>6.4090647317952509</v>
      </c>
      <c r="R32" s="941">
        <v>909.10694364000119</v>
      </c>
      <c r="S32" s="942">
        <v>22.443045549321265</v>
      </c>
    </row>
    <row r="33" spans="1:19" s="908" customFormat="1">
      <c r="A33" s="923" t="s">
        <v>1068</v>
      </c>
      <c r="B33" s="932">
        <v>7318.6586114084985</v>
      </c>
      <c r="C33" s="926">
        <v>7643.4380002499993</v>
      </c>
      <c r="D33" s="926">
        <v>7777.8760425200007</v>
      </c>
      <c r="E33" s="926">
        <v>8414.9327602100002</v>
      </c>
      <c r="F33" s="932">
        <v>324.7793888415008</v>
      </c>
      <c r="G33" s="950">
        <v>4.437690102599225</v>
      </c>
      <c r="H33" s="950">
        <v>637.05671768999946</v>
      </c>
      <c r="I33" s="951">
        <v>8.1906257467635815</v>
      </c>
      <c r="K33" s="923" t="s">
        <v>1069</v>
      </c>
      <c r="L33" s="933">
        <v>75.750901909999996</v>
      </c>
      <c r="M33" s="930">
        <v>170.57006174</v>
      </c>
      <c r="N33" s="930">
        <v>106.64442317</v>
      </c>
      <c r="O33" s="930">
        <v>125.80728851999997</v>
      </c>
      <c r="P33" s="933">
        <v>94.819159830000004</v>
      </c>
      <c r="Q33" s="941">
        <v>125.17231800441809</v>
      </c>
      <c r="R33" s="941">
        <v>19.162865349999976</v>
      </c>
      <c r="S33" s="942">
        <v>17.968933377278237</v>
      </c>
    </row>
    <row r="34" spans="1:19" s="908" customFormat="1">
      <c r="A34" s="923" t="s">
        <v>1070</v>
      </c>
      <c r="B34" s="932">
        <v>0</v>
      </c>
      <c r="C34" s="926">
        <v>0</v>
      </c>
      <c r="D34" s="926">
        <v>0</v>
      </c>
      <c r="E34" s="926">
        <v>0</v>
      </c>
      <c r="F34" s="946">
        <v>0</v>
      </c>
      <c r="G34" s="947"/>
      <c r="H34" s="947">
        <v>0</v>
      </c>
      <c r="I34" s="948"/>
      <c r="K34" s="923" t="s">
        <v>1071</v>
      </c>
      <c r="L34" s="933">
        <v>5434.4995479699992</v>
      </c>
      <c r="M34" s="930">
        <v>5416.9904164899999</v>
      </c>
      <c r="N34" s="930">
        <v>5511.1981904200011</v>
      </c>
      <c r="O34" s="930">
        <v>5313.0370081399988</v>
      </c>
      <c r="P34" s="933">
        <v>-17.509131479999269</v>
      </c>
      <c r="Q34" s="941">
        <v>-0.32218479963881169</v>
      </c>
      <c r="R34" s="941">
        <v>-198.16118228000232</v>
      </c>
      <c r="S34" s="942">
        <v>-3.5956098008680168</v>
      </c>
    </row>
    <row r="35" spans="1:19" s="908" customFormat="1">
      <c r="A35" s="923" t="s">
        <v>1072</v>
      </c>
      <c r="B35" s="932">
        <v>9756.6369618300014</v>
      </c>
      <c r="C35" s="926">
        <v>10765.529259339995</v>
      </c>
      <c r="D35" s="926">
        <v>10746.803177829997</v>
      </c>
      <c r="E35" s="926">
        <v>11831.820688940003</v>
      </c>
      <c r="F35" s="932">
        <v>1008.892297509994</v>
      </c>
      <c r="G35" s="926">
        <v>10.340574333727812</v>
      </c>
      <c r="H35" s="926">
        <v>1085.0175111100052</v>
      </c>
      <c r="I35" s="927">
        <v>10.09618854235956</v>
      </c>
      <c r="K35" s="923" t="s">
        <v>1073</v>
      </c>
      <c r="L35" s="933">
        <v>0</v>
      </c>
      <c r="M35" s="930">
        <v>0</v>
      </c>
      <c r="N35" s="930">
        <v>0</v>
      </c>
      <c r="O35" s="930">
        <v>0</v>
      </c>
      <c r="P35" s="938">
        <v>0</v>
      </c>
      <c r="Q35" s="939"/>
      <c r="R35" s="939">
        <v>0</v>
      </c>
      <c r="S35" s="940"/>
    </row>
    <row r="36" spans="1:19" s="908" customFormat="1">
      <c r="A36" s="923" t="s">
        <v>1074</v>
      </c>
      <c r="B36" s="932">
        <v>1607.0436244189998</v>
      </c>
      <c r="C36" s="926">
        <v>1541.188380288</v>
      </c>
      <c r="D36" s="926">
        <v>1427.4127736004998</v>
      </c>
      <c r="E36" s="926">
        <v>2427.5832679209993</v>
      </c>
      <c r="F36" s="932">
        <v>-65.855244130999836</v>
      </c>
      <c r="G36" s="926">
        <v>-4.0979126596397606</v>
      </c>
      <c r="H36" s="926">
        <v>1000.1704943204995</v>
      </c>
      <c r="I36" s="927">
        <v>70.06876446801536</v>
      </c>
      <c r="K36" s="923" t="s">
        <v>1075</v>
      </c>
      <c r="L36" s="933">
        <v>1614.92240128</v>
      </c>
      <c r="M36" s="930">
        <v>2703.4149893900008</v>
      </c>
      <c r="N36" s="930">
        <v>2890.9113391400001</v>
      </c>
      <c r="O36" s="930">
        <v>3604.8995613300003</v>
      </c>
      <c r="P36" s="933">
        <v>1088.4925881100007</v>
      </c>
      <c r="Q36" s="941">
        <v>67.402160453483901</v>
      </c>
      <c r="R36" s="941">
        <v>713.98822219000022</v>
      </c>
      <c r="S36" s="942">
        <v>24.697686591882832</v>
      </c>
    </row>
    <row r="37" spans="1:19" s="908" customFormat="1">
      <c r="A37" s="923" t="s">
        <v>1076</v>
      </c>
      <c r="B37" s="932">
        <v>991.1339984</v>
      </c>
      <c r="C37" s="926">
        <v>1200.96697169</v>
      </c>
      <c r="D37" s="926">
        <v>1141.79956171</v>
      </c>
      <c r="E37" s="926">
        <v>1311.14647416</v>
      </c>
      <c r="F37" s="932">
        <v>209.83297329000004</v>
      </c>
      <c r="G37" s="926">
        <v>21.170999443943607</v>
      </c>
      <c r="H37" s="926">
        <v>169.34691244999999</v>
      </c>
      <c r="I37" s="927">
        <v>14.83157973859965</v>
      </c>
      <c r="K37" s="923" t="s">
        <v>1077</v>
      </c>
      <c r="L37" s="933">
        <v>811.31831507999993</v>
      </c>
      <c r="M37" s="930">
        <v>746.00162651999995</v>
      </c>
      <c r="N37" s="930">
        <v>832.46635490000006</v>
      </c>
      <c r="O37" s="930">
        <v>898.47865001000014</v>
      </c>
      <c r="P37" s="933">
        <v>-65.316688559999989</v>
      </c>
      <c r="Q37" s="941">
        <v>-8.0506858215766339</v>
      </c>
      <c r="R37" s="941">
        <v>66.012295110000082</v>
      </c>
      <c r="S37" s="942">
        <v>7.9297252941747773</v>
      </c>
    </row>
    <row r="38" spans="1:19" s="908" customFormat="1">
      <c r="A38" s="923" t="s">
        <v>1078</v>
      </c>
      <c r="B38" s="932">
        <v>476.60258767000005</v>
      </c>
      <c r="C38" s="926">
        <v>509.63556263000009</v>
      </c>
      <c r="D38" s="926">
        <v>588.41508036000005</v>
      </c>
      <c r="E38" s="926">
        <v>610.85264241000004</v>
      </c>
      <c r="F38" s="932">
        <v>33.032974960000047</v>
      </c>
      <c r="G38" s="926">
        <v>6.9309264814298706</v>
      </c>
      <c r="H38" s="926">
        <v>22.437562049999997</v>
      </c>
      <c r="I38" s="927">
        <v>3.8132200888312386</v>
      </c>
      <c r="K38" s="923" t="s">
        <v>1079</v>
      </c>
      <c r="L38" s="933">
        <v>68126.247831810004</v>
      </c>
      <c r="M38" s="930">
        <v>83902.553742429009</v>
      </c>
      <c r="N38" s="930">
        <v>85054.80704698831</v>
      </c>
      <c r="O38" s="930">
        <v>101949.84849790597</v>
      </c>
      <c r="P38" s="933">
        <v>15776.305910619005</v>
      </c>
      <c r="Q38" s="941">
        <v>23.157456065344341</v>
      </c>
      <c r="R38" s="941">
        <v>16895.041450917663</v>
      </c>
      <c r="S38" s="942">
        <v>19.863711455584209</v>
      </c>
    </row>
    <row r="39" spans="1:19" s="908" customFormat="1">
      <c r="A39" s="923" t="s">
        <v>1080</v>
      </c>
      <c r="B39" s="932">
        <v>1822.8033438570001</v>
      </c>
      <c r="C39" s="926">
        <v>1891.7574853300002</v>
      </c>
      <c r="D39" s="926">
        <v>1885.2721999929997</v>
      </c>
      <c r="E39" s="926">
        <v>1837.1464838800002</v>
      </c>
      <c r="F39" s="932">
        <v>68.954141473000163</v>
      </c>
      <c r="G39" s="926">
        <v>3.782862353494215</v>
      </c>
      <c r="H39" s="926">
        <v>-48.125716112999498</v>
      </c>
      <c r="I39" s="927">
        <v>-2.5527197671072748</v>
      </c>
      <c r="K39" s="923" t="s">
        <v>1081</v>
      </c>
      <c r="L39" s="934">
        <v>11937.0694248</v>
      </c>
      <c r="M39" s="935">
        <v>9647.2249841600005</v>
      </c>
      <c r="N39" s="935">
        <v>10278.898748879996</v>
      </c>
      <c r="O39" s="935">
        <v>12155.466151649998</v>
      </c>
      <c r="P39" s="930">
        <v>-2289.8444406399994</v>
      </c>
      <c r="Q39" s="941">
        <v>-19.182634859128036</v>
      </c>
      <c r="R39" s="941">
        <v>1876.5674027700024</v>
      </c>
      <c r="S39" s="942">
        <v>18.256502458247056</v>
      </c>
    </row>
    <row r="40" spans="1:19" s="908" customFormat="1">
      <c r="A40" s="923" t="s">
        <v>1082</v>
      </c>
      <c r="B40" s="932">
        <v>14252.240938379999</v>
      </c>
      <c r="C40" s="926">
        <v>15725.2081494135</v>
      </c>
      <c r="D40" s="926">
        <v>15998.723864708501</v>
      </c>
      <c r="E40" s="926">
        <v>19726.670491585999</v>
      </c>
      <c r="F40" s="932">
        <v>1472.9672110335014</v>
      </c>
      <c r="G40" s="926">
        <v>10.33498673929188</v>
      </c>
      <c r="H40" s="926">
        <v>3727.9466268774977</v>
      </c>
      <c r="I40" s="927">
        <v>23.301524911627205</v>
      </c>
      <c r="K40" s="916" t="s">
        <v>1083</v>
      </c>
      <c r="L40" s="920">
        <v>126574.73428609353</v>
      </c>
      <c r="M40" s="921">
        <v>148971.57656167849</v>
      </c>
      <c r="N40" s="921">
        <v>156122.2882613235</v>
      </c>
      <c r="O40" s="921">
        <v>188552.3972266815</v>
      </c>
      <c r="P40" s="921">
        <v>22396.842275584961</v>
      </c>
      <c r="Q40" s="943">
        <v>17.694559978267044</v>
      </c>
      <c r="R40" s="943">
        <v>32430.108965357998</v>
      </c>
      <c r="S40" s="944">
        <v>20.772248041275972</v>
      </c>
    </row>
    <row r="41" spans="1:19" s="908" customFormat="1">
      <c r="A41" s="923" t="s">
        <v>1084</v>
      </c>
      <c r="B41" s="932">
        <v>38608.395599509997</v>
      </c>
      <c r="C41" s="926">
        <v>46211.001573555994</v>
      </c>
      <c r="D41" s="926">
        <v>47267.529103182504</v>
      </c>
      <c r="E41" s="926">
        <v>62664.786034710989</v>
      </c>
      <c r="F41" s="932">
        <v>7602.6059740459968</v>
      </c>
      <c r="G41" s="926">
        <v>19.691587428052788</v>
      </c>
      <c r="H41" s="926">
        <v>15397.256931528485</v>
      </c>
      <c r="I41" s="927">
        <v>32.57470238801163</v>
      </c>
      <c r="K41" s="923" t="s">
        <v>1085</v>
      </c>
      <c r="L41" s="928">
        <v>11478.185984962998</v>
      </c>
      <c r="M41" s="929">
        <v>12516.991754951499</v>
      </c>
      <c r="N41" s="929">
        <v>12074.975327048003</v>
      </c>
      <c r="O41" s="929">
        <v>17636.254168761494</v>
      </c>
      <c r="P41" s="930">
        <v>1038.8057699885012</v>
      </c>
      <c r="Q41" s="941">
        <v>9.0502608282300798</v>
      </c>
      <c r="R41" s="941">
        <v>5561.2788417134907</v>
      </c>
      <c r="S41" s="942">
        <v>46.056233582988767</v>
      </c>
    </row>
    <row r="42" spans="1:19" s="908" customFormat="1">
      <c r="A42" s="923" t="s">
        <v>1086</v>
      </c>
      <c r="B42" s="932">
        <v>7090.8318297399992</v>
      </c>
      <c r="C42" s="926">
        <v>8911.2383328799988</v>
      </c>
      <c r="D42" s="926">
        <v>9533.9626331380005</v>
      </c>
      <c r="E42" s="926">
        <v>11660.787846610003</v>
      </c>
      <c r="F42" s="932">
        <v>1820.4065031399996</v>
      </c>
      <c r="G42" s="926">
        <v>25.672679127785052</v>
      </c>
      <c r="H42" s="926">
        <v>2126.8252134720024</v>
      </c>
      <c r="I42" s="927">
        <v>22.307882832261331</v>
      </c>
      <c r="K42" s="923" t="s">
        <v>1087</v>
      </c>
      <c r="L42" s="933">
        <v>39907.145148835887</v>
      </c>
      <c r="M42" s="930">
        <v>49518.185648049992</v>
      </c>
      <c r="N42" s="930">
        <v>50929.034126069535</v>
      </c>
      <c r="O42" s="930">
        <v>64953.751233919982</v>
      </c>
      <c r="P42" s="933">
        <v>9611.0404992141048</v>
      </c>
      <c r="Q42" s="941">
        <v>24.083508011833977</v>
      </c>
      <c r="R42" s="941">
        <v>14024.717107850447</v>
      </c>
      <c r="S42" s="942">
        <v>27.537763769746189</v>
      </c>
    </row>
    <row r="43" spans="1:19" s="908" customFormat="1">
      <c r="A43" s="923" t="s">
        <v>1088</v>
      </c>
      <c r="B43" s="932">
        <v>41259.998918947495</v>
      </c>
      <c r="C43" s="926">
        <v>43281.304354133499</v>
      </c>
      <c r="D43" s="926">
        <v>41177.272594663613</v>
      </c>
      <c r="E43" s="926">
        <v>65673.820608795097</v>
      </c>
      <c r="F43" s="932">
        <v>2021.3054351860046</v>
      </c>
      <c r="G43" s="926">
        <v>4.8989468932287759</v>
      </c>
      <c r="H43" s="926">
        <v>24496.548014131484</v>
      </c>
      <c r="I43" s="927">
        <v>59.490457892313451</v>
      </c>
      <c r="K43" s="923" t="s">
        <v>1089</v>
      </c>
      <c r="L43" s="933">
        <v>1022.18701226</v>
      </c>
      <c r="M43" s="930">
        <v>1525.1985239100002</v>
      </c>
      <c r="N43" s="930">
        <v>1483.35433272</v>
      </c>
      <c r="O43" s="930">
        <v>1818.0261046699998</v>
      </c>
      <c r="P43" s="933">
        <v>503.01151165000022</v>
      </c>
      <c r="Q43" s="941">
        <v>49.209342871405603</v>
      </c>
      <c r="R43" s="941">
        <v>334.67177194999977</v>
      </c>
      <c r="S43" s="942">
        <v>22.561822523976328</v>
      </c>
    </row>
    <row r="44" spans="1:19" s="908" customFormat="1">
      <c r="A44" s="923" t="s">
        <v>1090</v>
      </c>
      <c r="B44" s="932">
        <v>4113.2320763216994</v>
      </c>
      <c r="C44" s="926">
        <v>5187.6214230354999</v>
      </c>
      <c r="D44" s="926">
        <v>5047.5928216425</v>
      </c>
      <c r="E44" s="926">
        <v>7256.2573786199991</v>
      </c>
      <c r="F44" s="932">
        <v>1074.3893467138005</v>
      </c>
      <c r="G44" s="926">
        <v>26.120319174272904</v>
      </c>
      <c r="H44" s="926">
        <v>2208.6645569774992</v>
      </c>
      <c r="I44" s="927">
        <v>43.756789325546151</v>
      </c>
      <c r="K44" s="923" t="s">
        <v>1091</v>
      </c>
      <c r="L44" s="933">
        <v>1973.4139351400001</v>
      </c>
      <c r="M44" s="930">
        <v>2828.5782616800002</v>
      </c>
      <c r="N44" s="930">
        <v>2929.0406959200004</v>
      </c>
      <c r="O44" s="930">
        <v>2975.7018544999996</v>
      </c>
      <c r="P44" s="933">
        <v>855.16432654000005</v>
      </c>
      <c r="Q44" s="941">
        <v>43.334260051190526</v>
      </c>
      <c r="R44" s="941">
        <v>46.66115857999921</v>
      </c>
      <c r="S44" s="942">
        <v>1.593052586978247</v>
      </c>
    </row>
    <row r="45" spans="1:19" s="908" customFormat="1">
      <c r="A45" s="923" t="s">
        <v>1092</v>
      </c>
      <c r="B45" s="936">
        <v>34975.729356827804</v>
      </c>
      <c r="C45" s="937">
        <v>39287.920186326599</v>
      </c>
      <c r="D45" s="937">
        <v>38854.52056142551</v>
      </c>
      <c r="E45" s="937">
        <v>47510.27199318049</v>
      </c>
      <c r="F45" s="926">
        <v>4312.1908294987952</v>
      </c>
      <c r="G45" s="926">
        <v>12.329094800297536</v>
      </c>
      <c r="H45" s="926">
        <v>8655.7514317549794</v>
      </c>
      <c r="I45" s="927">
        <v>22.277334288737428</v>
      </c>
      <c r="K45" s="923" t="s">
        <v>1093</v>
      </c>
      <c r="L45" s="933">
        <v>21023.335356708365</v>
      </c>
      <c r="M45" s="930">
        <v>23789.359757229999</v>
      </c>
      <c r="N45" s="930">
        <v>23914.127947180001</v>
      </c>
      <c r="O45" s="930">
        <v>25316.730908240006</v>
      </c>
      <c r="P45" s="933">
        <v>2766.0244005216337</v>
      </c>
      <c r="Q45" s="941">
        <v>13.156924691490588</v>
      </c>
      <c r="R45" s="941">
        <v>1402.6029610600053</v>
      </c>
      <c r="S45" s="942">
        <v>5.8651645761785058</v>
      </c>
    </row>
    <row r="46" spans="1:19" s="915" customFormat="1">
      <c r="A46" s="916" t="s">
        <v>1094</v>
      </c>
      <c r="B46" s="917">
        <v>182872.14447774141</v>
      </c>
      <c r="C46" s="918">
        <v>219294.70066022998</v>
      </c>
      <c r="D46" s="918">
        <v>212185.50825047004</v>
      </c>
      <c r="E46" s="918">
        <v>248788.41338631191</v>
      </c>
      <c r="F46" s="918">
        <v>36422.556182488566</v>
      </c>
      <c r="G46" s="918">
        <v>19.91695142336005</v>
      </c>
      <c r="H46" s="918">
        <v>36602.905135841866</v>
      </c>
      <c r="I46" s="919">
        <v>17.250426495967254</v>
      </c>
      <c r="K46" s="923" t="s">
        <v>1095</v>
      </c>
      <c r="L46" s="933">
        <v>27130.412025736256</v>
      </c>
      <c r="M46" s="930">
        <v>29208.247133724002</v>
      </c>
      <c r="N46" s="930">
        <v>29810.215481134004</v>
      </c>
      <c r="O46" s="930">
        <v>35689.959950650002</v>
      </c>
      <c r="P46" s="933">
        <v>2077.8351079877466</v>
      </c>
      <c r="Q46" s="941">
        <v>7.6586935208233688</v>
      </c>
      <c r="R46" s="941">
        <v>5879.7444695159975</v>
      </c>
      <c r="S46" s="942">
        <v>19.723924750685253</v>
      </c>
    </row>
    <row r="47" spans="1:19" s="908" customFormat="1">
      <c r="A47" s="923" t="s">
        <v>1096</v>
      </c>
      <c r="B47" s="924">
        <v>149442.77513241951</v>
      </c>
      <c r="C47" s="925">
        <v>177957.22772337808</v>
      </c>
      <c r="D47" s="925">
        <v>176838.37856853809</v>
      </c>
      <c r="E47" s="925">
        <v>201398.34895937398</v>
      </c>
      <c r="F47" s="926">
        <v>28514.452590958565</v>
      </c>
      <c r="G47" s="926">
        <v>19.080515980576671</v>
      </c>
      <c r="H47" s="926">
        <v>24559.970390835893</v>
      </c>
      <c r="I47" s="927">
        <v>13.88837117239065</v>
      </c>
      <c r="K47" s="923" t="s">
        <v>1097</v>
      </c>
      <c r="L47" s="933">
        <v>3048.4579758499995</v>
      </c>
      <c r="M47" s="930">
        <v>3530.0535803500006</v>
      </c>
      <c r="N47" s="930">
        <v>3524.7618459499995</v>
      </c>
      <c r="O47" s="930">
        <v>4588.3820602300002</v>
      </c>
      <c r="P47" s="933">
        <v>481.59560450000117</v>
      </c>
      <c r="Q47" s="941">
        <v>15.798007002727935</v>
      </c>
      <c r="R47" s="941">
        <v>1063.6202142800007</v>
      </c>
      <c r="S47" s="942">
        <v>30.175661811084204</v>
      </c>
    </row>
    <row r="48" spans="1:19" s="908" customFormat="1">
      <c r="A48" s="923" t="s">
        <v>1098</v>
      </c>
      <c r="B48" s="932">
        <v>13822.840305757914</v>
      </c>
      <c r="C48" s="926">
        <v>15072.298325337919</v>
      </c>
      <c r="D48" s="926">
        <v>14969.161282877936</v>
      </c>
      <c r="E48" s="926">
        <v>16984.730470607941</v>
      </c>
      <c r="F48" s="932">
        <v>1249.4580195800045</v>
      </c>
      <c r="G48" s="926">
        <v>9.0390830823643515</v>
      </c>
      <c r="H48" s="926">
        <v>2015.5691877300051</v>
      </c>
      <c r="I48" s="927">
        <v>13.464810416836503</v>
      </c>
      <c r="K48" s="923" t="s">
        <v>1099</v>
      </c>
      <c r="L48" s="934">
        <v>20991.596846599998</v>
      </c>
      <c r="M48" s="935">
        <v>26054.961901782997</v>
      </c>
      <c r="N48" s="935">
        <v>31456.778505301998</v>
      </c>
      <c r="O48" s="935">
        <v>35573.590945709992</v>
      </c>
      <c r="P48" s="930">
        <v>5063.3650551829996</v>
      </c>
      <c r="Q48" s="939">
        <v>24.120914155242605</v>
      </c>
      <c r="R48" s="941">
        <v>4116.8124404079936</v>
      </c>
      <c r="S48" s="942">
        <v>13.087202936925376</v>
      </c>
    </row>
    <row r="49" spans="1:19" s="908" customFormat="1">
      <c r="A49" s="923" t="s">
        <v>1100</v>
      </c>
      <c r="B49" s="936">
        <v>19606.529039563993</v>
      </c>
      <c r="C49" s="937">
        <v>26265.174611513994</v>
      </c>
      <c r="D49" s="937">
        <v>20377.968399053996</v>
      </c>
      <c r="E49" s="937">
        <v>30405.333956329996</v>
      </c>
      <c r="F49" s="926">
        <v>6658.6455719500009</v>
      </c>
      <c r="G49" s="926">
        <v>33.961368473295437</v>
      </c>
      <c r="H49" s="926">
        <v>10027.365557276</v>
      </c>
      <c r="I49" s="927">
        <v>49.206895216019177</v>
      </c>
      <c r="K49" s="916" t="s">
        <v>1101</v>
      </c>
      <c r="L49" s="920">
        <v>65186.970792073036</v>
      </c>
      <c r="M49" s="921">
        <v>82767.800642332033</v>
      </c>
      <c r="N49" s="921">
        <v>85338.972948454437</v>
      </c>
      <c r="O49" s="921">
        <v>84570.729847478506</v>
      </c>
      <c r="P49" s="921">
        <v>17580.829850258997</v>
      </c>
      <c r="Q49" s="943">
        <v>26.969852466893414</v>
      </c>
      <c r="R49" s="943">
        <v>-768.24310097593116</v>
      </c>
      <c r="S49" s="944">
        <v>-0.90022538874466818</v>
      </c>
    </row>
    <row r="50" spans="1:19" s="915" customFormat="1">
      <c r="A50" s="916" t="s">
        <v>1102</v>
      </c>
      <c r="B50" s="917">
        <v>19473.464319079496</v>
      </c>
      <c r="C50" s="918">
        <v>24610.464789102003</v>
      </c>
      <c r="D50" s="918">
        <v>25027.059758277504</v>
      </c>
      <c r="E50" s="918">
        <v>32477.865075309997</v>
      </c>
      <c r="F50" s="918">
        <v>5137.0004700225072</v>
      </c>
      <c r="G50" s="918">
        <v>26.379489472704833</v>
      </c>
      <c r="H50" s="918">
        <v>7450.8053170324929</v>
      </c>
      <c r="I50" s="919">
        <v>29.770997428366297</v>
      </c>
      <c r="K50" s="923" t="s">
        <v>1103</v>
      </c>
      <c r="L50" s="928">
        <v>31271.072266219999</v>
      </c>
      <c r="M50" s="929">
        <v>37732.81417699904</v>
      </c>
      <c r="N50" s="929">
        <v>38626.74104097901</v>
      </c>
      <c r="O50" s="929">
        <v>40002.296924579998</v>
      </c>
      <c r="P50" s="930">
        <v>6461.7419107790411</v>
      </c>
      <c r="Q50" s="941">
        <v>20.663640363107149</v>
      </c>
      <c r="R50" s="941">
        <v>1375.5558836009877</v>
      </c>
      <c r="S50" s="942">
        <v>3.5611492104437805</v>
      </c>
    </row>
    <row r="51" spans="1:19" s="908" customFormat="1">
      <c r="A51" s="923" t="s">
        <v>1104</v>
      </c>
      <c r="B51" s="924">
        <v>3887.3781986699992</v>
      </c>
      <c r="C51" s="925">
        <v>5326.8057396770018</v>
      </c>
      <c r="D51" s="925">
        <v>5484.9336908934984</v>
      </c>
      <c r="E51" s="925">
        <v>6464.7351511299976</v>
      </c>
      <c r="F51" s="926">
        <v>1439.4275410070027</v>
      </c>
      <c r="G51" s="926">
        <v>37.028235161155109</v>
      </c>
      <c r="H51" s="926">
        <v>979.80146023649922</v>
      </c>
      <c r="I51" s="927">
        <v>17.863506023112727</v>
      </c>
      <c r="K51" s="923" t="s">
        <v>1105</v>
      </c>
      <c r="L51" s="933">
        <v>7501.0507342409865</v>
      </c>
      <c r="M51" s="930">
        <v>17309.946657375982</v>
      </c>
      <c r="N51" s="930">
        <v>17443.313639898217</v>
      </c>
      <c r="O51" s="930">
        <v>13182.357180121002</v>
      </c>
      <c r="P51" s="933">
        <v>9808.8959231349945</v>
      </c>
      <c r="Q51" s="941">
        <v>130.76695879897329</v>
      </c>
      <c r="R51" s="941">
        <v>-4260.9564597772151</v>
      </c>
      <c r="S51" s="942">
        <v>-24.427448521197821</v>
      </c>
    </row>
    <row r="52" spans="1:19" s="908" customFormat="1">
      <c r="A52" s="923" t="s">
        <v>1106</v>
      </c>
      <c r="B52" s="932">
        <v>91.5</v>
      </c>
      <c r="C52" s="926">
        <v>149.30000000000001</v>
      </c>
      <c r="D52" s="926">
        <v>100.30000000000001</v>
      </c>
      <c r="E52" s="926">
        <v>247.4</v>
      </c>
      <c r="F52" s="932">
        <v>57.800000000000011</v>
      </c>
      <c r="G52" s="926">
        <v>63.169398907103833</v>
      </c>
      <c r="H52" s="926">
        <v>147.1</v>
      </c>
      <c r="I52" s="927">
        <v>146.66001994017944</v>
      </c>
      <c r="K52" s="923" t="s">
        <v>1107</v>
      </c>
      <c r="L52" s="933">
        <v>25868.472679219867</v>
      </c>
      <c r="M52" s="930">
        <v>26853.56539072001</v>
      </c>
      <c r="N52" s="930">
        <v>28363.100666419999</v>
      </c>
      <c r="O52" s="930">
        <v>30034.578334417001</v>
      </c>
      <c r="P52" s="933">
        <v>985.0927115001432</v>
      </c>
      <c r="Q52" s="941">
        <v>3.8080822308905296</v>
      </c>
      <c r="R52" s="941">
        <v>1671.4776679970018</v>
      </c>
      <c r="S52" s="942">
        <v>5.8931415420878821</v>
      </c>
    </row>
    <row r="53" spans="1:19" s="908" customFormat="1">
      <c r="A53" s="923" t="s">
        <v>1108</v>
      </c>
      <c r="B53" s="932">
        <v>1009.2920061000003</v>
      </c>
      <c r="C53" s="926">
        <v>2668.6356177400012</v>
      </c>
      <c r="D53" s="926">
        <v>2675.3091348700009</v>
      </c>
      <c r="E53" s="926">
        <v>3479.5731340200014</v>
      </c>
      <c r="F53" s="932">
        <v>1659.3436116400007</v>
      </c>
      <c r="G53" s="926">
        <v>164.40669316820026</v>
      </c>
      <c r="H53" s="926">
        <v>804.26399915000047</v>
      </c>
      <c r="I53" s="927">
        <v>30.062469741055974</v>
      </c>
      <c r="K53" s="923" t="s">
        <v>1109</v>
      </c>
      <c r="L53" s="934">
        <v>546.3751123921819</v>
      </c>
      <c r="M53" s="935">
        <v>871.47441723700081</v>
      </c>
      <c r="N53" s="935">
        <v>905.81760115722693</v>
      </c>
      <c r="O53" s="935">
        <v>1351.4974083605002</v>
      </c>
      <c r="P53" s="930">
        <v>325.0993048448189</v>
      </c>
      <c r="Q53" s="941">
        <v>59.501118823191611</v>
      </c>
      <c r="R53" s="941">
        <v>445.6798072032733</v>
      </c>
      <c r="S53" s="942">
        <v>49.20193719286258</v>
      </c>
    </row>
    <row r="54" spans="1:19" s="908" customFormat="1">
      <c r="A54" s="923" t="s">
        <v>1110</v>
      </c>
      <c r="B54" s="932">
        <v>970.18571304000011</v>
      </c>
      <c r="C54" s="926">
        <v>941.95546867000007</v>
      </c>
      <c r="D54" s="926">
        <v>666.31954827000004</v>
      </c>
      <c r="E54" s="926">
        <v>1617.6264311900004</v>
      </c>
      <c r="F54" s="932">
        <v>-28.230244370000037</v>
      </c>
      <c r="G54" s="926">
        <v>-2.9097773746371507</v>
      </c>
      <c r="H54" s="926">
        <v>951.30688292000036</v>
      </c>
      <c r="I54" s="927">
        <v>142.77036977076955</v>
      </c>
      <c r="K54" s="916" t="s">
        <v>1111</v>
      </c>
      <c r="L54" s="920">
        <v>1654.9809354899999</v>
      </c>
      <c r="M54" s="921">
        <v>1560.2147500199999</v>
      </c>
      <c r="N54" s="921">
        <v>1583.80948373</v>
      </c>
      <c r="O54" s="921">
        <v>1551.06502882</v>
      </c>
      <c r="P54" s="921">
        <v>-94.766185469999982</v>
      </c>
      <c r="Q54" s="943">
        <v>-5.7261194638439745</v>
      </c>
      <c r="R54" s="943">
        <v>-32.744454910000059</v>
      </c>
      <c r="S54" s="944">
        <v>-2.0674490995523156</v>
      </c>
    </row>
    <row r="55" spans="1:19" s="908" customFormat="1">
      <c r="A55" s="923" t="s">
        <v>1112</v>
      </c>
      <c r="B55" s="932">
        <v>543.40985409999996</v>
      </c>
      <c r="C55" s="926">
        <v>765.42506737999997</v>
      </c>
      <c r="D55" s="926">
        <v>591.08299421000004</v>
      </c>
      <c r="E55" s="926">
        <v>803.13620249000007</v>
      </c>
      <c r="F55" s="932">
        <v>222.01521328000001</v>
      </c>
      <c r="G55" s="926">
        <v>40.855941717822454</v>
      </c>
      <c r="H55" s="926">
        <v>212.05320828000004</v>
      </c>
      <c r="I55" s="927">
        <v>35.875369509389358</v>
      </c>
      <c r="K55" s="916" t="s">
        <v>1113</v>
      </c>
      <c r="L55" s="920">
        <v>284468.56294568279</v>
      </c>
      <c r="M55" s="920">
        <v>336771.73132619035</v>
      </c>
      <c r="N55" s="920">
        <v>343347.97696838086</v>
      </c>
      <c r="O55" s="920">
        <v>406337.60475418315</v>
      </c>
      <c r="P55" s="921">
        <v>52303.168380507559</v>
      </c>
      <c r="Q55" s="943">
        <v>18.38627363210411</v>
      </c>
      <c r="R55" s="943">
        <v>62989.627785802295</v>
      </c>
      <c r="S55" s="944">
        <v>18.345711060241097</v>
      </c>
    </row>
    <row r="56" spans="1:19" s="908" customFormat="1" ht="13.5" thickBot="1">
      <c r="A56" s="923" t="s">
        <v>1114</v>
      </c>
      <c r="B56" s="932">
        <v>1475.18554584</v>
      </c>
      <c r="C56" s="926">
        <v>1751.2706651799999</v>
      </c>
      <c r="D56" s="926">
        <v>2092.3804161399999</v>
      </c>
      <c r="E56" s="926">
        <v>2991.6251638800004</v>
      </c>
      <c r="F56" s="932">
        <v>276.08511933999989</v>
      </c>
      <c r="G56" s="926">
        <v>18.715280943373909</v>
      </c>
      <c r="H56" s="926">
        <v>899.24474774000055</v>
      </c>
      <c r="I56" s="927">
        <v>42.977115480698167</v>
      </c>
      <c r="K56" s="952" t="s">
        <v>1115</v>
      </c>
      <c r="L56" s="953">
        <v>1681852.6269443983</v>
      </c>
      <c r="M56" s="953">
        <v>1966489.1746792328</v>
      </c>
      <c r="N56" s="953">
        <v>1986225.1150022778</v>
      </c>
      <c r="O56" s="953">
        <v>2368134.2057744041</v>
      </c>
      <c r="P56" s="953">
        <v>284636.44773483416</v>
      </c>
      <c r="Q56" s="954">
        <v>16.923982706615838</v>
      </c>
      <c r="R56" s="954">
        <v>381909.09077212639</v>
      </c>
      <c r="S56" s="955">
        <v>19.227885494323154</v>
      </c>
    </row>
    <row r="57" spans="1:19" s="908" customFormat="1" ht="13.5" thickTop="1">
      <c r="A57" s="923" t="s">
        <v>1116</v>
      </c>
      <c r="B57" s="932">
        <v>3634.4989916394998</v>
      </c>
      <c r="C57" s="926">
        <v>3777.2972291360006</v>
      </c>
      <c r="D57" s="926">
        <v>3466.174055902</v>
      </c>
      <c r="E57" s="926">
        <v>4145.70651378</v>
      </c>
      <c r="F57" s="932">
        <v>142.79823749650086</v>
      </c>
      <c r="G57" s="926">
        <v>3.9289662158383338</v>
      </c>
      <c r="H57" s="926">
        <v>679.53245787800006</v>
      </c>
      <c r="I57" s="927">
        <v>19.604683634421981</v>
      </c>
      <c r="K57" s="909" t="s">
        <v>904</v>
      </c>
    </row>
    <row r="58" spans="1:19" s="908" customFormat="1">
      <c r="A58" s="923" t="s">
        <v>1117</v>
      </c>
      <c r="B58" s="932">
        <v>2955.3369070400004</v>
      </c>
      <c r="C58" s="926">
        <v>3032.7512435379999</v>
      </c>
      <c r="D58" s="926">
        <v>2997.7223488409991</v>
      </c>
      <c r="E58" s="926">
        <v>3431.9101727499997</v>
      </c>
      <c r="F58" s="932">
        <v>77.414336497999557</v>
      </c>
      <c r="G58" s="926">
        <v>2.6194758476973794</v>
      </c>
      <c r="H58" s="926">
        <v>434.1878239090006</v>
      </c>
      <c r="I58" s="927">
        <v>14.483923905656887</v>
      </c>
    </row>
    <row r="59" spans="1:19" s="908" customFormat="1">
      <c r="A59" s="923" t="s">
        <v>1118</v>
      </c>
      <c r="B59" s="932">
        <v>1918.6132841600004</v>
      </c>
      <c r="C59" s="926">
        <v>2648.5901924709997</v>
      </c>
      <c r="D59" s="926">
        <v>3376.8731346009999</v>
      </c>
      <c r="E59" s="926">
        <v>4128.8629490500007</v>
      </c>
      <c r="F59" s="932">
        <v>729.97690831099931</v>
      </c>
      <c r="G59" s="926">
        <v>38.047110084020652</v>
      </c>
      <c r="H59" s="926">
        <v>751.98981444900073</v>
      </c>
      <c r="I59" s="927">
        <v>22.268820428690855</v>
      </c>
    </row>
    <row r="60" spans="1:19" s="908" customFormat="1">
      <c r="A60" s="923" t="s">
        <v>1119</v>
      </c>
      <c r="B60" s="932">
        <v>2239.3474177900002</v>
      </c>
      <c r="C60" s="926">
        <v>2723.1851994200001</v>
      </c>
      <c r="D60" s="926">
        <v>2721.2001818100002</v>
      </c>
      <c r="E60" s="926">
        <v>4055.57686169</v>
      </c>
      <c r="F60" s="932">
        <v>483.83778162999988</v>
      </c>
      <c r="G60" s="926">
        <v>21.606195527601376</v>
      </c>
      <c r="H60" s="926">
        <v>1334.3766798799998</v>
      </c>
      <c r="I60" s="927">
        <v>49.036329219721061</v>
      </c>
    </row>
    <row r="61" spans="1:19" s="908" customFormat="1">
      <c r="A61" s="923" t="s">
        <v>1120</v>
      </c>
      <c r="B61" s="932">
        <v>675.67252008999992</v>
      </c>
      <c r="C61" s="926">
        <v>733.21094572000004</v>
      </c>
      <c r="D61" s="926">
        <v>777.87812006000013</v>
      </c>
      <c r="E61" s="926">
        <v>974.20592253999985</v>
      </c>
      <c r="F61" s="932">
        <v>57.53842563000012</v>
      </c>
      <c r="G61" s="926">
        <v>8.5157267639560033</v>
      </c>
      <c r="H61" s="926">
        <v>196.32780247999972</v>
      </c>
      <c r="I61" s="927">
        <v>25.238889925950915</v>
      </c>
    </row>
    <row r="62" spans="1:19" s="908" customFormat="1">
      <c r="A62" s="923" t="s">
        <v>1121</v>
      </c>
      <c r="B62" s="932">
        <v>63.511422489999987</v>
      </c>
      <c r="C62" s="926">
        <v>85.02641478000001</v>
      </c>
      <c r="D62" s="926">
        <v>69.900637559999993</v>
      </c>
      <c r="E62" s="926">
        <v>134.09290494000004</v>
      </c>
      <c r="F62" s="932">
        <v>21.514992290000023</v>
      </c>
      <c r="G62" s="926">
        <v>33.875783987341187</v>
      </c>
      <c r="H62" s="926">
        <v>64.192267380000047</v>
      </c>
      <c r="I62" s="927">
        <v>91.833593541832713</v>
      </c>
    </row>
    <row r="63" spans="1:19" s="908" customFormat="1" ht="13.5" thickBot="1">
      <c r="A63" s="956" t="s">
        <v>1122</v>
      </c>
      <c r="B63" s="957">
        <v>9.5646649999999962</v>
      </c>
      <c r="C63" s="957">
        <v>6.9854959999999968</v>
      </c>
      <c r="D63" s="957">
        <v>6.9854959999999968</v>
      </c>
      <c r="E63" s="957">
        <v>3.4132109999999964</v>
      </c>
      <c r="F63" s="957">
        <v>-2.5791689999999994</v>
      </c>
      <c r="G63" s="957">
        <v>-26.965596808670249</v>
      </c>
      <c r="H63" s="957">
        <v>-3.5722850000000004</v>
      </c>
      <c r="I63" s="958">
        <v>-51.138602040570944</v>
      </c>
    </row>
    <row r="64" spans="1:19" ht="13.5" thickTop="1">
      <c r="A64" s="909" t="s">
        <v>904</v>
      </c>
      <c r="B64" s="911"/>
      <c r="C64" s="911"/>
      <c r="D64" s="911"/>
      <c r="E64" s="911"/>
    </row>
    <row r="65" spans="1:9" ht="25.5" customHeight="1">
      <c r="A65" s="1800" t="s">
        <v>1123</v>
      </c>
      <c r="B65" s="1800"/>
      <c r="C65" s="1800"/>
      <c r="D65" s="1800"/>
      <c r="E65" s="1800"/>
      <c r="F65" s="1800"/>
      <c r="G65" s="1800"/>
      <c r="H65" s="1800"/>
      <c r="I65" s="1800"/>
    </row>
  </sheetData>
  <mergeCells count="13">
    <mergeCell ref="A65:I65"/>
    <mergeCell ref="A1:S1"/>
    <mergeCell ref="A2:S2"/>
    <mergeCell ref="H3:I3"/>
    <mergeCell ref="R3:S3"/>
    <mergeCell ref="F4:I4"/>
    <mergeCell ref="P4:S4"/>
    <mergeCell ref="A4:A6"/>
    <mergeCell ref="K4:K6"/>
    <mergeCell ref="F5:G5"/>
    <mergeCell ref="H5:I5"/>
    <mergeCell ref="P5:Q5"/>
    <mergeCell ref="R5:S5"/>
  </mergeCells>
  <pageMargins left="0.7" right="0.43" top="0.78" bottom="0.75" header="0.3" footer="0.3"/>
  <pageSetup scale="43" orientation="landscape" r:id="rId1"/>
</worksheet>
</file>

<file path=xl/worksheets/sheet33.xml><?xml version="1.0" encoding="utf-8"?>
<worksheet xmlns="http://schemas.openxmlformats.org/spreadsheetml/2006/main" xmlns:r="http://schemas.openxmlformats.org/officeDocument/2006/relationships">
  <sheetPr>
    <pageSetUpPr fitToPage="1"/>
  </sheetPr>
  <dimension ref="A1:J54"/>
  <sheetViews>
    <sheetView view="pageBreakPreview" zoomScale="60" workbookViewId="0">
      <selection activeCell="V11" sqref="V11"/>
    </sheetView>
  </sheetViews>
  <sheetFormatPr defaultRowHeight="15.75"/>
  <cols>
    <col min="1" max="1" width="40.42578125" style="959" bestFit="1" customWidth="1"/>
    <col min="2" max="5" width="16.140625" style="959" customWidth="1"/>
    <col min="6" max="6" width="14.7109375" style="959" bestFit="1" customWidth="1"/>
    <col min="7" max="7" width="12.5703125" style="959" bestFit="1" customWidth="1"/>
    <col min="8" max="8" width="14.7109375" style="959" bestFit="1" customWidth="1"/>
    <col min="9" max="9" width="12.5703125" style="959" bestFit="1" customWidth="1"/>
    <col min="10" max="256" width="9.140625" style="959"/>
    <col min="257" max="257" width="34.42578125" style="959" bestFit="1" customWidth="1"/>
    <col min="258" max="260" width="9.42578125" style="959" bestFit="1" customWidth="1"/>
    <col min="261" max="262" width="9.140625" style="959"/>
    <col min="263" max="263" width="7.28515625" style="959" bestFit="1" customWidth="1"/>
    <col min="264" max="264" width="9.5703125" style="959" customWidth="1"/>
    <col min="265" max="265" width="7.28515625" style="959" bestFit="1" customWidth="1"/>
    <col min="266" max="512" width="9.140625" style="959"/>
    <col min="513" max="513" width="34.42578125" style="959" bestFit="1" customWidth="1"/>
    <col min="514" max="516" width="9.42578125" style="959" bestFit="1" customWidth="1"/>
    <col min="517" max="518" width="9.140625" style="959"/>
    <col min="519" max="519" width="7.28515625" style="959" bestFit="1" customWidth="1"/>
    <col min="520" max="520" width="9.5703125" style="959" customWidth="1"/>
    <col min="521" max="521" width="7.28515625" style="959" bestFit="1" customWidth="1"/>
    <col min="522" max="768" width="9.140625" style="959"/>
    <col min="769" max="769" width="34.42578125" style="959" bestFit="1" customWidth="1"/>
    <col min="770" max="772" width="9.42578125" style="959" bestFit="1" customWidth="1"/>
    <col min="773" max="774" width="9.140625" style="959"/>
    <col min="775" max="775" width="7.28515625" style="959" bestFit="1" customWidth="1"/>
    <col min="776" max="776" width="9.5703125" style="959" customWidth="1"/>
    <col min="777" max="777" width="7.28515625" style="959" bestFit="1" customWidth="1"/>
    <col min="778" max="1024" width="9.140625" style="959"/>
    <col min="1025" max="1025" width="34.42578125" style="959" bestFit="1" customWidth="1"/>
    <col min="1026" max="1028" width="9.42578125" style="959" bestFit="1" customWidth="1"/>
    <col min="1029" max="1030" width="9.140625" style="959"/>
    <col min="1031" max="1031" width="7.28515625" style="959" bestFit="1" customWidth="1"/>
    <col min="1032" max="1032" width="9.5703125" style="959" customWidth="1"/>
    <col min="1033" max="1033" width="7.28515625" style="959" bestFit="1" customWidth="1"/>
    <col min="1034" max="1280" width="9.140625" style="959"/>
    <col min="1281" max="1281" width="34.42578125" style="959" bestFit="1" customWidth="1"/>
    <col min="1282" max="1284" width="9.42578125" style="959" bestFit="1" customWidth="1"/>
    <col min="1285" max="1286" width="9.140625" style="959"/>
    <col min="1287" max="1287" width="7.28515625" style="959" bestFit="1" customWidth="1"/>
    <col min="1288" max="1288" width="9.5703125" style="959" customWidth="1"/>
    <col min="1289" max="1289" width="7.28515625" style="959" bestFit="1" customWidth="1"/>
    <col min="1290" max="1536" width="9.140625" style="959"/>
    <col min="1537" max="1537" width="34.42578125" style="959" bestFit="1" customWidth="1"/>
    <col min="1538" max="1540" width="9.42578125" style="959" bestFit="1" customWidth="1"/>
    <col min="1541" max="1542" width="9.140625" style="959"/>
    <col min="1543" max="1543" width="7.28515625" style="959" bestFit="1" customWidth="1"/>
    <col min="1544" max="1544" width="9.5703125" style="959" customWidth="1"/>
    <col min="1545" max="1545" width="7.28515625" style="959" bestFit="1" customWidth="1"/>
    <col min="1546" max="1792" width="9.140625" style="959"/>
    <col min="1793" max="1793" width="34.42578125" style="959" bestFit="1" customWidth="1"/>
    <col min="1794" max="1796" width="9.42578125" style="959" bestFit="1" customWidth="1"/>
    <col min="1797" max="1798" width="9.140625" style="959"/>
    <col min="1799" max="1799" width="7.28515625" style="959" bestFit="1" customWidth="1"/>
    <col min="1800" max="1800" width="9.5703125" style="959" customWidth="1"/>
    <col min="1801" max="1801" width="7.28515625" style="959" bestFit="1" customWidth="1"/>
    <col min="1802" max="2048" width="9.140625" style="959"/>
    <col min="2049" max="2049" width="34.42578125" style="959" bestFit="1" customWidth="1"/>
    <col min="2050" max="2052" width="9.42578125" style="959" bestFit="1" customWidth="1"/>
    <col min="2053" max="2054" width="9.140625" style="959"/>
    <col min="2055" max="2055" width="7.28515625" style="959" bestFit="1" customWidth="1"/>
    <col min="2056" max="2056" width="9.5703125" style="959" customWidth="1"/>
    <col min="2057" max="2057" width="7.28515625" style="959" bestFit="1" customWidth="1"/>
    <col min="2058" max="2304" width="9.140625" style="959"/>
    <col min="2305" max="2305" width="34.42578125" style="959" bestFit="1" customWidth="1"/>
    <col min="2306" max="2308" width="9.42578125" style="959" bestFit="1" customWidth="1"/>
    <col min="2309" max="2310" width="9.140625" style="959"/>
    <col min="2311" max="2311" width="7.28515625" style="959" bestFit="1" customWidth="1"/>
    <col min="2312" max="2312" width="9.5703125" style="959" customWidth="1"/>
    <col min="2313" max="2313" width="7.28515625" style="959" bestFit="1" customWidth="1"/>
    <col min="2314" max="2560" width="9.140625" style="959"/>
    <col min="2561" max="2561" width="34.42578125" style="959" bestFit="1" customWidth="1"/>
    <col min="2562" max="2564" width="9.42578125" style="959" bestFit="1" customWidth="1"/>
    <col min="2565" max="2566" width="9.140625" style="959"/>
    <col min="2567" max="2567" width="7.28515625" style="959" bestFit="1" customWidth="1"/>
    <col min="2568" max="2568" width="9.5703125" style="959" customWidth="1"/>
    <col min="2569" max="2569" width="7.28515625" style="959" bestFit="1" customWidth="1"/>
    <col min="2570" max="2816" width="9.140625" style="959"/>
    <col min="2817" max="2817" width="34.42578125" style="959" bestFit="1" customWidth="1"/>
    <col min="2818" max="2820" width="9.42578125" style="959" bestFit="1" customWidth="1"/>
    <col min="2821" max="2822" width="9.140625" style="959"/>
    <col min="2823" max="2823" width="7.28515625" style="959" bestFit="1" customWidth="1"/>
    <col min="2824" max="2824" width="9.5703125" style="959" customWidth="1"/>
    <col min="2825" max="2825" width="7.28515625" style="959" bestFit="1" customWidth="1"/>
    <col min="2826" max="3072" width="9.140625" style="959"/>
    <col min="3073" max="3073" width="34.42578125" style="959" bestFit="1" customWidth="1"/>
    <col min="3074" max="3076" width="9.42578125" style="959" bestFit="1" customWidth="1"/>
    <col min="3077" max="3078" width="9.140625" style="959"/>
    <col min="3079" max="3079" width="7.28515625" style="959" bestFit="1" customWidth="1"/>
    <col min="3080" max="3080" width="9.5703125" style="959" customWidth="1"/>
    <col min="3081" max="3081" width="7.28515625" style="959" bestFit="1" customWidth="1"/>
    <col min="3082" max="3328" width="9.140625" style="959"/>
    <col min="3329" max="3329" width="34.42578125" style="959" bestFit="1" customWidth="1"/>
    <col min="3330" max="3332" width="9.42578125" style="959" bestFit="1" customWidth="1"/>
    <col min="3333" max="3334" width="9.140625" style="959"/>
    <col min="3335" max="3335" width="7.28515625" style="959" bestFit="1" customWidth="1"/>
    <col min="3336" max="3336" width="9.5703125" style="959" customWidth="1"/>
    <col min="3337" max="3337" width="7.28515625" style="959" bestFit="1" customWidth="1"/>
    <col min="3338" max="3584" width="9.140625" style="959"/>
    <col min="3585" max="3585" width="34.42578125" style="959" bestFit="1" customWidth="1"/>
    <col min="3586" max="3588" width="9.42578125" style="959" bestFit="1" customWidth="1"/>
    <col min="3589" max="3590" width="9.140625" style="959"/>
    <col min="3591" max="3591" width="7.28515625" style="959" bestFit="1" customWidth="1"/>
    <col min="3592" max="3592" width="9.5703125" style="959" customWidth="1"/>
    <col min="3593" max="3593" width="7.28515625" style="959" bestFit="1" customWidth="1"/>
    <col min="3594" max="3840" width="9.140625" style="959"/>
    <col min="3841" max="3841" width="34.42578125" style="959" bestFit="1" customWidth="1"/>
    <col min="3842" max="3844" width="9.42578125" style="959" bestFit="1" customWidth="1"/>
    <col min="3845" max="3846" width="9.140625" style="959"/>
    <col min="3847" max="3847" width="7.28515625" style="959" bestFit="1" customWidth="1"/>
    <col min="3848" max="3848" width="9.5703125" style="959" customWidth="1"/>
    <col min="3849" max="3849" width="7.28515625" style="959" bestFit="1" customWidth="1"/>
    <col min="3850" max="4096" width="9.140625" style="959"/>
    <col min="4097" max="4097" width="34.42578125" style="959" bestFit="1" customWidth="1"/>
    <col min="4098" max="4100" width="9.42578125" style="959" bestFit="1" customWidth="1"/>
    <col min="4101" max="4102" width="9.140625" style="959"/>
    <col min="4103" max="4103" width="7.28515625" style="959" bestFit="1" customWidth="1"/>
    <col min="4104" max="4104" width="9.5703125" style="959" customWidth="1"/>
    <col min="4105" max="4105" width="7.28515625" style="959" bestFit="1" customWidth="1"/>
    <col min="4106" max="4352" width="9.140625" style="959"/>
    <col min="4353" max="4353" width="34.42578125" style="959" bestFit="1" customWidth="1"/>
    <col min="4354" max="4356" width="9.42578125" style="959" bestFit="1" customWidth="1"/>
    <col min="4357" max="4358" width="9.140625" style="959"/>
    <col min="4359" max="4359" width="7.28515625" style="959" bestFit="1" customWidth="1"/>
    <col min="4360" max="4360" width="9.5703125" style="959" customWidth="1"/>
    <col min="4361" max="4361" width="7.28515625" style="959" bestFit="1" customWidth="1"/>
    <col min="4362" max="4608" width="9.140625" style="959"/>
    <col min="4609" max="4609" width="34.42578125" style="959" bestFit="1" customWidth="1"/>
    <col min="4610" max="4612" width="9.42578125" style="959" bestFit="1" customWidth="1"/>
    <col min="4613" max="4614" width="9.140625" style="959"/>
    <col min="4615" max="4615" width="7.28515625" style="959" bestFit="1" customWidth="1"/>
    <col min="4616" max="4616" width="9.5703125" style="959" customWidth="1"/>
    <col min="4617" max="4617" width="7.28515625" style="959" bestFit="1" customWidth="1"/>
    <col min="4618" max="4864" width="9.140625" style="959"/>
    <col min="4865" max="4865" width="34.42578125" style="959" bestFit="1" customWidth="1"/>
    <col min="4866" max="4868" width="9.42578125" style="959" bestFit="1" customWidth="1"/>
    <col min="4869" max="4870" width="9.140625" style="959"/>
    <col min="4871" max="4871" width="7.28515625" style="959" bestFit="1" customWidth="1"/>
    <col min="4872" max="4872" width="9.5703125" style="959" customWidth="1"/>
    <col min="4873" max="4873" width="7.28515625" style="959" bestFit="1" customWidth="1"/>
    <col min="4874" max="5120" width="9.140625" style="959"/>
    <col min="5121" max="5121" width="34.42578125" style="959" bestFit="1" customWidth="1"/>
    <col min="5122" max="5124" width="9.42578125" style="959" bestFit="1" customWidth="1"/>
    <col min="5125" max="5126" width="9.140625" style="959"/>
    <col min="5127" max="5127" width="7.28515625" style="959" bestFit="1" customWidth="1"/>
    <col min="5128" max="5128" width="9.5703125" style="959" customWidth="1"/>
    <col min="5129" max="5129" width="7.28515625" style="959" bestFit="1" customWidth="1"/>
    <col min="5130" max="5376" width="9.140625" style="959"/>
    <col min="5377" max="5377" width="34.42578125" style="959" bestFit="1" customWidth="1"/>
    <col min="5378" max="5380" width="9.42578125" style="959" bestFit="1" customWidth="1"/>
    <col min="5381" max="5382" width="9.140625" style="959"/>
    <col min="5383" max="5383" width="7.28515625" style="959" bestFit="1" customWidth="1"/>
    <col min="5384" max="5384" width="9.5703125" style="959" customWidth="1"/>
    <col min="5385" max="5385" width="7.28515625" style="959" bestFit="1" customWidth="1"/>
    <col min="5386" max="5632" width="9.140625" style="959"/>
    <col min="5633" max="5633" width="34.42578125" style="959" bestFit="1" customWidth="1"/>
    <col min="5634" max="5636" width="9.42578125" style="959" bestFit="1" customWidth="1"/>
    <col min="5637" max="5638" width="9.140625" style="959"/>
    <col min="5639" max="5639" width="7.28515625" style="959" bestFit="1" customWidth="1"/>
    <col min="5640" max="5640" width="9.5703125" style="959" customWidth="1"/>
    <col min="5641" max="5641" width="7.28515625" style="959" bestFit="1" customWidth="1"/>
    <col min="5642" max="5888" width="9.140625" style="959"/>
    <col min="5889" max="5889" width="34.42578125" style="959" bestFit="1" customWidth="1"/>
    <col min="5890" max="5892" width="9.42578125" style="959" bestFit="1" customWidth="1"/>
    <col min="5893" max="5894" width="9.140625" style="959"/>
    <col min="5895" max="5895" width="7.28515625" style="959" bestFit="1" customWidth="1"/>
    <col min="5896" max="5896" width="9.5703125" style="959" customWidth="1"/>
    <col min="5897" max="5897" width="7.28515625" style="959" bestFit="1" customWidth="1"/>
    <col min="5898" max="6144" width="9.140625" style="959"/>
    <col min="6145" max="6145" width="34.42578125" style="959" bestFit="1" customWidth="1"/>
    <col min="6146" max="6148" width="9.42578125" style="959" bestFit="1" customWidth="1"/>
    <col min="6149" max="6150" width="9.140625" style="959"/>
    <col min="6151" max="6151" width="7.28515625" style="959" bestFit="1" customWidth="1"/>
    <col min="6152" max="6152" width="9.5703125" style="959" customWidth="1"/>
    <col min="6153" max="6153" width="7.28515625" style="959" bestFit="1" customWidth="1"/>
    <col min="6154" max="6400" width="9.140625" style="959"/>
    <col min="6401" max="6401" width="34.42578125" style="959" bestFit="1" customWidth="1"/>
    <col min="6402" max="6404" width="9.42578125" style="959" bestFit="1" customWidth="1"/>
    <col min="6405" max="6406" width="9.140625" style="959"/>
    <col min="6407" max="6407" width="7.28515625" style="959" bestFit="1" customWidth="1"/>
    <col min="6408" max="6408" width="9.5703125" style="959" customWidth="1"/>
    <col min="6409" max="6409" width="7.28515625" style="959" bestFit="1" customWidth="1"/>
    <col min="6410" max="6656" width="9.140625" style="959"/>
    <col min="6657" max="6657" width="34.42578125" style="959" bestFit="1" customWidth="1"/>
    <col min="6658" max="6660" width="9.42578125" style="959" bestFit="1" customWidth="1"/>
    <col min="6661" max="6662" width="9.140625" style="959"/>
    <col min="6663" max="6663" width="7.28515625" style="959" bestFit="1" customWidth="1"/>
    <col min="6664" max="6664" width="9.5703125" style="959" customWidth="1"/>
    <col min="6665" max="6665" width="7.28515625" style="959" bestFit="1" customWidth="1"/>
    <col min="6666" max="6912" width="9.140625" style="959"/>
    <col min="6913" max="6913" width="34.42578125" style="959" bestFit="1" customWidth="1"/>
    <col min="6914" max="6916" width="9.42578125" style="959" bestFit="1" customWidth="1"/>
    <col min="6917" max="6918" width="9.140625" style="959"/>
    <col min="6919" max="6919" width="7.28515625" style="959" bestFit="1" customWidth="1"/>
    <col min="6920" max="6920" width="9.5703125" style="959" customWidth="1"/>
    <col min="6921" max="6921" width="7.28515625" style="959" bestFit="1" customWidth="1"/>
    <col min="6922" max="7168" width="9.140625" style="959"/>
    <col min="7169" max="7169" width="34.42578125" style="959" bestFit="1" customWidth="1"/>
    <col min="7170" max="7172" width="9.42578125" style="959" bestFit="1" customWidth="1"/>
    <col min="7173" max="7174" width="9.140625" style="959"/>
    <col min="7175" max="7175" width="7.28515625" style="959" bestFit="1" customWidth="1"/>
    <col min="7176" max="7176" width="9.5703125" style="959" customWidth="1"/>
    <col min="7177" max="7177" width="7.28515625" style="959" bestFit="1" customWidth="1"/>
    <col min="7178" max="7424" width="9.140625" style="959"/>
    <col min="7425" max="7425" width="34.42578125" style="959" bestFit="1" customWidth="1"/>
    <col min="7426" max="7428" width="9.42578125" style="959" bestFit="1" customWidth="1"/>
    <col min="7429" max="7430" width="9.140625" style="959"/>
    <col min="7431" max="7431" width="7.28515625" style="959" bestFit="1" customWidth="1"/>
    <col min="7432" max="7432" width="9.5703125" style="959" customWidth="1"/>
    <col min="7433" max="7433" width="7.28515625" style="959" bestFit="1" customWidth="1"/>
    <col min="7434" max="7680" width="9.140625" style="959"/>
    <col min="7681" max="7681" width="34.42578125" style="959" bestFit="1" customWidth="1"/>
    <col min="7682" max="7684" width="9.42578125" style="959" bestFit="1" customWidth="1"/>
    <col min="7685" max="7686" width="9.140625" style="959"/>
    <col min="7687" max="7687" width="7.28515625" style="959" bestFit="1" customWidth="1"/>
    <col min="7688" max="7688" width="9.5703125" style="959" customWidth="1"/>
    <col min="7689" max="7689" width="7.28515625" style="959" bestFit="1" customWidth="1"/>
    <col min="7690" max="7936" width="9.140625" style="959"/>
    <col min="7937" max="7937" width="34.42578125" style="959" bestFit="1" customWidth="1"/>
    <col min="7938" max="7940" width="9.42578125" style="959" bestFit="1" customWidth="1"/>
    <col min="7941" max="7942" width="9.140625" style="959"/>
    <col min="7943" max="7943" width="7.28515625" style="959" bestFit="1" customWidth="1"/>
    <col min="7944" max="7944" width="9.5703125" style="959" customWidth="1"/>
    <col min="7945" max="7945" width="7.28515625" style="959" bestFit="1" customWidth="1"/>
    <col min="7946" max="8192" width="9.140625" style="959"/>
    <col min="8193" max="8193" width="34.42578125" style="959" bestFit="1" customWidth="1"/>
    <col min="8194" max="8196" width="9.42578125" style="959" bestFit="1" customWidth="1"/>
    <col min="8197" max="8198" width="9.140625" style="959"/>
    <col min="8199" max="8199" width="7.28515625" style="959" bestFit="1" customWidth="1"/>
    <col min="8200" max="8200" width="9.5703125" style="959" customWidth="1"/>
    <col min="8201" max="8201" width="7.28515625" style="959" bestFit="1" customWidth="1"/>
    <col min="8202" max="8448" width="9.140625" style="959"/>
    <col min="8449" max="8449" width="34.42578125" style="959" bestFit="1" customWidth="1"/>
    <col min="8450" max="8452" width="9.42578125" style="959" bestFit="1" customWidth="1"/>
    <col min="8453" max="8454" width="9.140625" style="959"/>
    <col min="8455" max="8455" width="7.28515625" style="959" bestFit="1" customWidth="1"/>
    <col min="8456" max="8456" width="9.5703125" style="959" customWidth="1"/>
    <col min="8457" max="8457" width="7.28515625" style="959" bestFit="1" customWidth="1"/>
    <col min="8458" max="8704" width="9.140625" style="959"/>
    <col min="8705" max="8705" width="34.42578125" style="959" bestFit="1" customWidth="1"/>
    <col min="8706" max="8708" width="9.42578125" style="959" bestFit="1" customWidth="1"/>
    <col min="8709" max="8710" width="9.140625" style="959"/>
    <col min="8711" max="8711" width="7.28515625" style="959" bestFit="1" customWidth="1"/>
    <col min="8712" max="8712" width="9.5703125" style="959" customWidth="1"/>
    <col min="8713" max="8713" width="7.28515625" style="959" bestFit="1" customWidth="1"/>
    <col min="8714" max="8960" width="9.140625" style="959"/>
    <col min="8961" max="8961" width="34.42578125" style="959" bestFit="1" customWidth="1"/>
    <col min="8962" max="8964" width="9.42578125" style="959" bestFit="1" customWidth="1"/>
    <col min="8965" max="8966" width="9.140625" style="959"/>
    <col min="8967" max="8967" width="7.28515625" style="959" bestFit="1" customWidth="1"/>
    <col min="8968" max="8968" width="9.5703125" style="959" customWidth="1"/>
    <col min="8969" max="8969" width="7.28515625" style="959" bestFit="1" customWidth="1"/>
    <col min="8970" max="9216" width="9.140625" style="959"/>
    <col min="9217" max="9217" width="34.42578125" style="959" bestFit="1" customWidth="1"/>
    <col min="9218" max="9220" width="9.42578125" style="959" bestFit="1" customWidth="1"/>
    <col min="9221" max="9222" width="9.140625" style="959"/>
    <col min="9223" max="9223" width="7.28515625" style="959" bestFit="1" customWidth="1"/>
    <col min="9224" max="9224" width="9.5703125" style="959" customWidth="1"/>
    <col min="9225" max="9225" width="7.28515625" style="959" bestFit="1" customWidth="1"/>
    <col min="9226" max="9472" width="9.140625" style="959"/>
    <col min="9473" max="9473" width="34.42578125" style="959" bestFit="1" customWidth="1"/>
    <col min="9474" max="9476" width="9.42578125" style="959" bestFit="1" customWidth="1"/>
    <col min="9477" max="9478" width="9.140625" style="959"/>
    <col min="9479" max="9479" width="7.28515625" style="959" bestFit="1" customWidth="1"/>
    <col min="9480" max="9480" width="9.5703125" style="959" customWidth="1"/>
    <col min="9481" max="9481" width="7.28515625" style="959" bestFit="1" customWidth="1"/>
    <col min="9482" max="9728" width="9.140625" style="959"/>
    <col min="9729" max="9729" width="34.42578125" style="959" bestFit="1" customWidth="1"/>
    <col min="9730" max="9732" width="9.42578125" style="959" bestFit="1" customWidth="1"/>
    <col min="9733" max="9734" width="9.140625" style="959"/>
    <col min="9735" max="9735" width="7.28515625" style="959" bestFit="1" customWidth="1"/>
    <col min="9736" max="9736" width="9.5703125" style="959" customWidth="1"/>
    <col min="9737" max="9737" width="7.28515625" style="959" bestFit="1" customWidth="1"/>
    <col min="9738" max="9984" width="9.140625" style="959"/>
    <col min="9985" max="9985" width="34.42578125" style="959" bestFit="1" customWidth="1"/>
    <col min="9986" max="9988" width="9.42578125" style="959" bestFit="1" customWidth="1"/>
    <col min="9989" max="9990" width="9.140625" style="959"/>
    <col min="9991" max="9991" width="7.28515625" style="959" bestFit="1" customWidth="1"/>
    <col min="9992" max="9992" width="9.5703125" style="959" customWidth="1"/>
    <col min="9993" max="9993" width="7.28515625" style="959" bestFit="1" customWidth="1"/>
    <col min="9994" max="10240" width="9.140625" style="959"/>
    <col min="10241" max="10241" width="34.42578125" style="959" bestFit="1" customWidth="1"/>
    <col min="10242" max="10244" width="9.42578125" style="959" bestFit="1" customWidth="1"/>
    <col min="10245" max="10246" width="9.140625" style="959"/>
    <col min="10247" max="10247" width="7.28515625" style="959" bestFit="1" customWidth="1"/>
    <col min="10248" max="10248" width="9.5703125" style="959" customWidth="1"/>
    <col min="10249" max="10249" width="7.28515625" style="959" bestFit="1" customWidth="1"/>
    <col min="10250" max="10496" width="9.140625" style="959"/>
    <col min="10497" max="10497" width="34.42578125" style="959" bestFit="1" customWidth="1"/>
    <col min="10498" max="10500" width="9.42578125" style="959" bestFit="1" customWidth="1"/>
    <col min="10501" max="10502" width="9.140625" style="959"/>
    <col min="10503" max="10503" width="7.28515625" style="959" bestFit="1" customWidth="1"/>
    <col min="10504" max="10504" width="9.5703125" style="959" customWidth="1"/>
    <col min="10505" max="10505" width="7.28515625" style="959" bestFit="1" customWidth="1"/>
    <col min="10506" max="10752" width="9.140625" style="959"/>
    <col min="10753" max="10753" width="34.42578125" style="959" bestFit="1" customWidth="1"/>
    <col min="10754" max="10756" width="9.42578125" style="959" bestFit="1" customWidth="1"/>
    <col min="10757" max="10758" width="9.140625" style="959"/>
    <col min="10759" max="10759" width="7.28515625" style="959" bestFit="1" customWidth="1"/>
    <col min="10760" max="10760" width="9.5703125" style="959" customWidth="1"/>
    <col min="10761" max="10761" width="7.28515625" style="959" bestFit="1" customWidth="1"/>
    <col min="10762" max="11008" width="9.140625" style="959"/>
    <col min="11009" max="11009" width="34.42578125" style="959" bestFit="1" customWidth="1"/>
    <col min="11010" max="11012" width="9.42578125" style="959" bestFit="1" customWidth="1"/>
    <col min="11013" max="11014" width="9.140625" style="959"/>
    <col min="11015" max="11015" width="7.28515625" style="959" bestFit="1" customWidth="1"/>
    <col min="11016" max="11016" width="9.5703125" style="959" customWidth="1"/>
    <col min="11017" max="11017" width="7.28515625" style="959" bestFit="1" customWidth="1"/>
    <col min="11018" max="11264" width="9.140625" style="959"/>
    <col min="11265" max="11265" width="34.42578125" style="959" bestFit="1" customWidth="1"/>
    <col min="11266" max="11268" width="9.42578125" style="959" bestFit="1" customWidth="1"/>
    <col min="11269" max="11270" width="9.140625" style="959"/>
    <col min="11271" max="11271" width="7.28515625" style="959" bestFit="1" customWidth="1"/>
    <col min="11272" max="11272" width="9.5703125" style="959" customWidth="1"/>
    <col min="11273" max="11273" width="7.28515625" style="959" bestFit="1" customWidth="1"/>
    <col min="11274" max="11520" width="9.140625" style="959"/>
    <col min="11521" max="11521" width="34.42578125" style="959" bestFit="1" customWidth="1"/>
    <col min="11522" max="11524" width="9.42578125" style="959" bestFit="1" customWidth="1"/>
    <col min="11525" max="11526" width="9.140625" style="959"/>
    <col min="11527" max="11527" width="7.28515625" style="959" bestFit="1" customWidth="1"/>
    <col min="11528" max="11528" width="9.5703125" style="959" customWidth="1"/>
    <col min="11529" max="11529" width="7.28515625" style="959" bestFit="1" customWidth="1"/>
    <col min="11530" max="11776" width="9.140625" style="959"/>
    <col min="11777" max="11777" width="34.42578125" style="959" bestFit="1" customWidth="1"/>
    <col min="11778" max="11780" width="9.42578125" style="959" bestFit="1" customWidth="1"/>
    <col min="11781" max="11782" width="9.140625" style="959"/>
    <col min="11783" max="11783" width="7.28515625" style="959" bestFit="1" customWidth="1"/>
    <col min="11784" max="11784" width="9.5703125" style="959" customWidth="1"/>
    <col min="11785" max="11785" width="7.28515625" style="959" bestFit="1" customWidth="1"/>
    <col min="11786" max="12032" width="9.140625" style="959"/>
    <col min="12033" max="12033" width="34.42578125" style="959" bestFit="1" customWidth="1"/>
    <col min="12034" max="12036" width="9.42578125" style="959" bestFit="1" customWidth="1"/>
    <col min="12037" max="12038" width="9.140625" style="959"/>
    <col min="12039" max="12039" width="7.28515625" style="959" bestFit="1" customWidth="1"/>
    <col min="12040" max="12040" width="9.5703125" style="959" customWidth="1"/>
    <col min="12041" max="12041" width="7.28515625" style="959" bestFit="1" customWidth="1"/>
    <col min="12042" max="12288" width="9.140625" style="959"/>
    <col min="12289" max="12289" width="34.42578125" style="959" bestFit="1" customWidth="1"/>
    <col min="12290" max="12292" width="9.42578125" style="959" bestFit="1" customWidth="1"/>
    <col min="12293" max="12294" width="9.140625" style="959"/>
    <col min="12295" max="12295" width="7.28515625" style="959" bestFit="1" customWidth="1"/>
    <col min="12296" max="12296" width="9.5703125" style="959" customWidth="1"/>
    <col min="12297" max="12297" width="7.28515625" style="959" bestFit="1" customWidth="1"/>
    <col min="12298" max="12544" width="9.140625" style="959"/>
    <col min="12545" max="12545" width="34.42578125" style="959" bestFit="1" customWidth="1"/>
    <col min="12546" max="12548" width="9.42578125" style="959" bestFit="1" customWidth="1"/>
    <col min="12549" max="12550" width="9.140625" style="959"/>
    <col min="12551" max="12551" width="7.28515625" style="959" bestFit="1" customWidth="1"/>
    <col min="12552" max="12552" width="9.5703125" style="959" customWidth="1"/>
    <col min="12553" max="12553" width="7.28515625" style="959" bestFit="1" customWidth="1"/>
    <col min="12554" max="12800" width="9.140625" style="959"/>
    <col min="12801" max="12801" width="34.42578125" style="959" bestFit="1" customWidth="1"/>
    <col min="12802" max="12804" width="9.42578125" style="959" bestFit="1" customWidth="1"/>
    <col min="12805" max="12806" width="9.140625" style="959"/>
    <col min="12807" max="12807" width="7.28515625" style="959" bestFit="1" customWidth="1"/>
    <col min="12808" max="12808" width="9.5703125" style="959" customWidth="1"/>
    <col min="12809" max="12809" width="7.28515625" style="959" bestFit="1" customWidth="1"/>
    <col min="12810" max="13056" width="9.140625" style="959"/>
    <col min="13057" max="13057" width="34.42578125" style="959" bestFit="1" customWidth="1"/>
    <col min="13058" max="13060" width="9.42578125" style="959" bestFit="1" customWidth="1"/>
    <col min="13061" max="13062" width="9.140625" style="959"/>
    <col min="13063" max="13063" width="7.28515625" style="959" bestFit="1" customWidth="1"/>
    <col min="13064" max="13064" width="9.5703125" style="959" customWidth="1"/>
    <col min="13065" max="13065" width="7.28515625" style="959" bestFit="1" customWidth="1"/>
    <col min="13066" max="13312" width="9.140625" style="959"/>
    <col min="13313" max="13313" width="34.42578125" style="959" bestFit="1" customWidth="1"/>
    <col min="13314" max="13316" width="9.42578125" style="959" bestFit="1" customWidth="1"/>
    <col min="13317" max="13318" width="9.140625" style="959"/>
    <col min="13319" max="13319" width="7.28515625" style="959" bestFit="1" customWidth="1"/>
    <col min="13320" max="13320" width="9.5703125" style="959" customWidth="1"/>
    <col min="13321" max="13321" width="7.28515625" style="959" bestFit="1" customWidth="1"/>
    <col min="13322" max="13568" width="9.140625" style="959"/>
    <col min="13569" max="13569" width="34.42578125" style="959" bestFit="1" customWidth="1"/>
    <col min="13570" max="13572" width="9.42578125" style="959" bestFit="1" customWidth="1"/>
    <col min="13573" max="13574" width="9.140625" style="959"/>
    <col min="13575" max="13575" width="7.28515625" style="959" bestFit="1" customWidth="1"/>
    <col min="13576" max="13576" width="9.5703125" style="959" customWidth="1"/>
    <col min="13577" max="13577" width="7.28515625" style="959" bestFit="1" customWidth="1"/>
    <col min="13578" max="13824" width="9.140625" style="959"/>
    <col min="13825" max="13825" width="34.42578125" style="959" bestFit="1" customWidth="1"/>
    <col min="13826" max="13828" width="9.42578125" style="959" bestFit="1" customWidth="1"/>
    <col min="13829" max="13830" width="9.140625" style="959"/>
    <col min="13831" max="13831" width="7.28515625" style="959" bestFit="1" customWidth="1"/>
    <col min="13832" max="13832" width="9.5703125" style="959" customWidth="1"/>
    <col min="13833" max="13833" width="7.28515625" style="959" bestFit="1" customWidth="1"/>
    <col min="13834" max="14080" width="9.140625" style="959"/>
    <col min="14081" max="14081" width="34.42578125" style="959" bestFit="1" customWidth="1"/>
    <col min="14082" max="14084" width="9.42578125" style="959" bestFit="1" customWidth="1"/>
    <col min="14085" max="14086" width="9.140625" style="959"/>
    <col min="14087" max="14087" width="7.28515625" style="959" bestFit="1" customWidth="1"/>
    <col min="14088" max="14088" width="9.5703125" style="959" customWidth="1"/>
    <col min="14089" max="14089" width="7.28515625" style="959" bestFit="1" customWidth="1"/>
    <col min="14090" max="14336" width="9.140625" style="959"/>
    <col min="14337" max="14337" width="34.42578125" style="959" bestFit="1" customWidth="1"/>
    <col min="14338" max="14340" width="9.42578125" style="959" bestFit="1" customWidth="1"/>
    <col min="14341" max="14342" width="9.140625" style="959"/>
    <col min="14343" max="14343" width="7.28515625" style="959" bestFit="1" customWidth="1"/>
    <col min="14344" max="14344" width="9.5703125" style="959" customWidth="1"/>
    <col min="14345" max="14345" width="7.28515625" style="959" bestFit="1" customWidth="1"/>
    <col min="14346" max="14592" width="9.140625" style="959"/>
    <col min="14593" max="14593" width="34.42578125" style="959" bestFit="1" customWidth="1"/>
    <col min="14594" max="14596" width="9.42578125" style="959" bestFit="1" customWidth="1"/>
    <col min="14597" max="14598" width="9.140625" style="959"/>
    <col min="14599" max="14599" width="7.28515625" style="959" bestFit="1" customWidth="1"/>
    <col min="14600" max="14600" width="9.5703125" style="959" customWidth="1"/>
    <col min="14601" max="14601" width="7.28515625" style="959" bestFit="1" customWidth="1"/>
    <col min="14602" max="14848" width="9.140625" style="959"/>
    <col min="14849" max="14849" width="34.42578125" style="959" bestFit="1" customWidth="1"/>
    <col min="14850" max="14852" width="9.42578125" style="959" bestFit="1" customWidth="1"/>
    <col min="14853" max="14854" width="9.140625" style="959"/>
    <col min="14855" max="14855" width="7.28515625" style="959" bestFit="1" customWidth="1"/>
    <col min="14856" max="14856" width="9.5703125" style="959" customWidth="1"/>
    <col min="14857" max="14857" width="7.28515625" style="959" bestFit="1" customWidth="1"/>
    <col min="14858" max="15104" width="9.140625" style="959"/>
    <col min="15105" max="15105" width="34.42578125" style="959" bestFit="1" customWidth="1"/>
    <col min="15106" max="15108" width="9.42578125" style="959" bestFit="1" customWidth="1"/>
    <col min="15109" max="15110" width="9.140625" style="959"/>
    <col min="15111" max="15111" width="7.28515625" style="959" bestFit="1" customWidth="1"/>
    <col min="15112" max="15112" width="9.5703125" style="959" customWidth="1"/>
    <col min="15113" max="15113" width="7.28515625" style="959" bestFit="1" customWidth="1"/>
    <col min="15114" max="15360" width="9.140625" style="959"/>
    <col min="15361" max="15361" width="34.42578125" style="959" bestFit="1" customWidth="1"/>
    <col min="15362" max="15364" width="9.42578125" style="959" bestFit="1" customWidth="1"/>
    <col min="15365" max="15366" width="9.140625" style="959"/>
    <col min="15367" max="15367" width="7.28515625" style="959" bestFit="1" customWidth="1"/>
    <col min="15368" max="15368" width="9.5703125" style="959" customWidth="1"/>
    <col min="15369" max="15369" width="7.28515625" style="959" bestFit="1" customWidth="1"/>
    <col min="15370" max="15616" width="9.140625" style="959"/>
    <col min="15617" max="15617" width="34.42578125" style="959" bestFit="1" customWidth="1"/>
    <col min="15618" max="15620" width="9.42578125" style="959" bestFit="1" customWidth="1"/>
    <col min="15621" max="15622" width="9.140625" style="959"/>
    <col min="15623" max="15623" width="7.28515625" style="959" bestFit="1" customWidth="1"/>
    <col min="15624" max="15624" width="9.5703125" style="959" customWidth="1"/>
    <col min="15625" max="15625" width="7.28515625" style="959" bestFit="1" customWidth="1"/>
    <col min="15626" max="15872" width="9.140625" style="959"/>
    <col min="15873" max="15873" width="34.42578125" style="959" bestFit="1" customWidth="1"/>
    <col min="15874" max="15876" width="9.42578125" style="959" bestFit="1" customWidth="1"/>
    <col min="15877" max="15878" width="9.140625" style="959"/>
    <col min="15879" max="15879" width="7.28515625" style="959" bestFit="1" customWidth="1"/>
    <col min="15880" max="15880" width="9.5703125" style="959" customWidth="1"/>
    <col min="15881" max="15881" width="7.28515625" style="959" bestFit="1" customWidth="1"/>
    <col min="15882" max="16128" width="9.140625" style="959"/>
    <col min="16129" max="16129" width="34.42578125" style="959" bestFit="1" customWidth="1"/>
    <col min="16130" max="16132" width="9.42578125" style="959" bestFit="1" customWidth="1"/>
    <col min="16133" max="16134" width="9.140625" style="959"/>
    <col min="16135" max="16135" width="7.28515625" style="959" bestFit="1" customWidth="1"/>
    <col min="16136" max="16136" width="9.5703125" style="959" customWidth="1"/>
    <col min="16137" max="16137" width="7.28515625" style="959" bestFit="1" customWidth="1"/>
    <col min="16138" max="16384" width="9.140625" style="959"/>
  </cols>
  <sheetData>
    <row r="1" spans="1:10">
      <c r="A1" s="1801" t="s">
        <v>1124</v>
      </c>
      <c r="B1" s="1801"/>
      <c r="C1" s="1801"/>
      <c r="D1" s="1801"/>
      <c r="E1" s="1801"/>
      <c r="F1" s="1801"/>
      <c r="G1" s="1801"/>
      <c r="H1" s="1801"/>
      <c r="I1" s="1801"/>
    </row>
    <row r="2" spans="1:10">
      <c r="A2" s="1801" t="s">
        <v>124</v>
      </c>
      <c r="B2" s="1801"/>
      <c r="C2" s="1801"/>
      <c r="D2" s="1801"/>
      <c r="E2" s="1801"/>
      <c r="F2" s="1801"/>
      <c r="G2" s="1801"/>
      <c r="H2" s="1801"/>
      <c r="I2" s="1801"/>
    </row>
    <row r="3" spans="1:10" ht="16.5" thickBot="1">
      <c r="A3" s="1441"/>
      <c r="B3" s="1441"/>
      <c r="C3" s="1441"/>
      <c r="D3" s="1441"/>
      <c r="E3" s="1441"/>
      <c r="F3" s="1441"/>
      <c r="G3" s="1441"/>
      <c r="H3" s="1812" t="s">
        <v>68</v>
      </c>
      <c r="I3" s="1812"/>
    </row>
    <row r="4" spans="1:10" ht="24.75" customHeight="1" thickTop="1">
      <c r="A4" s="1775" t="s">
        <v>566</v>
      </c>
      <c r="B4" s="1339">
        <f>'Sect credit'!B4</f>
        <v>2016</v>
      </c>
      <c r="C4" s="1340">
        <f>'Sect credit'!C4</f>
        <v>2017</v>
      </c>
      <c r="D4" s="1340">
        <f>'Sect credit'!D4</f>
        <v>2017</v>
      </c>
      <c r="E4" s="1340">
        <f>'Sect credit'!E4</f>
        <v>2018</v>
      </c>
      <c r="F4" s="1791" t="str">
        <f>'Sect credit'!F4</f>
        <v>Changes during eleven months</v>
      </c>
      <c r="G4" s="1792"/>
      <c r="H4" s="1792"/>
      <c r="I4" s="1793"/>
    </row>
    <row r="5" spans="1:10" ht="24.75" customHeight="1">
      <c r="A5" s="1776"/>
      <c r="B5" s="1341" t="str">
        <f>'Sect credit'!B5</f>
        <v xml:space="preserve">Jul </v>
      </c>
      <c r="C5" s="1350" t="str">
        <f>'Sect credit'!C5</f>
        <v>Jun</v>
      </c>
      <c r="D5" s="1341" t="str">
        <f>'Sect credit'!D5</f>
        <v>Jul (R)</v>
      </c>
      <c r="E5" s="1350" t="str">
        <f>'Sect credit'!E5</f>
        <v>Jun (P)</v>
      </c>
      <c r="F5" s="1794" t="str">
        <f>'Sect credit'!F5:G5</f>
        <v>2016/17</v>
      </c>
      <c r="G5" s="1795"/>
      <c r="H5" s="1794" t="str">
        <f>'Sect credit'!H5:I5</f>
        <v>2017/18</v>
      </c>
      <c r="I5" s="1796"/>
    </row>
    <row r="6" spans="1:10" ht="24.75" customHeight="1">
      <c r="A6" s="1777"/>
      <c r="B6" s="1442"/>
      <c r="C6" s="1442"/>
      <c r="D6" s="1442"/>
      <c r="E6" s="1442"/>
      <c r="F6" s="1442" t="s">
        <v>3</v>
      </c>
      <c r="G6" s="1442" t="s">
        <v>876</v>
      </c>
      <c r="H6" s="1442" t="s">
        <v>3</v>
      </c>
      <c r="I6" s="1443" t="s">
        <v>876</v>
      </c>
    </row>
    <row r="7" spans="1:10" s="1441" customFormat="1" ht="24.75" customHeight="1">
      <c r="A7" s="1444" t="s">
        <v>1125</v>
      </c>
      <c r="B7" s="1445">
        <v>30642.247245480001</v>
      </c>
      <c r="C7" s="1445">
        <v>36635.799980849028</v>
      </c>
      <c r="D7" s="1445">
        <v>37452.612048049028</v>
      </c>
      <c r="E7" s="1445">
        <v>38166.447716659997</v>
      </c>
      <c r="F7" s="1445">
        <v>5993.5527353690268</v>
      </c>
      <c r="G7" s="1445">
        <v>19.559768862099787</v>
      </c>
      <c r="H7" s="1445">
        <v>713.83566861096915</v>
      </c>
      <c r="I7" s="1446">
        <v>1.9059703170907518</v>
      </c>
    </row>
    <row r="8" spans="1:10" s="1441" customFormat="1" ht="24.75" customHeight="1">
      <c r="A8" s="1444" t="s">
        <v>1126</v>
      </c>
      <c r="B8" s="1445">
        <v>1014.6742012399998</v>
      </c>
      <c r="C8" s="1445">
        <v>1023.1430082699997</v>
      </c>
      <c r="D8" s="1445">
        <v>997.93884472999969</v>
      </c>
      <c r="E8" s="1445">
        <v>515.65306080999972</v>
      </c>
      <c r="F8" s="1445">
        <v>8.4688070299998799</v>
      </c>
      <c r="G8" s="1445">
        <v>0.83463312851065208</v>
      </c>
      <c r="H8" s="1445">
        <v>-482.28578391999997</v>
      </c>
      <c r="I8" s="1446">
        <v>-48.328190296118414</v>
      </c>
    </row>
    <row r="9" spans="1:10" s="1441" customFormat="1" ht="24.75" customHeight="1">
      <c r="A9" s="1444" t="s">
        <v>1127</v>
      </c>
      <c r="B9" s="1445">
        <v>29668.697392400001</v>
      </c>
      <c r="C9" s="1445">
        <v>32935.262894699998</v>
      </c>
      <c r="D9" s="1445">
        <v>33940.579231210002</v>
      </c>
      <c r="E9" s="1445">
        <v>36058.211223877006</v>
      </c>
      <c r="F9" s="1445">
        <v>3266.5655022999963</v>
      </c>
      <c r="G9" s="1445">
        <v>11.010141291665763</v>
      </c>
      <c r="H9" s="1445">
        <v>2117.6319926670039</v>
      </c>
      <c r="I9" s="1446">
        <v>6.2392335093672733</v>
      </c>
    </row>
    <row r="10" spans="1:10" s="1441" customFormat="1" ht="24.75" customHeight="1">
      <c r="A10" s="1444" t="s">
        <v>1128</v>
      </c>
      <c r="B10" s="1445">
        <v>10549.536879520989</v>
      </c>
      <c r="C10" s="1445">
        <v>21443.173864429984</v>
      </c>
      <c r="D10" s="1445">
        <v>21433.386203185986</v>
      </c>
      <c r="E10" s="1445">
        <v>16921.567875701003</v>
      </c>
      <c r="F10" s="1445">
        <v>10893.636984908995</v>
      </c>
      <c r="G10" s="1445">
        <v>103.26175555683379</v>
      </c>
      <c r="H10" s="1445">
        <v>-4511.8183274849835</v>
      </c>
      <c r="I10" s="1446">
        <v>-21.050422386427766</v>
      </c>
    </row>
    <row r="11" spans="1:10" ht="24.75" customHeight="1">
      <c r="A11" s="1447" t="s">
        <v>1129</v>
      </c>
      <c r="B11" s="1448">
        <v>9573.2858712009893</v>
      </c>
      <c r="C11" s="1448">
        <v>20148.312729109985</v>
      </c>
      <c r="D11" s="1448">
        <v>20038.838908685982</v>
      </c>
      <c r="E11" s="1448">
        <v>16313.883455971001</v>
      </c>
      <c r="F11" s="1448">
        <v>10575.026857908995</v>
      </c>
      <c r="G11" s="1448">
        <v>110.46392012299049</v>
      </c>
      <c r="H11" s="1448">
        <v>-3724.9554527149812</v>
      </c>
      <c r="I11" s="1449">
        <v>-18.588679063138592</v>
      </c>
      <c r="J11" s="1441"/>
    </row>
    <row r="12" spans="1:10" ht="24.75" customHeight="1">
      <c r="A12" s="1447" t="s">
        <v>1130</v>
      </c>
      <c r="B12" s="1448">
        <v>976.25100831999998</v>
      </c>
      <c r="C12" s="1448">
        <v>1294.8611353200029</v>
      </c>
      <c r="D12" s="1448">
        <v>1394.5472945000029</v>
      </c>
      <c r="E12" s="1448">
        <v>607.68441972999995</v>
      </c>
      <c r="F12" s="1448">
        <v>318.61012700000288</v>
      </c>
      <c r="G12" s="1448">
        <v>32.636086855191998</v>
      </c>
      <c r="H12" s="1448">
        <v>-786.86287477000292</v>
      </c>
      <c r="I12" s="1449">
        <v>-56.424251645916577</v>
      </c>
      <c r="J12" s="1441"/>
    </row>
    <row r="13" spans="1:10" s="1441" customFormat="1" ht="24.75" customHeight="1">
      <c r="A13" s="1444" t="s">
        <v>1131</v>
      </c>
      <c r="B13" s="1445">
        <v>1463885.5165692642</v>
      </c>
      <c r="C13" s="1445">
        <v>1714751.1023565202</v>
      </c>
      <c r="D13" s="1445">
        <v>1728231.1549233354</v>
      </c>
      <c r="E13" s="1445">
        <v>2093527.0610963567</v>
      </c>
      <c r="F13" s="1445">
        <v>250865.58578725602</v>
      </c>
      <c r="G13" s="1445">
        <v>17.136967539318245</v>
      </c>
      <c r="H13" s="1445">
        <v>365295.9061730213</v>
      </c>
      <c r="I13" s="1446">
        <v>21.136981886501513</v>
      </c>
    </row>
    <row r="14" spans="1:10" ht="24.75" customHeight="1">
      <c r="A14" s="1447" t="s">
        <v>1132</v>
      </c>
      <c r="B14" s="1448">
        <v>1207457.4441309331</v>
      </c>
      <c r="C14" s="1448">
        <v>1442227.3789173749</v>
      </c>
      <c r="D14" s="1448">
        <v>1453024.6078200554</v>
      </c>
      <c r="E14" s="1448">
        <v>1744687.3282295763</v>
      </c>
      <c r="F14" s="1448">
        <v>234769.93478644174</v>
      </c>
      <c r="G14" s="1448">
        <v>19.44332994322771</v>
      </c>
      <c r="H14" s="1448">
        <v>291662.7204095209</v>
      </c>
      <c r="I14" s="1449">
        <v>20.072799788786565</v>
      </c>
      <c r="J14" s="1441"/>
    </row>
    <row r="15" spans="1:10" ht="24.75" customHeight="1">
      <c r="A15" s="1447" t="s">
        <v>1133</v>
      </c>
      <c r="B15" s="1448">
        <v>1021955.0148755575</v>
      </c>
      <c r="C15" s="1448">
        <v>1201370.820887716</v>
      </c>
      <c r="D15" s="1448">
        <v>1208966.3336286163</v>
      </c>
      <c r="E15" s="1448">
        <v>1454715.5719434312</v>
      </c>
      <c r="F15" s="1448">
        <v>179415.80601215851</v>
      </c>
      <c r="G15" s="1448">
        <v>17.556135387623282</v>
      </c>
      <c r="H15" s="1448">
        <v>245749.23831481487</v>
      </c>
      <c r="I15" s="1449">
        <v>20.327219334323239</v>
      </c>
      <c r="J15" s="1441"/>
    </row>
    <row r="16" spans="1:10" ht="24.75" customHeight="1">
      <c r="A16" s="1447" t="s">
        <v>1134</v>
      </c>
      <c r="B16" s="1448">
        <v>38739.909665018989</v>
      </c>
      <c r="C16" s="1448">
        <v>51746.443903101012</v>
      </c>
      <c r="D16" s="1448">
        <v>53180.607488533526</v>
      </c>
      <c r="E16" s="1448">
        <v>64576.259659730036</v>
      </c>
      <c r="F16" s="1448">
        <v>13006.534238082022</v>
      </c>
      <c r="G16" s="1448">
        <v>33.573992171247994</v>
      </c>
      <c r="H16" s="1448">
        <v>11395.652171196511</v>
      </c>
      <c r="I16" s="1449">
        <v>21.42820984821125</v>
      </c>
      <c r="J16" s="1441"/>
    </row>
    <row r="17" spans="1:10" ht="24.75" customHeight="1">
      <c r="A17" s="1447" t="s">
        <v>1135</v>
      </c>
      <c r="B17" s="1448">
        <v>913.77268212334366</v>
      </c>
      <c r="C17" s="1448">
        <v>1086.6537704899999</v>
      </c>
      <c r="D17" s="1448">
        <v>1157.6889045299999</v>
      </c>
      <c r="E17" s="1448">
        <v>1581.3705926</v>
      </c>
      <c r="F17" s="1448">
        <v>172.88108836665629</v>
      </c>
      <c r="G17" s="1448">
        <v>18.919485310605978</v>
      </c>
      <c r="H17" s="1448">
        <v>423.68168807000006</v>
      </c>
      <c r="I17" s="1449">
        <v>36.597196916386352</v>
      </c>
      <c r="J17" s="1441"/>
    </row>
    <row r="18" spans="1:10" ht="24.75" customHeight="1">
      <c r="A18" s="1447" t="s">
        <v>1136</v>
      </c>
      <c r="B18" s="1448">
        <v>115407.51848351916</v>
      </c>
      <c r="C18" s="1448">
        <v>157722.71999034172</v>
      </c>
      <c r="D18" s="1448">
        <v>158394.45860238725</v>
      </c>
      <c r="E18" s="1448">
        <v>181345.93863993525</v>
      </c>
      <c r="F18" s="1448">
        <v>42315.201506822559</v>
      </c>
      <c r="G18" s="1448">
        <v>36.665896696206502</v>
      </c>
      <c r="H18" s="1448">
        <v>22951.480037547997</v>
      </c>
      <c r="I18" s="1449">
        <v>14.490077645432276</v>
      </c>
      <c r="J18" s="1441"/>
    </row>
    <row r="19" spans="1:10" ht="24.75" customHeight="1">
      <c r="A19" s="1447" t="s">
        <v>1137</v>
      </c>
      <c r="B19" s="1448">
        <v>30441.228424714001</v>
      </c>
      <c r="C19" s="1448">
        <v>30300.740365726</v>
      </c>
      <c r="D19" s="1448">
        <v>31325.519195988501</v>
      </c>
      <c r="E19" s="1448">
        <v>42468.187393879911</v>
      </c>
      <c r="F19" s="1448">
        <v>-140.48805898800128</v>
      </c>
      <c r="G19" s="1448">
        <v>-0.4615058795523006</v>
      </c>
      <c r="H19" s="1448">
        <v>11142.668197891409</v>
      </c>
      <c r="I19" s="1449">
        <v>35.570577867128605</v>
      </c>
      <c r="J19" s="1441"/>
    </row>
    <row r="20" spans="1:10" ht="24.75" customHeight="1">
      <c r="A20" s="1447" t="s">
        <v>1138</v>
      </c>
      <c r="B20" s="1448">
        <v>256428.07243833123</v>
      </c>
      <c r="C20" s="1448">
        <v>272523.72343914531</v>
      </c>
      <c r="D20" s="1448">
        <v>275206.54710327991</v>
      </c>
      <c r="E20" s="1448">
        <v>348839.73286678031</v>
      </c>
      <c r="F20" s="1448">
        <v>16095.651000814076</v>
      </c>
      <c r="G20" s="1448">
        <v>6.27686775779393</v>
      </c>
      <c r="H20" s="1448">
        <v>73633.185763500398</v>
      </c>
      <c r="I20" s="1449">
        <v>26.755608301668506</v>
      </c>
      <c r="J20" s="1441"/>
    </row>
    <row r="21" spans="1:10" ht="24.75" customHeight="1">
      <c r="A21" s="1447" t="s">
        <v>1139</v>
      </c>
      <c r="B21" s="1448">
        <v>17327.638864479995</v>
      </c>
      <c r="C21" s="1448">
        <v>19978.837933970004</v>
      </c>
      <c r="D21" s="1448">
        <v>20275.515842311506</v>
      </c>
      <c r="E21" s="1448">
        <v>23972.43803669</v>
      </c>
      <c r="F21" s="1448">
        <v>2651.1990694900087</v>
      </c>
      <c r="G21" s="1448">
        <v>15.300405844241787</v>
      </c>
      <c r="H21" s="1448">
        <v>3696.9221943784942</v>
      </c>
      <c r="I21" s="1449">
        <v>18.23343101665337</v>
      </c>
      <c r="J21" s="1441"/>
    </row>
    <row r="22" spans="1:10" ht="24.75" customHeight="1">
      <c r="A22" s="1447" t="s">
        <v>1140</v>
      </c>
      <c r="B22" s="1448">
        <v>6520.465008359999</v>
      </c>
      <c r="C22" s="1448">
        <v>7590.9509184300014</v>
      </c>
      <c r="D22" s="1448">
        <v>7427.6373241500014</v>
      </c>
      <c r="E22" s="1448">
        <v>7923.1063977399999</v>
      </c>
      <c r="F22" s="1448">
        <v>1070.4859100700023</v>
      </c>
      <c r="G22" s="1448">
        <v>16.41732466469054</v>
      </c>
      <c r="H22" s="1448">
        <v>495.46907358999852</v>
      </c>
      <c r="I22" s="1449">
        <v>6.6706147859299065</v>
      </c>
      <c r="J22" s="1441"/>
    </row>
    <row r="23" spans="1:10" ht="24.75" customHeight="1">
      <c r="A23" s="1447" t="s">
        <v>1141</v>
      </c>
      <c r="B23" s="1448">
        <v>287.13090332000002</v>
      </c>
      <c r="C23" s="1448">
        <v>232.50595021000004</v>
      </c>
      <c r="D23" s="1448">
        <v>244.15460744000004</v>
      </c>
      <c r="E23" s="1448">
        <v>331.46389861999995</v>
      </c>
      <c r="F23" s="1448">
        <v>-54.624953109999979</v>
      </c>
      <c r="G23" s="1448">
        <v>-19.024407501383394</v>
      </c>
      <c r="H23" s="1448">
        <v>87.309291179999917</v>
      </c>
      <c r="I23" s="1449">
        <v>35.759837627252558</v>
      </c>
      <c r="J23" s="1441"/>
    </row>
    <row r="24" spans="1:10" ht="24.75" customHeight="1">
      <c r="A24" s="1447" t="s">
        <v>1142</v>
      </c>
      <c r="B24" s="1448">
        <v>10520.042952799995</v>
      </c>
      <c r="C24" s="1448">
        <v>12155.381065330004</v>
      </c>
      <c r="D24" s="1448">
        <v>12603.723910721506</v>
      </c>
      <c r="E24" s="1448">
        <v>15717.867740330001</v>
      </c>
      <c r="F24" s="1448">
        <v>1635.3381125300093</v>
      </c>
      <c r="G24" s="1448">
        <v>15.54497562288708</v>
      </c>
      <c r="H24" s="1448">
        <v>3114.1438296084943</v>
      </c>
      <c r="I24" s="1449">
        <v>24.708124770643469</v>
      </c>
      <c r="J24" s="1441"/>
    </row>
    <row r="25" spans="1:10" ht="24.75" customHeight="1">
      <c r="A25" s="1447" t="s">
        <v>1143</v>
      </c>
      <c r="B25" s="1448">
        <v>239100.43357385125</v>
      </c>
      <c r="C25" s="1448">
        <v>252544.88550517533</v>
      </c>
      <c r="D25" s="1448">
        <v>254931.03126096842</v>
      </c>
      <c r="E25" s="1448">
        <v>324867.29483009031</v>
      </c>
      <c r="F25" s="1448">
        <v>13444.451931324089</v>
      </c>
      <c r="G25" s="1448">
        <v>5.6229308037500836</v>
      </c>
      <c r="H25" s="1448">
        <v>69936.263569121889</v>
      </c>
      <c r="I25" s="1449">
        <v>27.433405507048441</v>
      </c>
      <c r="J25" s="1441"/>
    </row>
    <row r="26" spans="1:10" ht="24.75" customHeight="1">
      <c r="A26" s="1447" t="s">
        <v>1144</v>
      </c>
      <c r="B26" s="1448">
        <v>21244.037959647005</v>
      </c>
      <c r="C26" s="1448">
        <v>19928.782170503007</v>
      </c>
      <c r="D26" s="1448">
        <v>20008.657657009506</v>
      </c>
      <c r="E26" s="1448">
        <v>24498.585507986008</v>
      </c>
      <c r="F26" s="1448">
        <v>-1315.2557891439974</v>
      </c>
      <c r="G26" s="1448">
        <v>-6.1911760449794073</v>
      </c>
      <c r="H26" s="1448">
        <v>4489.9278509765027</v>
      </c>
      <c r="I26" s="1449">
        <v>22.439925396012633</v>
      </c>
      <c r="J26" s="1441"/>
    </row>
    <row r="27" spans="1:10" ht="24.75" customHeight="1">
      <c r="A27" s="1447" t="s">
        <v>1145</v>
      </c>
      <c r="B27" s="1448">
        <v>4896.8193568699999</v>
      </c>
      <c r="C27" s="1448">
        <v>5162.6959557320006</v>
      </c>
      <c r="D27" s="1448">
        <v>5115.3989484724998</v>
      </c>
      <c r="E27" s="1448">
        <v>6290.6819426600023</v>
      </c>
      <c r="F27" s="1448">
        <v>265.87659886200072</v>
      </c>
      <c r="G27" s="1448">
        <v>5.4295774355855855</v>
      </c>
      <c r="H27" s="1448">
        <v>1175.2829941875025</v>
      </c>
      <c r="I27" s="1449">
        <v>22.975392653166409</v>
      </c>
      <c r="J27" s="1441"/>
    </row>
    <row r="28" spans="1:10" ht="24.75" customHeight="1">
      <c r="A28" s="1447" t="s">
        <v>1146</v>
      </c>
      <c r="B28" s="1448">
        <v>212959.57625733424</v>
      </c>
      <c r="C28" s="1448">
        <v>227453.40737894032</v>
      </c>
      <c r="D28" s="1448">
        <v>229806.97465548641</v>
      </c>
      <c r="E28" s="1448">
        <v>294078.02737944428</v>
      </c>
      <c r="F28" s="1448">
        <v>14493.831121606083</v>
      </c>
      <c r="G28" s="1448">
        <v>6.8059071943739005</v>
      </c>
      <c r="H28" s="1448">
        <v>64271.052723957866</v>
      </c>
      <c r="I28" s="1449">
        <v>27.96740735145632</v>
      </c>
    </row>
    <row r="29" spans="1:10" ht="24.75" customHeight="1">
      <c r="A29" s="1447" t="s">
        <v>1147</v>
      </c>
      <c r="B29" s="1448">
        <v>5278.9611000700006</v>
      </c>
      <c r="C29" s="1448">
        <v>6509.1496066174986</v>
      </c>
      <c r="D29" s="1448">
        <v>6484.4219719099983</v>
      </c>
      <c r="E29" s="1448">
        <v>8010.662413609999</v>
      </c>
      <c r="F29" s="1448">
        <v>1230.188506547498</v>
      </c>
      <c r="G29" s="1448">
        <v>23.303609994989078</v>
      </c>
      <c r="H29" s="1448">
        <v>1526.2404417000007</v>
      </c>
      <c r="I29" s="1449">
        <v>23.537031493501708</v>
      </c>
    </row>
    <row r="30" spans="1:10" ht="24.75" customHeight="1">
      <c r="A30" s="1447" t="s">
        <v>1148</v>
      </c>
      <c r="B30" s="1448">
        <v>6049.5126459699995</v>
      </c>
      <c r="C30" s="1448">
        <v>8617.2859961299982</v>
      </c>
      <c r="D30" s="1448">
        <v>7961.0625486200006</v>
      </c>
      <c r="E30" s="1448">
        <v>7448.439435622</v>
      </c>
      <c r="F30" s="1448">
        <v>2567.7733501599987</v>
      </c>
      <c r="G30" s="1448">
        <v>42.445953921107524</v>
      </c>
      <c r="H30" s="1448">
        <v>-512.62311299800058</v>
      </c>
      <c r="I30" s="1449">
        <v>-6.439129323093443</v>
      </c>
    </row>
    <row r="31" spans="1:10" ht="24.75" customHeight="1">
      <c r="A31" s="1447" t="s">
        <v>1149</v>
      </c>
      <c r="B31" s="1448">
        <v>201631.10251129424</v>
      </c>
      <c r="C31" s="1448">
        <v>212326.97177619283</v>
      </c>
      <c r="D31" s="1448">
        <v>215361.4901349564</v>
      </c>
      <c r="E31" s="1448">
        <v>278618.92553021229</v>
      </c>
      <c r="F31" s="1448">
        <v>10695.869264898589</v>
      </c>
      <c r="G31" s="1448">
        <v>5.3046723108105143</v>
      </c>
      <c r="H31" s="1448">
        <v>63257.435395255889</v>
      </c>
      <c r="I31" s="1449">
        <v>29.37267723937812</v>
      </c>
    </row>
    <row r="32" spans="1:10" s="1441" customFormat="1" ht="24.75" customHeight="1">
      <c r="A32" s="1444" t="s">
        <v>1150</v>
      </c>
      <c r="B32" s="1445">
        <v>15710.448766480469</v>
      </c>
      <c r="C32" s="1445">
        <v>15927.655219821518</v>
      </c>
      <c r="D32" s="1445">
        <v>15873.632969296117</v>
      </c>
      <c r="E32" s="1445">
        <v>17644.943673048754</v>
      </c>
      <c r="F32" s="1445">
        <v>217.20645334104847</v>
      </c>
      <c r="G32" s="1445">
        <v>1.3825604638645093</v>
      </c>
      <c r="H32" s="1445">
        <v>1771.310703752637</v>
      </c>
      <c r="I32" s="1446">
        <v>11.158823611323438</v>
      </c>
    </row>
    <row r="33" spans="1:10" ht="24.75" customHeight="1">
      <c r="A33" s="1447" t="s">
        <v>1151</v>
      </c>
      <c r="B33" s="1448">
        <v>3525.8661369574529</v>
      </c>
      <c r="C33" s="1448">
        <v>893.88668189000362</v>
      </c>
      <c r="D33" s="1448">
        <v>798.37922911999999</v>
      </c>
      <c r="E33" s="1448">
        <v>666.05523872000003</v>
      </c>
      <c r="F33" s="1448">
        <v>-2631.9794550674492</v>
      </c>
      <c r="G33" s="1448">
        <v>-74.647741940045449</v>
      </c>
      <c r="H33" s="1448">
        <v>-132.32399039999996</v>
      </c>
      <c r="I33" s="1449">
        <v>-16.574077277267328</v>
      </c>
      <c r="J33" s="1441"/>
    </row>
    <row r="34" spans="1:10" ht="24.75" customHeight="1">
      <c r="A34" s="1447" t="s">
        <v>1152</v>
      </c>
      <c r="B34" s="1448">
        <v>12184.582629523016</v>
      </c>
      <c r="C34" s="1448">
        <v>15033.768537931515</v>
      </c>
      <c r="D34" s="1448">
        <v>15075.253740176116</v>
      </c>
      <c r="E34" s="1448">
        <v>16978.888434328757</v>
      </c>
      <c r="F34" s="1448">
        <v>2849.185908408499</v>
      </c>
      <c r="G34" s="1448">
        <v>23.383533068297101</v>
      </c>
      <c r="H34" s="1448">
        <v>1903.6346941526408</v>
      </c>
      <c r="I34" s="1449">
        <v>12.627546620189767</v>
      </c>
      <c r="J34" s="1441"/>
    </row>
    <row r="35" spans="1:10" ht="24.75" customHeight="1">
      <c r="A35" s="1447" t="s">
        <v>1153</v>
      </c>
      <c r="B35" s="1448">
        <v>11320.202087583017</v>
      </c>
      <c r="C35" s="1448">
        <v>14204.321820099016</v>
      </c>
      <c r="D35" s="1448">
        <v>14375.570182953867</v>
      </c>
      <c r="E35" s="1448">
        <v>16476.961530564004</v>
      </c>
      <c r="F35" s="1448">
        <v>2884.1197325159992</v>
      </c>
      <c r="G35" s="1448">
        <v>25.477634676500632</v>
      </c>
      <c r="H35" s="1448">
        <v>2101.391347610137</v>
      </c>
      <c r="I35" s="1449">
        <v>14.617794778685758</v>
      </c>
      <c r="J35" s="1441"/>
    </row>
    <row r="36" spans="1:10" ht="24.75" customHeight="1">
      <c r="A36" s="1447" t="s">
        <v>1154</v>
      </c>
      <c r="B36" s="1448">
        <v>265.39942653000003</v>
      </c>
      <c r="C36" s="1448">
        <v>463.28341961000001</v>
      </c>
      <c r="D36" s="1448">
        <v>475.84970142999993</v>
      </c>
      <c r="E36" s="1448">
        <v>222.18352010999999</v>
      </c>
      <c r="F36" s="1448">
        <v>197.88399307999998</v>
      </c>
      <c r="G36" s="1448">
        <v>74.560821651825123</v>
      </c>
      <c r="H36" s="1448">
        <v>-253.66618131999994</v>
      </c>
      <c r="I36" s="1449">
        <v>-53.308046754614935</v>
      </c>
      <c r="J36" s="1441"/>
    </row>
    <row r="37" spans="1:10" ht="24.75" customHeight="1">
      <c r="A37" s="1447" t="s">
        <v>1155</v>
      </c>
      <c r="B37" s="1448">
        <v>384.82057557999997</v>
      </c>
      <c r="C37" s="1448">
        <v>260.0175200000001</v>
      </c>
      <c r="D37" s="1448">
        <v>125.76797999999997</v>
      </c>
      <c r="E37" s="1448">
        <v>153.31841482000004</v>
      </c>
      <c r="F37" s="1448">
        <v>-124.80305557999986</v>
      </c>
      <c r="G37" s="1448">
        <v>-32.431492362875147</v>
      </c>
      <c r="H37" s="1448">
        <v>27.550434820000078</v>
      </c>
      <c r="I37" s="1449">
        <v>21.905762357000633</v>
      </c>
      <c r="J37" s="1441"/>
    </row>
    <row r="38" spans="1:10" ht="24.75" customHeight="1">
      <c r="A38" s="1447" t="s">
        <v>1156</v>
      </c>
      <c r="B38" s="1448">
        <v>214.16053982999998</v>
      </c>
      <c r="C38" s="1448">
        <v>106.14577822249996</v>
      </c>
      <c r="D38" s="1448">
        <v>98.065875792249997</v>
      </c>
      <c r="E38" s="1448">
        <v>126.42496883474998</v>
      </c>
      <c r="F38" s="1448">
        <v>-108.01476160750002</v>
      </c>
      <c r="G38" s="1448">
        <v>-50.436351016504645</v>
      </c>
      <c r="H38" s="1448">
        <v>28.359093042499978</v>
      </c>
      <c r="I38" s="1449">
        <v>28.91841103074221</v>
      </c>
      <c r="J38" s="1441"/>
    </row>
    <row r="39" spans="1:10" s="1441" customFormat="1" ht="24.75" customHeight="1">
      <c r="A39" s="1444" t="s">
        <v>1157</v>
      </c>
      <c r="B39" s="1450">
        <v>52982.202178080013</v>
      </c>
      <c r="C39" s="1450">
        <v>60421.121901261009</v>
      </c>
      <c r="D39" s="1450">
        <v>63087.466175484013</v>
      </c>
      <c r="E39" s="1450">
        <v>73432.235126105486</v>
      </c>
      <c r="F39" s="1450">
        <v>7438.9197231809958</v>
      </c>
      <c r="G39" s="1450">
        <v>14.040412473188313</v>
      </c>
      <c r="H39" s="1450">
        <v>10344.768950621474</v>
      </c>
      <c r="I39" s="1451">
        <v>16.397502670096905</v>
      </c>
    </row>
    <row r="40" spans="1:10" ht="24.75" customHeight="1">
      <c r="A40" s="1447" t="s">
        <v>1158</v>
      </c>
      <c r="B40" s="1448">
        <v>2364.1932916099995</v>
      </c>
      <c r="C40" s="1448">
        <v>2542.2943110899996</v>
      </c>
      <c r="D40" s="1448">
        <v>2557.9741380300002</v>
      </c>
      <c r="E40" s="1448">
        <v>2503.5811710600001</v>
      </c>
      <c r="F40" s="1448">
        <v>178.1010194800001</v>
      </c>
      <c r="G40" s="1448">
        <v>7.5332681177990537</v>
      </c>
      <c r="H40" s="1448">
        <v>-54.392966970000089</v>
      </c>
      <c r="I40" s="1449">
        <v>-2.1264080102033525</v>
      </c>
      <c r="J40" s="1441"/>
    </row>
    <row r="41" spans="1:10" ht="24.75" customHeight="1">
      <c r="A41" s="1447" t="s">
        <v>1159</v>
      </c>
      <c r="B41" s="1448">
        <v>33199.255564790001</v>
      </c>
      <c r="C41" s="1448">
        <v>39913.227649554021</v>
      </c>
      <c r="D41" s="1448">
        <v>42571.079088134007</v>
      </c>
      <c r="E41" s="1448">
        <v>50954.348939956697</v>
      </c>
      <c r="F41" s="1448">
        <v>6713.9720847640201</v>
      </c>
      <c r="G41" s="1448">
        <v>20.223260945298517</v>
      </c>
      <c r="H41" s="1448">
        <v>8383.2698518226898</v>
      </c>
      <c r="I41" s="1449">
        <v>19.692406280016964</v>
      </c>
      <c r="J41" s="1441"/>
    </row>
    <row r="42" spans="1:10" ht="24.75" customHeight="1">
      <c r="A42" s="1447" t="s">
        <v>1160</v>
      </c>
      <c r="B42" s="1448">
        <v>4053.484134090002</v>
      </c>
      <c r="C42" s="1448">
        <v>5284.709775046992</v>
      </c>
      <c r="D42" s="1448">
        <v>5334.2274360700094</v>
      </c>
      <c r="E42" s="1448">
        <v>5908.2329841899955</v>
      </c>
      <c r="F42" s="1448">
        <v>1231.22564095699</v>
      </c>
      <c r="G42" s="1448">
        <v>30.374502532335612</v>
      </c>
      <c r="H42" s="1448">
        <v>574.00554811998609</v>
      </c>
      <c r="I42" s="1449">
        <v>10.760800040856235</v>
      </c>
      <c r="J42" s="1441"/>
    </row>
    <row r="43" spans="1:10" ht="24.75" customHeight="1">
      <c r="A43" s="1447" t="s">
        <v>1161</v>
      </c>
      <c r="B43" s="1448">
        <v>4855.5547392700009</v>
      </c>
      <c r="C43" s="1448">
        <v>6005.3316607899988</v>
      </c>
      <c r="D43" s="1448">
        <v>5819.1500393899987</v>
      </c>
      <c r="E43" s="1448">
        <v>7010.7308119787949</v>
      </c>
      <c r="F43" s="1448">
        <v>1149.7769215199978</v>
      </c>
      <c r="G43" s="1448">
        <v>23.679620213546574</v>
      </c>
      <c r="H43" s="1448">
        <v>1191.5807725887962</v>
      </c>
      <c r="I43" s="1449">
        <v>20.476886908276136</v>
      </c>
      <c r="J43" s="1441"/>
    </row>
    <row r="44" spans="1:10" ht="24.75" customHeight="1">
      <c r="A44" s="1447" t="s">
        <v>1162</v>
      </c>
      <c r="B44" s="1448">
        <v>8509.69</v>
      </c>
      <c r="C44" s="1448">
        <v>6675.5622343200012</v>
      </c>
      <c r="D44" s="1448">
        <v>6805.0354738599981</v>
      </c>
      <c r="E44" s="1448">
        <v>7055.3412189200008</v>
      </c>
      <c r="F44" s="1448">
        <v>-1834.1277656799994</v>
      </c>
      <c r="G44" s="1448">
        <v>-21.553402834650843</v>
      </c>
      <c r="H44" s="1448">
        <v>250.30574506000266</v>
      </c>
      <c r="I44" s="1449">
        <v>3.678243060179414</v>
      </c>
      <c r="J44" s="1441"/>
    </row>
    <row r="45" spans="1:10" s="1441" customFormat="1" ht="24.75" customHeight="1">
      <c r="A45" s="1444" t="s">
        <v>1163</v>
      </c>
      <c r="B45" s="1445">
        <v>546.32794058218929</v>
      </c>
      <c r="C45" s="1445">
        <v>871.47329957700504</v>
      </c>
      <c r="D45" s="1445">
        <v>905.78233736723189</v>
      </c>
      <c r="E45" s="1445">
        <v>1351.4974309805</v>
      </c>
      <c r="F45" s="1445">
        <v>325.14535899481575</v>
      </c>
      <c r="G45" s="1445">
        <v>59.514686114777071</v>
      </c>
      <c r="H45" s="1445">
        <v>445.7150936132681</v>
      </c>
      <c r="I45" s="1446">
        <v>49.207748398891724</v>
      </c>
    </row>
    <row r="46" spans="1:10" s="1441" customFormat="1" ht="24.75" customHeight="1">
      <c r="A46" s="1444" t="s">
        <v>1164</v>
      </c>
      <c r="B46" s="1445">
        <v>76853.009754380895</v>
      </c>
      <c r="C46" s="1445">
        <v>82480.441316666096</v>
      </c>
      <c r="D46" s="1445">
        <v>84302.562282967541</v>
      </c>
      <c r="E46" s="1445">
        <v>90516.589035943194</v>
      </c>
      <c r="F46" s="1445">
        <v>5627.4315622852009</v>
      </c>
      <c r="G46" s="1445">
        <v>7.3223307457577063</v>
      </c>
      <c r="H46" s="1445">
        <v>6214.0267529756529</v>
      </c>
      <c r="I46" s="1446">
        <v>7.3711006933784891</v>
      </c>
    </row>
    <row r="47" spans="1:10" ht="24.75" customHeight="1" thickBot="1">
      <c r="A47" s="1452" t="s">
        <v>409</v>
      </c>
      <c r="B47" s="1453">
        <v>1681852.6609274289</v>
      </c>
      <c r="C47" s="1453">
        <v>1966489.1738420948</v>
      </c>
      <c r="D47" s="1453">
        <v>1986225.1150156255</v>
      </c>
      <c r="E47" s="1453">
        <v>2368134.2062394829</v>
      </c>
      <c r="F47" s="1453">
        <v>284636.51291466609</v>
      </c>
      <c r="G47" s="1453">
        <v>16.923986240132841</v>
      </c>
      <c r="H47" s="1453">
        <v>381909.09122385731</v>
      </c>
      <c r="I47" s="1454">
        <v>19.227885516937128</v>
      </c>
      <c r="J47" s="1441"/>
    </row>
    <row r="48" spans="1:10" ht="24.75" customHeight="1" thickTop="1">
      <c r="A48" s="1325" t="s">
        <v>904</v>
      </c>
      <c r="B48" s="1349"/>
      <c r="C48" s="1349"/>
      <c r="D48" s="1349"/>
      <c r="E48" s="1349"/>
      <c r="F48" s="1349"/>
      <c r="H48" s="1349"/>
    </row>
    <row r="53" spans="2:5">
      <c r="B53" s="1349"/>
      <c r="C53" s="1349"/>
      <c r="D53" s="1349"/>
      <c r="E53" s="1349"/>
    </row>
    <row r="54" spans="2:5">
      <c r="B54" s="1349"/>
      <c r="C54" s="1349"/>
      <c r="D54" s="1349"/>
      <c r="E54" s="1349"/>
    </row>
  </sheetData>
  <mergeCells count="7">
    <mergeCell ref="A1:I1"/>
    <mergeCell ref="A2:I2"/>
    <mergeCell ref="H3:I3"/>
    <mergeCell ref="F4:I4"/>
    <mergeCell ref="F5:G5"/>
    <mergeCell ref="H5:I5"/>
    <mergeCell ref="A4:A6"/>
  </mergeCells>
  <pageMargins left="0.7" right="0.7" top="0.5" bottom="0.5" header="0.3" footer="0.3"/>
  <pageSetup scale="56" orientation="portrait" r:id="rId1"/>
</worksheet>
</file>

<file path=xl/worksheets/sheet34.xml><?xml version="1.0" encoding="utf-8"?>
<worksheet xmlns="http://schemas.openxmlformats.org/spreadsheetml/2006/main" xmlns:r="http://schemas.openxmlformats.org/officeDocument/2006/relationships">
  <sheetPr>
    <pageSetUpPr fitToPage="1"/>
  </sheetPr>
  <dimension ref="A1:O70"/>
  <sheetViews>
    <sheetView view="pageBreakPreview" zoomScale="60" workbookViewId="0">
      <selection activeCell="S18" sqref="S18"/>
    </sheetView>
  </sheetViews>
  <sheetFormatPr defaultRowHeight="15.75"/>
  <cols>
    <col min="1" max="1" width="57.28515625" style="959" customWidth="1"/>
    <col min="2" max="6" width="15.140625" style="959" customWidth="1"/>
    <col min="7" max="9" width="13.28515625" style="959" customWidth="1"/>
    <col min="10" max="256" width="9.140625" style="959"/>
    <col min="257" max="257" width="55" style="959" customWidth="1"/>
    <col min="258" max="258" width="9.42578125" style="959" bestFit="1" customWidth="1"/>
    <col min="259" max="259" width="9.42578125" style="959" customWidth="1"/>
    <col min="260" max="260" width="9.42578125" style="959" bestFit="1" customWidth="1"/>
    <col min="261" max="261" width="9.42578125" style="959" customWidth="1"/>
    <col min="262" max="262" width="8.42578125" style="959" bestFit="1" customWidth="1"/>
    <col min="263" max="263" width="7.140625" style="959" bestFit="1" customWidth="1"/>
    <col min="264" max="264" width="8.42578125" style="959" bestFit="1" customWidth="1"/>
    <col min="265" max="265" width="6.85546875" style="959" customWidth="1"/>
    <col min="266" max="512" width="9.140625" style="959"/>
    <col min="513" max="513" width="55" style="959" customWidth="1"/>
    <col min="514" max="514" width="9.42578125" style="959" bestFit="1" customWidth="1"/>
    <col min="515" max="515" width="9.42578125" style="959" customWidth="1"/>
    <col min="516" max="516" width="9.42578125" style="959" bestFit="1" customWidth="1"/>
    <col min="517" max="517" width="9.42578125" style="959" customWidth="1"/>
    <col min="518" max="518" width="8.42578125" style="959" bestFit="1" customWidth="1"/>
    <col min="519" max="519" width="7.140625" style="959" bestFit="1" customWidth="1"/>
    <col min="520" max="520" width="8.42578125" style="959" bestFit="1" customWidth="1"/>
    <col min="521" max="521" width="6.85546875" style="959" customWidth="1"/>
    <col min="522" max="768" width="9.140625" style="959"/>
    <col min="769" max="769" width="55" style="959" customWidth="1"/>
    <col min="770" max="770" width="9.42578125" style="959" bestFit="1" customWidth="1"/>
    <col min="771" max="771" width="9.42578125" style="959" customWidth="1"/>
    <col min="772" max="772" width="9.42578125" style="959" bestFit="1" customWidth="1"/>
    <col min="773" max="773" width="9.42578125" style="959" customWidth="1"/>
    <col min="774" max="774" width="8.42578125" style="959" bestFit="1" customWidth="1"/>
    <col min="775" max="775" width="7.140625" style="959" bestFit="1" customWidth="1"/>
    <col min="776" max="776" width="8.42578125" style="959" bestFit="1" customWidth="1"/>
    <col min="777" max="777" width="6.85546875" style="959" customWidth="1"/>
    <col min="778" max="1024" width="9.140625" style="959"/>
    <col min="1025" max="1025" width="55" style="959" customWidth="1"/>
    <col min="1026" max="1026" width="9.42578125" style="959" bestFit="1" customWidth="1"/>
    <col min="1027" max="1027" width="9.42578125" style="959" customWidth="1"/>
    <col min="1028" max="1028" width="9.42578125" style="959" bestFit="1" customWidth="1"/>
    <col min="1029" max="1029" width="9.42578125" style="959" customWidth="1"/>
    <col min="1030" max="1030" width="8.42578125" style="959" bestFit="1" customWidth="1"/>
    <col min="1031" max="1031" width="7.140625" style="959" bestFit="1" customWidth="1"/>
    <col min="1032" max="1032" width="8.42578125" style="959" bestFit="1" customWidth="1"/>
    <col min="1033" max="1033" width="6.85546875" style="959" customWidth="1"/>
    <col min="1034" max="1280" width="9.140625" style="959"/>
    <col min="1281" max="1281" width="55" style="959" customWidth="1"/>
    <col min="1282" max="1282" width="9.42578125" style="959" bestFit="1" customWidth="1"/>
    <col min="1283" max="1283" width="9.42578125" style="959" customWidth="1"/>
    <col min="1284" max="1284" width="9.42578125" style="959" bestFit="1" customWidth="1"/>
    <col min="1285" max="1285" width="9.42578125" style="959" customWidth="1"/>
    <col min="1286" max="1286" width="8.42578125" style="959" bestFit="1" customWidth="1"/>
    <col min="1287" max="1287" width="7.140625" style="959" bestFit="1" customWidth="1"/>
    <col min="1288" max="1288" width="8.42578125" style="959" bestFit="1" customWidth="1"/>
    <col min="1289" max="1289" width="6.85546875" style="959" customWidth="1"/>
    <col min="1290" max="1536" width="9.140625" style="959"/>
    <col min="1537" max="1537" width="55" style="959" customWidth="1"/>
    <col min="1538" max="1538" width="9.42578125" style="959" bestFit="1" customWidth="1"/>
    <col min="1539" max="1539" width="9.42578125" style="959" customWidth="1"/>
    <col min="1540" max="1540" width="9.42578125" style="959" bestFit="1" customWidth="1"/>
    <col min="1541" max="1541" width="9.42578125" style="959" customWidth="1"/>
    <col min="1542" max="1542" width="8.42578125" style="959" bestFit="1" customWidth="1"/>
    <col min="1543" max="1543" width="7.140625" style="959" bestFit="1" customWidth="1"/>
    <col min="1544" max="1544" width="8.42578125" style="959" bestFit="1" customWidth="1"/>
    <col min="1545" max="1545" width="6.85546875" style="959" customWidth="1"/>
    <col min="1546" max="1792" width="9.140625" style="959"/>
    <col min="1793" max="1793" width="55" style="959" customWidth="1"/>
    <col min="1794" max="1794" width="9.42578125" style="959" bestFit="1" customWidth="1"/>
    <col min="1795" max="1795" width="9.42578125" style="959" customWidth="1"/>
    <col min="1796" max="1796" width="9.42578125" style="959" bestFit="1" customWidth="1"/>
    <col min="1797" max="1797" width="9.42578125" style="959" customWidth="1"/>
    <col min="1798" max="1798" width="8.42578125" style="959" bestFit="1" customWidth="1"/>
    <col min="1799" max="1799" width="7.140625" style="959" bestFit="1" customWidth="1"/>
    <col min="1800" max="1800" width="8.42578125" style="959" bestFit="1" customWidth="1"/>
    <col min="1801" max="1801" width="6.85546875" style="959" customWidth="1"/>
    <col min="1802" max="2048" width="9.140625" style="959"/>
    <col min="2049" max="2049" width="55" style="959" customWidth="1"/>
    <col min="2050" max="2050" width="9.42578125" style="959" bestFit="1" customWidth="1"/>
    <col min="2051" max="2051" width="9.42578125" style="959" customWidth="1"/>
    <col min="2052" max="2052" width="9.42578125" style="959" bestFit="1" customWidth="1"/>
    <col min="2053" max="2053" width="9.42578125" style="959" customWidth="1"/>
    <col min="2054" max="2054" width="8.42578125" style="959" bestFit="1" customWidth="1"/>
    <col min="2055" max="2055" width="7.140625" style="959" bestFit="1" customWidth="1"/>
    <col min="2056" max="2056" width="8.42578125" style="959" bestFit="1" customWidth="1"/>
    <col min="2057" max="2057" width="6.85546875" style="959" customWidth="1"/>
    <col min="2058" max="2304" width="9.140625" style="959"/>
    <col min="2305" max="2305" width="55" style="959" customWidth="1"/>
    <col min="2306" max="2306" width="9.42578125" style="959" bestFit="1" customWidth="1"/>
    <col min="2307" max="2307" width="9.42578125" style="959" customWidth="1"/>
    <col min="2308" max="2308" width="9.42578125" style="959" bestFit="1" customWidth="1"/>
    <col min="2309" max="2309" width="9.42578125" style="959" customWidth="1"/>
    <col min="2310" max="2310" width="8.42578125" style="959" bestFit="1" customWidth="1"/>
    <col min="2311" max="2311" width="7.140625" style="959" bestFit="1" customWidth="1"/>
    <col min="2312" max="2312" width="8.42578125" style="959" bestFit="1" customWidth="1"/>
    <col min="2313" max="2313" width="6.85546875" style="959" customWidth="1"/>
    <col min="2314" max="2560" width="9.140625" style="959"/>
    <col min="2561" max="2561" width="55" style="959" customWidth="1"/>
    <col min="2562" max="2562" width="9.42578125" style="959" bestFit="1" customWidth="1"/>
    <col min="2563" max="2563" width="9.42578125" style="959" customWidth="1"/>
    <col min="2564" max="2564" width="9.42578125" style="959" bestFit="1" customWidth="1"/>
    <col min="2565" max="2565" width="9.42578125" style="959" customWidth="1"/>
    <col min="2566" max="2566" width="8.42578125" style="959" bestFit="1" customWidth="1"/>
    <col min="2567" max="2567" width="7.140625" style="959" bestFit="1" customWidth="1"/>
    <col min="2568" max="2568" width="8.42578125" style="959" bestFit="1" customWidth="1"/>
    <col min="2569" max="2569" width="6.85546875" style="959" customWidth="1"/>
    <col min="2570" max="2816" width="9.140625" style="959"/>
    <col min="2817" max="2817" width="55" style="959" customWidth="1"/>
    <col min="2818" max="2818" width="9.42578125" style="959" bestFit="1" customWidth="1"/>
    <col min="2819" max="2819" width="9.42578125" style="959" customWidth="1"/>
    <col min="2820" max="2820" width="9.42578125" style="959" bestFit="1" customWidth="1"/>
    <col min="2821" max="2821" width="9.42578125" style="959" customWidth="1"/>
    <col min="2822" max="2822" width="8.42578125" style="959" bestFit="1" customWidth="1"/>
    <col min="2823" max="2823" width="7.140625" style="959" bestFit="1" customWidth="1"/>
    <col min="2824" max="2824" width="8.42578125" style="959" bestFit="1" customWidth="1"/>
    <col min="2825" max="2825" width="6.85546875" style="959" customWidth="1"/>
    <col min="2826" max="3072" width="9.140625" style="959"/>
    <col min="3073" max="3073" width="55" style="959" customWidth="1"/>
    <col min="3074" max="3074" width="9.42578125" style="959" bestFit="1" customWidth="1"/>
    <col min="3075" max="3075" width="9.42578125" style="959" customWidth="1"/>
    <col min="3076" max="3076" width="9.42578125" style="959" bestFit="1" customWidth="1"/>
    <col min="3077" max="3077" width="9.42578125" style="959" customWidth="1"/>
    <col min="3078" max="3078" width="8.42578125" style="959" bestFit="1" customWidth="1"/>
    <col min="3079" max="3079" width="7.140625" style="959" bestFit="1" customWidth="1"/>
    <col min="3080" max="3080" width="8.42578125" style="959" bestFit="1" customWidth="1"/>
    <col min="3081" max="3081" width="6.85546875" style="959" customWidth="1"/>
    <col min="3082" max="3328" width="9.140625" style="959"/>
    <col min="3329" max="3329" width="55" style="959" customWidth="1"/>
    <col min="3330" max="3330" width="9.42578125" style="959" bestFit="1" customWidth="1"/>
    <col min="3331" max="3331" width="9.42578125" style="959" customWidth="1"/>
    <col min="3332" max="3332" width="9.42578125" style="959" bestFit="1" customWidth="1"/>
    <col min="3333" max="3333" width="9.42578125" style="959" customWidth="1"/>
    <col min="3334" max="3334" width="8.42578125" style="959" bestFit="1" customWidth="1"/>
    <col min="3335" max="3335" width="7.140625" style="959" bestFit="1" customWidth="1"/>
    <col min="3336" max="3336" width="8.42578125" style="959" bestFit="1" customWidth="1"/>
    <col min="3337" max="3337" width="6.85546875" style="959" customWidth="1"/>
    <col min="3338" max="3584" width="9.140625" style="959"/>
    <col min="3585" max="3585" width="55" style="959" customWidth="1"/>
    <col min="3586" max="3586" width="9.42578125" style="959" bestFit="1" customWidth="1"/>
    <col min="3587" max="3587" width="9.42578125" style="959" customWidth="1"/>
    <col min="3588" max="3588" width="9.42578125" style="959" bestFit="1" customWidth="1"/>
    <col min="3589" max="3589" width="9.42578125" style="959" customWidth="1"/>
    <col min="3590" max="3590" width="8.42578125" style="959" bestFit="1" customWidth="1"/>
    <col min="3591" max="3591" width="7.140625" style="959" bestFit="1" customWidth="1"/>
    <col min="3592" max="3592" width="8.42578125" style="959" bestFit="1" customWidth="1"/>
    <col min="3593" max="3593" width="6.85546875" style="959" customWidth="1"/>
    <col min="3594" max="3840" width="9.140625" style="959"/>
    <col min="3841" max="3841" width="55" style="959" customWidth="1"/>
    <col min="3842" max="3842" width="9.42578125" style="959" bestFit="1" customWidth="1"/>
    <col min="3843" max="3843" width="9.42578125" style="959" customWidth="1"/>
    <col min="3844" max="3844" width="9.42578125" style="959" bestFit="1" customWidth="1"/>
    <col min="3845" max="3845" width="9.42578125" style="959" customWidth="1"/>
    <col min="3846" max="3846" width="8.42578125" style="959" bestFit="1" customWidth="1"/>
    <col min="3847" max="3847" width="7.140625" style="959" bestFit="1" customWidth="1"/>
    <col min="3848" max="3848" width="8.42578125" style="959" bestFit="1" customWidth="1"/>
    <col min="3849" max="3849" width="6.85546875" style="959" customWidth="1"/>
    <col min="3850" max="4096" width="9.140625" style="959"/>
    <col min="4097" max="4097" width="55" style="959" customWidth="1"/>
    <col min="4098" max="4098" width="9.42578125" style="959" bestFit="1" customWidth="1"/>
    <col min="4099" max="4099" width="9.42578125" style="959" customWidth="1"/>
    <col min="4100" max="4100" width="9.42578125" style="959" bestFit="1" customWidth="1"/>
    <col min="4101" max="4101" width="9.42578125" style="959" customWidth="1"/>
    <col min="4102" max="4102" width="8.42578125" style="959" bestFit="1" customWidth="1"/>
    <col min="4103" max="4103" width="7.140625" style="959" bestFit="1" customWidth="1"/>
    <col min="4104" max="4104" width="8.42578125" style="959" bestFit="1" customWidth="1"/>
    <col min="4105" max="4105" width="6.85546875" style="959" customWidth="1"/>
    <col min="4106" max="4352" width="9.140625" style="959"/>
    <col min="4353" max="4353" width="55" style="959" customWidth="1"/>
    <col min="4354" max="4354" width="9.42578125" style="959" bestFit="1" customWidth="1"/>
    <col min="4355" max="4355" width="9.42578125" style="959" customWidth="1"/>
    <col min="4356" max="4356" width="9.42578125" style="959" bestFit="1" customWidth="1"/>
    <col min="4357" max="4357" width="9.42578125" style="959" customWidth="1"/>
    <col min="4358" max="4358" width="8.42578125" style="959" bestFit="1" customWidth="1"/>
    <col min="4359" max="4359" width="7.140625" style="959" bestFit="1" customWidth="1"/>
    <col min="4360" max="4360" width="8.42578125" style="959" bestFit="1" customWidth="1"/>
    <col min="4361" max="4361" width="6.85546875" style="959" customWidth="1"/>
    <col min="4362" max="4608" width="9.140625" style="959"/>
    <col min="4609" max="4609" width="55" style="959" customWidth="1"/>
    <col min="4610" max="4610" width="9.42578125" style="959" bestFit="1" customWidth="1"/>
    <col min="4611" max="4611" width="9.42578125" style="959" customWidth="1"/>
    <col min="4612" max="4612" width="9.42578125" style="959" bestFit="1" customWidth="1"/>
    <col min="4613" max="4613" width="9.42578125" style="959" customWidth="1"/>
    <col min="4614" max="4614" width="8.42578125" style="959" bestFit="1" customWidth="1"/>
    <col min="4615" max="4615" width="7.140625" style="959" bestFit="1" customWidth="1"/>
    <col min="4616" max="4616" width="8.42578125" style="959" bestFit="1" customWidth="1"/>
    <col min="4617" max="4617" width="6.85546875" style="959" customWidth="1"/>
    <col min="4618" max="4864" width="9.140625" style="959"/>
    <col min="4865" max="4865" width="55" style="959" customWidth="1"/>
    <col min="4866" max="4866" width="9.42578125" style="959" bestFit="1" customWidth="1"/>
    <col min="4867" max="4867" width="9.42578125" style="959" customWidth="1"/>
    <col min="4868" max="4868" width="9.42578125" style="959" bestFit="1" customWidth="1"/>
    <col min="4869" max="4869" width="9.42578125" style="959" customWidth="1"/>
    <col min="4870" max="4870" width="8.42578125" style="959" bestFit="1" customWidth="1"/>
    <col min="4871" max="4871" width="7.140625" style="959" bestFit="1" customWidth="1"/>
    <col min="4872" max="4872" width="8.42578125" style="959" bestFit="1" customWidth="1"/>
    <col min="4873" max="4873" width="6.85546875" style="959" customWidth="1"/>
    <col min="4874" max="5120" width="9.140625" style="959"/>
    <col min="5121" max="5121" width="55" style="959" customWidth="1"/>
    <col min="5122" max="5122" width="9.42578125" style="959" bestFit="1" customWidth="1"/>
    <col min="5123" max="5123" width="9.42578125" style="959" customWidth="1"/>
    <col min="5124" max="5124" width="9.42578125" style="959" bestFit="1" customWidth="1"/>
    <col min="5125" max="5125" width="9.42578125" style="959" customWidth="1"/>
    <col min="5126" max="5126" width="8.42578125" style="959" bestFit="1" customWidth="1"/>
    <col min="5127" max="5127" width="7.140625" style="959" bestFit="1" customWidth="1"/>
    <col min="5128" max="5128" width="8.42578125" style="959" bestFit="1" customWidth="1"/>
    <col min="5129" max="5129" width="6.85546875" style="959" customWidth="1"/>
    <col min="5130" max="5376" width="9.140625" style="959"/>
    <col min="5377" max="5377" width="55" style="959" customWidth="1"/>
    <col min="5378" max="5378" width="9.42578125" style="959" bestFit="1" customWidth="1"/>
    <col min="5379" max="5379" width="9.42578125" style="959" customWidth="1"/>
    <col min="5380" max="5380" width="9.42578125" style="959" bestFit="1" customWidth="1"/>
    <col min="5381" max="5381" width="9.42578125" style="959" customWidth="1"/>
    <col min="5382" max="5382" width="8.42578125" style="959" bestFit="1" customWidth="1"/>
    <col min="5383" max="5383" width="7.140625" style="959" bestFit="1" customWidth="1"/>
    <col min="5384" max="5384" width="8.42578125" style="959" bestFit="1" customWidth="1"/>
    <col min="5385" max="5385" width="6.85546875" style="959" customWidth="1"/>
    <col min="5386" max="5632" width="9.140625" style="959"/>
    <col min="5633" max="5633" width="55" style="959" customWidth="1"/>
    <col min="5634" max="5634" width="9.42578125" style="959" bestFit="1" customWidth="1"/>
    <col min="5635" max="5635" width="9.42578125" style="959" customWidth="1"/>
    <col min="5636" max="5636" width="9.42578125" style="959" bestFit="1" customWidth="1"/>
    <col min="5637" max="5637" width="9.42578125" style="959" customWidth="1"/>
    <col min="5638" max="5638" width="8.42578125" style="959" bestFit="1" customWidth="1"/>
    <col min="5639" max="5639" width="7.140625" style="959" bestFit="1" customWidth="1"/>
    <col min="5640" max="5640" width="8.42578125" style="959" bestFit="1" customWidth="1"/>
    <col min="5641" max="5641" width="6.85546875" style="959" customWidth="1"/>
    <col min="5642" max="5888" width="9.140625" style="959"/>
    <col min="5889" max="5889" width="55" style="959" customWidth="1"/>
    <col min="5890" max="5890" width="9.42578125" style="959" bestFit="1" customWidth="1"/>
    <col min="5891" max="5891" width="9.42578125" style="959" customWidth="1"/>
    <col min="5892" max="5892" width="9.42578125" style="959" bestFit="1" customWidth="1"/>
    <col min="5893" max="5893" width="9.42578125" style="959" customWidth="1"/>
    <col min="5894" max="5894" width="8.42578125" style="959" bestFit="1" customWidth="1"/>
    <col min="5895" max="5895" width="7.140625" style="959" bestFit="1" customWidth="1"/>
    <col min="5896" max="5896" width="8.42578125" style="959" bestFit="1" customWidth="1"/>
    <col min="5897" max="5897" width="6.85546875" style="959" customWidth="1"/>
    <col min="5898" max="6144" width="9.140625" style="959"/>
    <col min="6145" max="6145" width="55" style="959" customWidth="1"/>
    <col min="6146" max="6146" width="9.42578125" style="959" bestFit="1" customWidth="1"/>
    <col min="6147" max="6147" width="9.42578125" style="959" customWidth="1"/>
    <col min="6148" max="6148" width="9.42578125" style="959" bestFit="1" customWidth="1"/>
    <col min="6149" max="6149" width="9.42578125" style="959" customWidth="1"/>
    <col min="6150" max="6150" width="8.42578125" style="959" bestFit="1" customWidth="1"/>
    <col min="6151" max="6151" width="7.140625" style="959" bestFit="1" customWidth="1"/>
    <col min="6152" max="6152" width="8.42578125" style="959" bestFit="1" customWidth="1"/>
    <col min="6153" max="6153" width="6.85546875" style="959" customWidth="1"/>
    <col min="6154" max="6400" width="9.140625" style="959"/>
    <col min="6401" max="6401" width="55" style="959" customWidth="1"/>
    <col min="6402" max="6402" width="9.42578125" style="959" bestFit="1" customWidth="1"/>
    <col min="6403" max="6403" width="9.42578125" style="959" customWidth="1"/>
    <col min="6404" max="6404" width="9.42578125" style="959" bestFit="1" customWidth="1"/>
    <col min="6405" max="6405" width="9.42578125" style="959" customWidth="1"/>
    <col min="6406" max="6406" width="8.42578125" style="959" bestFit="1" customWidth="1"/>
    <col min="6407" max="6407" width="7.140625" style="959" bestFit="1" customWidth="1"/>
    <col min="6408" max="6408" width="8.42578125" style="959" bestFit="1" customWidth="1"/>
    <col min="6409" max="6409" width="6.85546875" style="959" customWidth="1"/>
    <col min="6410" max="6656" width="9.140625" style="959"/>
    <col min="6657" max="6657" width="55" style="959" customWidth="1"/>
    <col min="6658" max="6658" width="9.42578125" style="959" bestFit="1" customWidth="1"/>
    <col min="6659" max="6659" width="9.42578125" style="959" customWidth="1"/>
    <col min="6660" max="6660" width="9.42578125" style="959" bestFit="1" customWidth="1"/>
    <col min="6661" max="6661" width="9.42578125" style="959" customWidth="1"/>
    <col min="6662" max="6662" width="8.42578125" style="959" bestFit="1" customWidth="1"/>
    <col min="6663" max="6663" width="7.140625" style="959" bestFit="1" customWidth="1"/>
    <col min="6664" max="6664" width="8.42578125" style="959" bestFit="1" customWidth="1"/>
    <col min="6665" max="6665" width="6.85546875" style="959" customWidth="1"/>
    <col min="6666" max="6912" width="9.140625" style="959"/>
    <col min="6913" max="6913" width="55" style="959" customWidth="1"/>
    <col min="6914" max="6914" width="9.42578125" style="959" bestFit="1" customWidth="1"/>
    <col min="6915" max="6915" width="9.42578125" style="959" customWidth="1"/>
    <col min="6916" max="6916" width="9.42578125" style="959" bestFit="1" customWidth="1"/>
    <col min="6917" max="6917" width="9.42578125" style="959" customWidth="1"/>
    <col min="6918" max="6918" width="8.42578125" style="959" bestFit="1" customWidth="1"/>
    <col min="6919" max="6919" width="7.140625" style="959" bestFit="1" customWidth="1"/>
    <col min="6920" max="6920" width="8.42578125" style="959" bestFit="1" customWidth="1"/>
    <col min="6921" max="6921" width="6.85546875" style="959" customWidth="1"/>
    <col min="6922" max="7168" width="9.140625" style="959"/>
    <col min="7169" max="7169" width="55" style="959" customWidth="1"/>
    <col min="7170" max="7170" width="9.42578125" style="959" bestFit="1" customWidth="1"/>
    <col min="7171" max="7171" width="9.42578125" style="959" customWidth="1"/>
    <col min="7172" max="7172" width="9.42578125" style="959" bestFit="1" customWidth="1"/>
    <col min="7173" max="7173" width="9.42578125" style="959" customWidth="1"/>
    <col min="7174" max="7174" width="8.42578125" style="959" bestFit="1" customWidth="1"/>
    <col min="7175" max="7175" width="7.140625" style="959" bestFit="1" customWidth="1"/>
    <col min="7176" max="7176" width="8.42578125" style="959" bestFit="1" customWidth="1"/>
    <col min="7177" max="7177" width="6.85546875" style="959" customWidth="1"/>
    <col min="7178" max="7424" width="9.140625" style="959"/>
    <col min="7425" max="7425" width="55" style="959" customWidth="1"/>
    <col min="7426" max="7426" width="9.42578125" style="959" bestFit="1" customWidth="1"/>
    <col min="7427" max="7427" width="9.42578125" style="959" customWidth="1"/>
    <col min="7428" max="7428" width="9.42578125" style="959" bestFit="1" customWidth="1"/>
    <col min="7429" max="7429" width="9.42578125" style="959" customWidth="1"/>
    <col min="7430" max="7430" width="8.42578125" style="959" bestFit="1" customWidth="1"/>
    <col min="7431" max="7431" width="7.140625" style="959" bestFit="1" customWidth="1"/>
    <col min="7432" max="7432" width="8.42578125" style="959" bestFit="1" customWidth="1"/>
    <col min="7433" max="7433" width="6.85546875" style="959" customWidth="1"/>
    <col min="7434" max="7680" width="9.140625" style="959"/>
    <col min="7681" max="7681" width="55" style="959" customWidth="1"/>
    <col min="7682" max="7682" width="9.42578125" style="959" bestFit="1" customWidth="1"/>
    <col min="7683" max="7683" width="9.42578125" style="959" customWidth="1"/>
    <col min="7684" max="7684" width="9.42578125" style="959" bestFit="1" customWidth="1"/>
    <col min="7685" max="7685" width="9.42578125" style="959" customWidth="1"/>
    <col min="7686" max="7686" width="8.42578125" style="959" bestFit="1" customWidth="1"/>
    <col min="7687" max="7687" width="7.140625" style="959" bestFit="1" customWidth="1"/>
    <col min="7688" max="7688" width="8.42578125" style="959" bestFit="1" customWidth="1"/>
    <col min="7689" max="7689" width="6.85546875" style="959" customWidth="1"/>
    <col min="7690" max="7936" width="9.140625" style="959"/>
    <col min="7937" max="7937" width="55" style="959" customWidth="1"/>
    <col min="7938" max="7938" width="9.42578125" style="959" bestFit="1" customWidth="1"/>
    <col min="7939" max="7939" width="9.42578125" style="959" customWidth="1"/>
    <col min="7940" max="7940" width="9.42578125" style="959" bestFit="1" customWidth="1"/>
    <col min="7941" max="7941" width="9.42578125" style="959" customWidth="1"/>
    <col min="7942" max="7942" width="8.42578125" style="959" bestFit="1" customWidth="1"/>
    <col min="7943" max="7943" width="7.140625" style="959" bestFit="1" customWidth="1"/>
    <col min="7944" max="7944" width="8.42578125" style="959" bestFit="1" customWidth="1"/>
    <col min="7945" max="7945" width="6.85546875" style="959" customWidth="1"/>
    <col min="7946" max="8192" width="9.140625" style="959"/>
    <col min="8193" max="8193" width="55" style="959" customWidth="1"/>
    <col min="8194" max="8194" width="9.42578125" style="959" bestFit="1" customWidth="1"/>
    <col min="8195" max="8195" width="9.42578125" style="959" customWidth="1"/>
    <col min="8196" max="8196" width="9.42578125" style="959" bestFit="1" customWidth="1"/>
    <col min="8197" max="8197" width="9.42578125" style="959" customWidth="1"/>
    <col min="8198" max="8198" width="8.42578125" style="959" bestFit="1" customWidth="1"/>
    <col min="8199" max="8199" width="7.140625" style="959" bestFit="1" customWidth="1"/>
    <col min="8200" max="8200" width="8.42578125" style="959" bestFit="1" customWidth="1"/>
    <col min="8201" max="8201" width="6.85546875" style="959" customWidth="1"/>
    <col min="8202" max="8448" width="9.140625" style="959"/>
    <col min="8449" max="8449" width="55" style="959" customWidth="1"/>
    <col min="8450" max="8450" width="9.42578125" style="959" bestFit="1" customWidth="1"/>
    <col min="8451" max="8451" width="9.42578125" style="959" customWidth="1"/>
    <col min="8452" max="8452" width="9.42578125" style="959" bestFit="1" customWidth="1"/>
    <col min="8453" max="8453" width="9.42578125" style="959" customWidth="1"/>
    <col min="8454" max="8454" width="8.42578125" style="959" bestFit="1" customWidth="1"/>
    <col min="8455" max="8455" width="7.140625" style="959" bestFit="1" customWidth="1"/>
    <col min="8456" max="8456" width="8.42578125" style="959" bestFit="1" customWidth="1"/>
    <col min="8457" max="8457" width="6.85546875" style="959" customWidth="1"/>
    <col min="8458" max="8704" width="9.140625" style="959"/>
    <col min="8705" max="8705" width="55" style="959" customWidth="1"/>
    <col min="8706" max="8706" width="9.42578125" style="959" bestFit="1" customWidth="1"/>
    <col min="8707" max="8707" width="9.42578125" style="959" customWidth="1"/>
    <col min="8708" max="8708" width="9.42578125" style="959" bestFit="1" customWidth="1"/>
    <col min="8709" max="8709" width="9.42578125" style="959" customWidth="1"/>
    <col min="8710" max="8710" width="8.42578125" style="959" bestFit="1" customWidth="1"/>
    <col min="8711" max="8711" width="7.140625" style="959" bestFit="1" customWidth="1"/>
    <col min="8712" max="8712" width="8.42578125" style="959" bestFit="1" customWidth="1"/>
    <col min="8713" max="8713" width="6.85546875" style="959" customWidth="1"/>
    <col min="8714" max="8960" width="9.140625" style="959"/>
    <col min="8961" max="8961" width="55" style="959" customWidth="1"/>
    <col min="8962" max="8962" width="9.42578125" style="959" bestFit="1" customWidth="1"/>
    <col min="8963" max="8963" width="9.42578125" style="959" customWidth="1"/>
    <col min="8964" max="8964" width="9.42578125" style="959" bestFit="1" customWidth="1"/>
    <col min="8965" max="8965" width="9.42578125" style="959" customWidth="1"/>
    <col min="8966" max="8966" width="8.42578125" style="959" bestFit="1" customWidth="1"/>
    <col min="8967" max="8967" width="7.140625" style="959" bestFit="1" customWidth="1"/>
    <col min="8968" max="8968" width="8.42578125" style="959" bestFit="1" customWidth="1"/>
    <col min="8969" max="8969" width="6.85546875" style="959" customWidth="1"/>
    <col min="8970" max="9216" width="9.140625" style="959"/>
    <col min="9217" max="9217" width="55" style="959" customWidth="1"/>
    <col min="9218" max="9218" width="9.42578125" style="959" bestFit="1" customWidth="1"/>
    <col min="9219" max="9219" width="9.42578125" style="959" customWidth="1"/>
    <col min="9220" max="9220" width="9.42578125" style="959" bestFit="1" customWidth="1"/>
    <col min="9221" max="9221" width="9.42578125" style="959" customWidth="1"/>
    <col min="9222" max="9222" width="8.42578125" style="959" bestFit="1" customWidth="1"/>
    <col min="9223" max="9223" width="7.140625" style="959" bestFit="1" customWidth="1"/>
    <col min="9224" max="9224" width="8.42578125" style="959" bestFit="1" customWidth="1"/>
    <col min="9225" max="9225" width="6.85546875" style="959" customWidth="1"/>
    <col min="9226" max="9472" width="9.140625" style="959"/>
    <col min="9473" max="9473" width="55" style="959" customWidth="1"/>
    <col min="9474" max="9474" width="9.42578125" style="959" bestFit="1" customWidth="1"/>
    <col min="9475" max="9475" width="9.42578125" style="959" customWidth="1"/>
    <col min="9476" max="9476" width="9.42578125" style="959" bestFit="1" customWidth="1"/>
    <col min="9477" max="9477" width="9.42578125" style="959" customWidth="1"/>
    <col min="9478" max="9478" width="8.42578125" style="959" bestFit="1" customWidth="1"/>
    <col min="9479" max="9479" width="7.140625" style="959" bestFit="1" customWidth="1"/>
    <col min="9480" max="9480" width="8.42578125" style="959" bestFit="1" customWidth="1"/>
    <col min="9481" max="9481" width="6.85546875" style="959" customWidth="1"/>
    <col min="9482" max="9728" width="9.140625" style="959"/>
    <col min="9729" max="9729" width="55" style="959" customWidth="1"/>
    <col min="9730" max="9730" width="9.42578125" style="959" bestFit="1" customWidth="1"/>
    <col min="9731" max="9731" width="9.42578125" style="959" customWidth="1"/>
    <col min="9732" max="9732" width="9.42578125" style="959" bestFit="1" customWidth="1"/>
    <col min="9733" max="9733" width="9.42578125" style="959" customWidth="1"/>
    <col min="9734" max="9734" width="8.42578125" style="959" bestFit="1" customWidth="1"/>
    <col min="9735" max="9735" width="7.140625" style="959" bestFit="1" customWidth="1"/>
    <col min="9736" max="9736" width="8.42578125" style="959" bestFit="1" customWidth="1"/>
    <col min="9737" max="9737" width="6.85546875" style="959" customWidth="1"/>
    <col min="9738" max="9984" width="9.140625" style="959"/>
    <col min="9985" max="9985" width="55" style="959" customWidth="1"/>
    <col min="9986" max="9986" width="9.42578125" style="959" bestFit="1" customWidth="1"/>
    <col min="9987" max="9987" width="9.42578125" style="959" customWidth="1"/>
    <col min="9988" max="9988" width="9.42578125" style="959" bestFit="1" customWidth="1"/>
    <col min="9989" max="9989" width="9.42578125" style="959" customWidth="1"/>
    <col min="9990" max="9990" width="8.42578125" style="959" bestFit="1" customWidth="1"/>
    <col min="9991" max="9991" width="7.140625" style="959" bestFit="1" customWidth="1"/>
    <col min="9992" max="9992" width="8.42578125" style="959" bestFit="1" customWidth="1"/>
    <col min="9993" max="9993" width="6.85546875" style="959" customWidth="1"/>
    <col min="9994" max="10240" width="9.140625" style="959"/>
    <col min="10241" max="10241" width="55" style="959" customWidth="1"/>
    <col min="10242" max="10242" width="9.42578125" style="959" bestFit="1" customWidth="1"/>
    <col min="10243" max="10243" width="9.42578125" style="959" customWidth="1"/>
    <col min="10244" max="10244" width="9.42578125" style="959" bestFit="1" customWidth="1"/>
    <col min="10245" max="10245" width="9.42578125" style="959" customWidth="1"/>
    <col min="10246" max="10246" width="8.42578125" style="959" bestFit="1" customWidth="1"/>
    <col min="10247" max="10247" width="7.140625" style="959" bestFit="1" customWidth="1"/>
    <col min="10248" max="10248" width="8.42578125" style="959" bestFit="1" customWidth="1"/>
    <col min="10249" max="10249" width="6.85546875" style="959" customWidth="1"/>
    <col min="10250" max="10496" width="9.140625" style="959"/>
    <col min="10497" max="10497" width="55" style="959" customWidth="1"/>
    <col min="10498" max="10498" width="9.42578125" style="959" bestFit="1" customWidth="1"/>
    <col min="10499" max="10499" width="9.42578125" style="959" customWidth="1"/>
    <col min="10500" max="10500" width="9.42578125" style="959" bestFit="1" customWidth="1"/>
    <col min="10501" max="10501" width="9.42578125" style="959" customWidth="1"/>
    <col min="10502" max="10502" width="8.42578125" style="959" bestFit="1" customWidth="1"/>
    <col min="10503" max="10503" width="7.140625" style="959" bestFit="1" customWidth="1"/>
    <col min="10504" max="10504" width="8.42578125" style="959" bestFit="1" customWidth="1"/>
    <col min="10505" max="10505" width="6.85546875" style="959" customWidth="1"/>
    <col min="10506" max="10752" width="9.140625" style="959"/>
    <col min="10753" max="10753" width="55" style="959" customWidth="1"/>
    <col min="10754" max="10754" width="9.42578125" style="959" bestFit="1" customWidth="1"/>
    <col min="10755" max="10755" width="9.42578125" style="959" customWidth="1"/>
    <col min="10756" max="10756" width="9.42578125" style="959" bestFit="1" customWidth="1"/>
    <col min="10757" max="10757" width="9.42578125" style="959" customWidth="1"/>
    <col min="10758" max="10758" width="8.42578125" style="959" bestFit="1" customWidth="1"/>
    <col min="10759" max="10759" width="7.140625" style="959" bestFit="1" customWidth="1"/>
    <col min="10760" max="10760" width="8.42578125" style="959" bestFit="1" customWidth="1"/>
    <col min="10761" max="10761" width="6.85546875" style="959" customWidth="1"/>
    <col min="10762" max="11008" width="9.140625" style="959"/>
    <col min="11009" max="11009" width="55" style="959" customWidth="1"/>
    <col min="11010" max="11010" width="9.42578125" style="959" bestFit="1" customWidth="1"/>
    <col min="11011" max="11011" width="9.42578125" style="959" customWidth="1"/>
    <col min="11012" max="11012" width="9.42578125" style="959" bestFit="1" customWidth="1"/>
    <col min="11013" max="11013" width="9.42578125" style="959" customWidth="1"/>
    <col min="11014" max="11014" width="8.42578125" style="959" bestFit="1" customWidth="1"/>
    <col min="11015" max="11015" width="7.140625" style="959" bestFit="1" customWidth="1"/>
    <col min="11016" max="11016" width="8.42578125" style="959" bestFit="1" customWidth="1"/>
    <col min="11017" max="11017" width="6.85546875" style="959" customWidth="1"/>
    <col min="11018" max="11264" width="9.140625" style="959"/>
    <col min="11265" max="11265" width="55" style="959" customWidth="1"/>
    <col min="11266" max="11266" width="9.42578125" style="959" bestFit="1" customWidth="1"/>
    <col min="11267" max="11267" width="9.42578125" style="959" customWidth="1"/>
    <col min="11268" max="11268" width="9.42578125" style="959" bestFit="1" customWidth="1"/>
    <col min="11269" max="11269" width="9.42578125" style="959" customWidth="1"/>
    <col min="11270" max="11270" width="8.42578125" style="959" bestFit="1" customWidth="1"/>
    <col min="11271" max="11271" width="7.140625" style="959" bestFit="1" customWidth="1"/>
    <col min="11272" max="11272" width="8.42578125" style="959" bestFit="1" customWidth="1"/>
    <col min="11273" max="11273" width="6.85546875" style="959" customWidth="1"/>
    <col min="11274" max="11520" width="9.140625" style="959"/>
    <col min="11521" max="11521" width="55" style="959" customWidth="1"/>
    <col min="11522" max="11522" width="9.42578125" style="959" bestFit="1" customWidth="1"/>
    <col min="11523" max="11523" width="9.42578125" style="959" customWidth="1"/>
    <col min="11524" max="11524" width="9.42578125" style="959" bestFit="1" customWidth="1"/>
    <col min="11525" max="11525" width="9.42578125" style="959" customWidth="1"/>
    <col min="11526" max="11526" width="8.42578125" style="959" bestFit="1" customWidth="1"/>
    <col min="11527" max="11527" width="7.140625" style="959" bestFit="1" customWidth="1"/>
    <col min="11528" max="11528" width="8.42578125" style="959" bestFit="1" customWidth="1"/>
    <col min="11529" max="11529" width="6.85546875" style="959" customWidth="1"/>
    <col min="11530" max="11776" width="9.140625" style="959"/>
    <col min="11777" max="11777" width="55" style="959" customWidth="1"/>
    <col min="11778" max="11778" width="9.42578125" style="959" bestFit="1" customWidth="1"/>
    <col min="11779" max="11779" width="9.42578125" style="959" customWidth="1"/>
    <col min="11780" max="11780" width="9.42578125" style="959" bestFit="1" customWidth="1"/>
    <col min="11781" max="11781" width="9.42578125" style="959" customWidth="1"/>
    <col min="11782" max="11782" width="8.42578125" style="959" bestFit="1" customWidth="1"/>
    <col min="11783" max="11783" width="7.140625" style="959" bestFit="1" customWidth="1"/>
    <col min="11784" max="11784" width="8.42578125" style="959" bestFit="1" customWidth="1"/>
    <col min="11785" max="11785" width="6.85546875" style="959" customWidth="1"/>
    <col min="11786" max="12032" width="9.140625" style="959"/>
    <col min="12033" max="12033" width="55" style="959" customWidth="1"/>
    <col min="12034" max="12034" width="9.42578125" style="959" bestFit="1" customWidth="1"/>
    <col min="12035" max="12035" width="9.42578125" style="959" customWidth="1"/>
    <col min="12036" max="12036" width="9.42578125" style="959" bestFit="1" customWidth="1"/>
    <col min="12037" max="12037" width="9.42578125" style="959" customWidth="1"/>
    <col min="12038" max="12038" width="8.42578125" style="959" bestFit="1" customWidth="1"/>
    <col min="12039" max="12039" width="7.140625" style="959" bestFit="1" customWidth="1"/>
    <col min="12040" max="12040" width="8.42578125" style="959" bestFit="1" customWidth="1"/>
    <col min="12041" max="12041" width="6.85546875" style="959" customWidth="1"/>
    <col min="12042" max="12288" width="9.140625" style="959"/>
    <col min="12289" max="12289" width="55" style="959" customWidth="1"/>
    <col min="12290" max="12290" width="9.42578125" style="959" bestFit="1" customWidth="1"/>
    <col min="12291" max="12291" width="9.42578125" style="959" customWidth="1"/>
    <col min="12292" max="12292" width="9.42578125" style="959" bestFit="1" customWidth="1"/>
    <col min="12293" max="12293" width="9.42578125" style="959" customWidth="1"/>
    <col min="12294" max="12294" width="8.42578125" style="959" bestFit="1" customWidth="1"/>
    <col min="12295" max="12295" width="7.140625" style="959" bestFit="1" customWidth="1"/>
    <col min="12296" max="12296" width="8.42578125" style="959" bestFit="1" customWidth="1"/>
    <col min="12297" max="12297" width="6.85546875" style="959" customWidth="1"/>
    <col min="12298" max="12544" width="9.140625" style="959"/>
    <col min="12545" max="12545" width="55" style="959" customWidth="1"/>
    <col min="12546" max="12546" width="9.42578125" style="959" bestFit="1" customWidth="1"/>
    <col min="12547" max="12547" width="9.42578125" style="959" customWidth="1"/>
    <col min="12548" max="12548" width="9.42578125" style="959" bestFit="1" customWidth="1"/>
    <col min="12549" max="12549" width="9.42578125" style="959" customWidth="1"/>
    <col min="12550" max="12550" width="8.42578125" style="959" bestFit="1" customWidth="1"/>
    <col min="12551" max="12551" width="7.140625" style="959" bestFit="1" customWidth="1"/>
    <col min="12552" max="12552" width="8.42578125" style="959" bestFit="1" customWidth="1"/>
    <col min="12553" max="12553" width="6.85546875" style="959" customWidth="1"/>
    <col min="12554" max="12800" width="9.140625" style="959"/>
    <col min="12801" max="12801" width="55" style="959" customWidth="1"/>
    <col min="12802" max="12802" width="9.42578125" style="959" bestFit="1" customWidth="1"/>
    <col min="12803" max="12803" width="9.42578125" style="959" customWidth="1"/>
    <col min="12804" max="12804" width="9.42578125" style="959" bestFit="1" customWidth="1"/>
    <col min="12805" max="12805" width="9.42578125" style="959" customWidth="1"/>
    <col min="12806" max="12806" width="8.42578125" style="959" bestFit="1" customWidth="1"/>
    <col min="12807" max="12807" width="7.140625" style="959" bestFit="1" customWidth="1"/>
    <col min="12808" max="12808" width="8.42578125" style="959" bestFit="1" customWidth="1"/>
    <col min="12809" max="12809" width="6.85546875" style="959" customWidth="1"/>
    <col min="12810" max="13056" width="9.140625" style="959"/>
    <col min="13057" max="13057" width="55" style="959" customWidth="1"/>
    <col min="13058" max="13058" width="9.42578125" style="959" bestFit="1" customWidth="1"/>
    <col min="13059" max="13059" width="9.42578125" style="959" customWidth="1"/>
    <col min="13060" max="13060" width="9.42578125" style="959" bestFit="1" customWidth="1"/>
    <col min="13061" max="13061" width="9.42578125" style="959" customWidth="1"/>
    <col min="13062" max="13062" width="8.42578125" style="959" bestFit="1" customWidth="1"/>
    <col min="13063" max="13063" width="7.140625" style="959" bestFit="1" customWidth="1"/>
    <col min="13064" max="13064" width="8.42578125" style="959" bestFit="1" customWidth="1"/>
    <col min="13065" max="13065" width="6.85546875" style="959" customWidth="1"/>
    <col min="13066" max="13312" width="9.140625" style="959"/>
    <col min="13313" max="13313" width="55" style="959" customWidth="1"/>
    <col min="13314" max="13314" width="9.42578125" style="959" bestFit="1" customWidth="1"/>
    <col min="13315" max="13315" width="9.42578125" style="959" customWidth="1"/>
    <col min="13316" max="13316" width="9.42578125" style="959" bestFit="1" customWidth="1"/>
    <col min="13317" max="13317" width="9.42578125" style="959" customWidth="1"/>
    <col min="13318" max="13318" width="8.42578125" style="959" bestFit="1" customWidth="1"/>
    <col min="13319" max="13319" width="7.140625" style="959" bestFit="1" customWidth="1"/>
    <col min="13320" max="13320" width="8.42578125" style="959" bestFit="1" customWidth="1"/>
    <col min="13321" max="13321" width="6.85546875" style="959" customWidth="1"/>
    <col min="13322" max="13568" width="9.140625" style="959"/>
    <col min="13569" max="13569" width="55" style="959" customWidth="1"/>
    <col min="13570" max="13570" width="9.42578125" style="959" bestFit="1" customWidth="1"/>
    <col min="13571" max="13571" width="9.42578125" style="959" customWidth="1"/>
    <col min="13572" max="13572" width="9.42578125" style="959" bestFit="1" customWidth="1"/>
    <col min="13573" max="13573" width="9.42578125" style="959" customWidth="1"/>
    <col min="13574" max="13574" width="8.42578125" style="959" bestFit="1" customWidth="1"/>
    <col min="13575" max="13575" width="7.140625" style="959" bestFit="1" customWidth="1"/>
    <col min="13576" max="13576" width="8.42578125" style="959" bestFit="1" customWidth="1"/>
    <col min="13577" max="13577" width="6.85546875" style="959" customWidth="1"/>
    <col min="13578" max="13824" width="9.140625" style="959"/>
    <col min="13825" max="13825" width="55" style="959" customWidth="1"/>
    <col min="13826" max="13826" width="9.42578125" style="959" bestFit="1" customWidth="1"/>
    <col min="13827" max="13827" width="9.42578125" style="959" customWidth="1"/>
    <col min="13828" max="13828" width="9.42578125" style="959" bestFit="1" customWidth="1"/>
    <col min="13829" max="13829" width="9.42578125" style="959" customWidth="1"/>
    <col min="13830" max="13830" width="8.42578125" style="959" bestFit="1" customWidth="1"/>
    <col min="13831" max="13831" width="7.140625" style="959" bestFit="1" customWidth="1"/>
    <col min="13832" max="13832" width="8.42578125" style="959" bestFit="1" customWidth="1"/>
    <col min="13833" max="13833" width="6.85546875" style="959" customWidth="1"/>
    <col min="13834" max="14080" width="9.140625" style="959"/>
    <col min="14081" max="14081" width="55" style="959" customWidth="1"/>
    <col min="14082" max="14082" width="9.42578125" style="959" bestFit="1" customWidth="1"/>
    <col min="14083" max="14083" width="9.42578125" style="959" customWidth="1"/>
    <col min="14084" max="14084" width="9.42578125" style="959" bestFit="1" customWidth="1"/>
    <col min="14085" max="14085" width="9.42578125" style="959" customWidth="1"/>
    <col min="14086" max="14086" width="8.42578125" style="959" bestFit="1" customWidth="1"/>
    <col min="14087" max="14087" width="7.140625" style="959" bestFit="1" customWidth="1"/>
    <col min="14088" max="14088" width="8.42578125" style="959" bestFit="1" customWidth="1"/>
    <col min="14089" max="14089" width="6.85546875" style="959" customWidth="1"/>
    <col min="14090" max="14336" width="9.140625" style="959"/>
    <col min="14337" max="14337" width="55" style="959" customWidth="1"/>
    <col min="14338" max="14338" width="9.42578125" style="959" bestFit="1" customWidth="1"/>
    <col min="14339" max="14339" width="9.42578125" style="959" customWidth="1"/>
    <col min="14340" max="14340" width="9.42578125" style="959" bestFit="1" customWidth="1"/>
    <col min="14341" max="14341" width="9.42578125" style="959" customWidth="1"/>
    <col min="14342" max="14342" width="8.42578125" style="959" bestFit="1" customWidth="1"/>
    <col min="14343" max="14343" width="7.140625" style="959" bestFit="1" customWidth="1"/>
    <col min="14344" max="14344" width="8.42578125" style="959" bestFit="1" customWidth="1"/>
    <col min="14345" max="14345" width="6.85546875" style="959" customWidth="1"/>
    <col min="14346" max="14592" width="9.140625" style="959"/>
    <col min="14593" max="14593" width="55" style="959" customWidth="1"/>
    <col min="14594" max="14594" width="9.42578125" style="959" bestFit="1" customWidth="1"/>
    <col min="14595" max="14595" width="9.42578125" style="959" customWidth="1"/>
    <col min="14596" max="14596" width="9.42578125" style="959" bestFit="1" customWidth="1"/>
    <col min="14597" max="14597" width="9.42578125" style="959" customWidth="1"/>
    <col min="14598" max="14598" width="8.42578125" style="959" bestFit="1" customWidth="1"/>
    <col min="14599" max="14599" width="7.140625" style="959" bestFit="1" customWidth="1"/>
    <col min="14600" max="14600" width="8.42578125" style="959" bestFit="1" customWidth="1"/>
    <col min="14601" max="14601" width="6.85546875" style="959" customWidth="1"/>
    <col min="14602" max="14848" width="9.140625" style="959"/>
    <col min="14849" max="14849" width="55" style="959" customWidth="1"/>
    <col min="14850" max="14850" width="9.42578125" style="959" bestFit="1" customWidth="1"/>
    <col min="14851" max="14851" width="9.42578125" style="959" customWidth="1"/>
    <col min="14852" max="14852" width="9.42578125" style="959" bestFit="1" customWidth="1"/>
    <col min="14853" max="14853" width="9.42578125" style="959" customWidth="1"/>
    <col min="14854" max="14854" width="8.42578125" style="959" bestFit="1" customWidth="1"/>
    <col min="14855" max="14855" width="7.140625" style="959" bestFit="1" customWidth="1"/>
    <col min="14856" max="14856" width="8.42578125" style="959" bestFit="1" customWidth="1"/>
    <col min="14857" max="14857" width="6.85546875" style="959" customWidth="1"/>
    <col min="14858" max="15104" width="9.140625" style="959"/>
    <col min="15105" max="15105" width="55" style="959" customWidth="1"/>
    <col min="15106" max="15106" width="9.42578125" style="959" bestFit="1" customWidth="1"/>
    <col min="15107" max="15107" width="9.42578125" style="959" customWidth="1"/>
    <col min="15108" max="15108" width="9.42578125" style="959" bestFit="1" customWidth="1"/>
    <col min="15109" max="15109" width="9.42578125" style="959" customWidth="1"/>
    <col min="15110" max="15110" width="8.42578125" style="959" bestFit="1" customWidth="1"/>
    <col min="15111" max="15111" width="7.140625" style="959" bestFit="1" customWidth="1"/>
    <col min="15112" max="15112" width="8.42578125" style="959" bestFit="1" customWidth="1"/>
    <col min="15113" max="15113" width="6.85546875" style="959" customWidth="1"/>
    <col min="15114" max="15360" width="9.140625" style="959"/>
    <col min="15361" max="15361" width="55" style="959" customWidth="1"/>
    <col min="15362" max="15362" width="9.42578125" style="959" bestFit="1" customWidth="1"/>
    <col min="15363" max="15363" width="9.42578125" style="959" customWidth="1"/>
    <col min="15364" max="15364" width="9.42578125" style="959" bestFit="1" customWidth="1"/>
    <col min="15365" max="15365" width="9.42578125" style="959" customWidth="1"/>
    <col min="15366" max="15366" width="8.42578125" style="959" bestFit="1" customWidth="1"/>
    <col min="15367" max="15367" width="7.140625" style="959" bestFit="1" customWidth="1"/>
    <col min="15368" max="15368" width="8.42578125" style="959" bestFit="1" customWidth="1"/>
    <col min="15369" max="15369" width="6.85546875" style="959" customWidth="1"/>
    <col min="15370" max="15616" width="9.140625" style="959"/>
    <col min="15617" max="15617" width="55" style="959" customWidth="1"/>
    <col min="15618" max="15618" width="9.42578125" style="959" bestFit="1" customWidth="1"/>
    <col min="15619" max="15619" width="9.42578125" style="959" customWidth="1"/>
    <col min="15620" max="15620" width="9.42578125" style="959" bestFit="1" customWidth="1"/>
    <col min="15621" max="15621" width="9.42578125" style="959" customWidth="1"/>
    <col min="15622" max="15622" width="8.42578125" style="959" bestFit="1" customWidth="1"/>
    <col min="15623" max="15623" width="7.140625" style="959" bestFit="1" customWidth="1"/>
    <col min="15624" max="15624" width="8.42578125" style="959" bestFit="1" customWidth="1"/>
    <col min="15625" max="15625" width="6.85546875" style="959" customWidth="1"/>
    <col min="15626" max="15872" width="9.140625" style="959"/>
    <col min="15873" max="15873" width="55" style="959" customWidth="1"/>
    <col min="15874" max="15874" width="9.42578125" style="959" bestFit="1" customWidth="1"/>
    <col min="15875" max="15875" width="9.42578125" style="959" customWidth="1"/>
    <col min="15876" max="15876" width="9.42578125" style="959" bestFit="1" customWidth="1"/>
    <col min="15877" max="15877" width="9.42578125" style="959" customWidth="1"/>
    <col min="15878" max="15878" width="8.42578125" style="959" bestFit="1" customWidth="1"/>
    <col min="15879" max="15879" width="7.140625" style="959" bestFit="1" customWidth="1"/>
    <col min="15880" max="15880" width="8.42578125" style="959" bestFit="1" customWidth="1"/>
    <col min="15881" max="15881" width="6.85546875" style="959" customWidth="1"/>
    <col min="15882" max="16128" width="9.140625" style="959"/>
    <col min="16129" max="16129" width="55" style="959" customWidth="1"/>
    <col min="16130" max="16130" width="9.42578125" style="959" bestFit="1" customWidth="1"/>
    <col min="16131" max="16131" width="9.42578125" style="959" customWidth="1"/>
    <col min="16132" max="16132" width="9.42578125" style="959" bestFit="1" customWidth="1"/>
    <col min="16133" max="16133" width="9.42578125" style="959" customWidth="1"/>
    <col min="16134" max="16134" width="8.42578125" style="959" bestFit="1" customWidth="1"/>
    <col min="16135" max="16135" width="7.140625" style="959" bestFit="1" customWidth="1"/>
    <col min="16136" max="16136" width="8.42578125" style="959" bestFit="1" customWidth="1"/>
    <col min="16137" max="16137" width="6.85546875" style="959" customWidth="1"/>
    <col min="16138" max="16384" width="9.140625" style="959"/>
  </cols>
  <sheetData>
    <row r="1" spans="1:15">
      <c r="A1" s="1801" t="s">
        <v>1165</v>
      </c>
      <c r="B1" s="1801"/>
      <c r="C1" s="1801"/>
      <c r="D1" s="1801"/>
      <c r="E1" s="1801"/>
      <c r="F1" s="1801"/>
      <c r="G1" s="1801"/>
      <c r="H1" s="1801"/>
      <c r="I1" s="1801"/>
    </row>
    <row r="2" spans="1:15">
      <c r="A2" s="1801" t="s">
        <v>125</v>
      </c>
      <c r="B2" s="1801"/>
      <c r="C2" s="1801"/>
      <c r="D2" s="1801"/>
      <c r="E2" s="1801"/>
      <c r="F2" s="1801"/>
      <c r="G2" s="1801"/>
      <c r="H2" s="1801"/>
      <c r="I2" s="1801"/>
      <c r="L2" s="1278"/>
      <c r="M2" s="1278"/>
      <c r="N2" s="1278"/>
      <c r="O2" s="1278"/>
    </row>
    <row r="3" spans="1:15" ht="16.5" thickBot="1">
      <c r="A3" s="1441"/>
      <c r="B3" s="1441"/>
      <c r="C3" s="1441"/>
      <c r="D3" s="1441"/>
      <c r="E3" s="1441"/>
      <c r="F3" s="1455"/>
      <c r="G3" s="1455"/>
      <c r="I3" s="1281" t="s">
        <v>68</v>
      </c>
      <c r="J3" s="1456"/>
      <c r="L3" s="1278"/>
      <c r="M3" s="1278"/>
      <c r="N3" s="1278"/>
      <c r="O3" s="1278"/>
    </row>
    <row r="4" spans="1:15" ht="13.5" customHeight="1" thickTop="1">
      <c r="A4" s="1775" t="s">
        <v>566</v>
      </c>
      <c r="B4" s="1457">
        <v>2016</v>
      </c>
      <c r="C4" s="1457">
        <v>2017</v>
      </c>
      <c r="D4" s="1457">
        <v>2017</v>
      </c>
      <c r="E4" s="1458">
        <v>2018</v>
      </c>
      <c r="F4" s="1815" t="s">
        <v>870</v>
      </c>
      <c r="G4" s="1816"/>
      <c r="H4" s="1816"/>
      <c r="I4" s="1817"/>
      <c r="L4" s="1278"/>
      <c r="M4" s="1278"/>
      <c r="N4" s="1278"/>
      <c r="O4" s="1278"/>
    </row>
    <row r="5" spans="1:15">
      <c r="A5" s="1776"/>
      <c r="B5" s="1459" t="s">
        <v>1166</v>
      </c>
      <c r="C5" s="1459" t="s">
        <v>873</v>
      </c>
      <c r="D5" s="1459" t="s">
        <v>874</v>
      </c>
      <c r="E5" s="1460" t="s">
        <v>875</v>
      </c>
      <c r="F5" s="1818" t="s">
        <v>5</v>
      </c>
      <c r="G5" s="1819"/>
      <c r="H5" s="1820" t="s">
        <v>46</v>
      </c>
      <c r="I5" s="1821"/>
      <c r="L5" s="1278"/>
      <c r="M5" s="1278"/>
      <c r="N5" s="1278"/>
      <c r="O5" s="1278"/>
    </row>
    <row r="6" spans="1:15">
      <c r="A6" s="1777"/>
      <c r="B6" s="1442"/>
      <c r="C6" s="1442"/>
      <c r="D6" s="1442"/>
      <c r="E6" s="1461"/>
      <c r="F6" s="1462" t="s">
        <v>3</v>
      </c>
      <c r="G6" s="1463" t="s">
        <v>876</v>
      </c>
      <c r="H6" s="1463" t="s">
        <v>3</v>
      </c>
      <c r="I6" s="1464" t="s">
        <v>876</v>
      </c>
      <c r="L6" s="1278"/>
      <c r="M6" s="1278"/>
      <c r="N6" s="1278"/>
      <c r="O6" s="1278"/>
    </row>
    <row r="7" spans="1:15" s="1441" customFormat="1" ht="18.75" customHeight="1">
      <c r="A7" s="1465" t="s">
        <v>1167</v>
      </c>
      <c r="B7" s="1466">
        <v>272669.10449378705</v>
      </c>
      <c r="C7" s="1466">
        <v>310222.58438542602</v>
      </c>
      <c r="D7" s="1466">
        <v>320911.37686844706</v>
      </c>
      <c r="E7" s="1466">
        <v>407269.44738937169</v>
      </c>
      <c r="F7" s="1466">
        <v>37553.47989163897</v>
      </c>
      <c r="G7" s="1467">
        <v>13.772546750889649</v>
      </c>
      <c r="H7" s="1466">
        <v>86358.070520924637</v>
      </c>
      <c r="I7" s="1468">
        <v>26.910255212399615</v>
      </c>
      <c r="K7" s="1430"/>
      <c r="L7" s="1278"/>
      <c r="M7" s="1278"/>
      <c r="N7" s="1278"/>
      <c r="O7" s="1278"/>
    </row>
    <row r="8" spans="1:15" s="1279" customFormat="1" ht="18.75" customHeight="1">
      <c r="A8" s="1469" t="s">
        <v>1168</v>
      </c>
      <c r="B8" s="1470">
        <v>102502.87031549773</v>
      </c>
      <c r="C8" s="1470">
        <v>121441.88633526801</v>
      </c>
      <c r="D8" s="1470">
        <v>124061.78594515505</v>
      </c>
      <c r="E8" s="1470">
        <v>155101.13134428556</v>
      </c>
      <c r="F8" s="1470">
        <v>18939.016019770279</v>
      </c>
      <c r="G8" s="1471">
        <v>18.476571398905335</v>
      </c>
      <c r="H8" s="1470">
        <v>31039.345399130514</v>
      </c>
      <c r="I8" s="1472">
        <v>25.019263718202733</v>
      </c>
      <c r="K8" s="1430"/>
      <c r="L8" s="1278"/>
      <c r="M8" s="1278"/>
      <c r="N8" s="1278"/>
      <c r="O8" s="1278"/>
    </row>
    <row r="9" spans="1:15" s="1279" customFormat="1" ht="18.75" customHeight="1">
      <c r="A9" s="1469" t="s">
        <v>1169</v>
      </c>
      <c r="B9" s="1470">
        <v>38106.232492948679</v>
      </c>
      <c r="C9" s="1470">
        <v>51414.464188600999</v>
      </c>
      <c r="D9" s="1470">
        <v>54882.592065490004</v>
      </c>
      <c r="E9" s="1470">
        <v>67435.753431690784</v>
      </c>
      <c r="F9" s="1470">
        <v>13308.231695652321</v>
      </c>
      <c r="G9" s="1471">
        <v>34.924029023637871</v>
      </c>
      <c r="H9" s="1470">
        <v>12553.16136620078</v>
      </c>
      <c r="I9" s="1472">
        <v>22.872755993779251</v>
      </c>
      <c r="K9" s="1430"/>
      <c r="L9" s="1278"/>
      <c r="M9" s="1278"/>
      <c r="N9" s="1278"/>
      <c r="O9" s="1278"/>
    </row>
    <row r="10" spans="1:15" s="1279" customFormat="1" ht="18.75" customHeight="1">
      <c r="A10" s="1469" t="s">
        <v>1170</v>
      </c>
      <c r="B10" s="1470">
        <v>67450.74726567122</v>
      </c>
      <c r="C10" s="1470">
        <v>79148.89625522698</v>
      </c>
      <c r="D10" s="1470">
        <v>83445.260128987473</v>
      </c>
      <c r="E10" s="1470">
        <v>107270.94478491413</v>
      </c>
      <c r="F10" s="1470">
        <v>11698.148989555761</v>
      </c>
      <c r="G10" s="1471">
        <v>17.343245944303252</v>
      </c>
      <c r="H10" s="1470">
        <v>23825.684655926656</v>
      </c>
      <c r="I10" s="1472">
        <v>28.552472146527606</v>
      </c>
      <c r="K10" s="1430"/>
      <c r="L10" s="1278"/>
      <c r="M10" s="1278"/>
      <c r="N10" s="1278"/>
      <c r="O10" s="1278"/>
    </row>
    <row r="11" spans="1:15" s="1279" customFormat="1" ht="18.75" customHeight="1">
      <c r="A11" s="1469" t="s">
        <v>1171</v>
      </c>
      <c r="B11" s="1470">
        <v>64609.254419669407</v>
      </c>
      <c r="C11" s="1470">
        <v>58217.337606330009</v>
      </c>
      <c r="D11" s="1470">
        <v>58521.738728814504</v>
      </c>
      <c r="E11" s="1470">
        <v>77461.617828481176</v>
      </c>
      <c r="F11" s="1470">
        <v>-6391.9168133393978</v>
      </c>
      <c r="G11" s="1471">
        <v>-9.8931907986752226</v>
      </c>
      <c r="H11" s="1470">
        <v>18939.879099666672</v>
      </c>
      <c r="I11" s="1472">
        <v>32.363835236394287</v>
      </c>
      <c r="K11" s="1430"/>
      <c r="L11" s="1278"/>
      <c r="M11" s="1278"/>
      <c r="N11" s="1278"/>
      <c r="O11" s="1278"/>
    </row>
    <row r="12" spans="1:15" s="1474" customFormat="1" ht="18.75" customHeight="1">
      <c r="A12" s="1473" t="s">
        <v>1172</v>
      </c>
      <c r="B12" s="1466">
        <v>294335.40503556671</v>
      </c>
      <c r="C12" s="1466">
        <v>344348.456567224</v>
      </c>
      <c r="D12" s="1466">
        <v>359292.05474008806</v>
      </c>
      <c r="E12" s="1466">
        <v>406939.49953485123</v>
      </c>
      <c r="F12" s="1466">
        <v>50013.051531657286</v>
      </c>
      <c r="G12" s="1467">
        <v>16.991857138496076</v>
      </c>
      <c r="H12" s="1466">
        <v>47647.444794763171</v>
      </c>
      <c r="I12" s="1468">
        <v>13.261480226505801</v>
      </c>
      <c r="K12" s="1430"/>
      <c r="L12" s="1475"/>
      <c r="M12" s="1475"/>
      <c r="N12" s="1475"/>
      <c r="O12" s="1475"/>
    </row>
    <row r="13" spans="1:15" s="1441" customFormat="1" ht="18.75" customHeight="1">
      <c r="A13" s="1476" t="s">
        <v>1168</v>
      </c>
      <c r="B13" s="1470">
        <v>60603.603720049148</v>
      </c>
      <c r="C13" s="1470">
        <v>68120.584756721</v>
      </c>
      <c r="D13" s="1470">
        <v>70140.351638703956</v>
      </c>
      <c r="E13" s="1470">
        <v>78124.269930261682</v>
      </c>
      <c r="F13" s="1470">
        <v>7516.9810366718521</v>
      </c>
      <c r="G13" s="1471">
        <v>12.403521532144552</v>
      </c>
      <c r="H13" s="1470">
        <v>7983.9182915577258</v>
      </c>
      <c r="I13" s="1472">
        <v>11.382774829363903</v>
      </c>
      <c r="K13" s="1430"/>
      <c r="L13" s="1278"/>
      <c r="M13" s="1278"/>
      <c r="N13" s="1278"/>
      <c r="O13" s="1278"/>
    </row>
    <row r="14" spans="1:15" s="1279" customFormat="1" ht="18.75" customHeight="1">
      <c r="A14" s="1469" t="s">
        <v>1169</v>
      </c>
      <c r="B14" s="1470">
        <v>155246.91800991195</v>
      </c>
      <c r="C14" s="1470">
        <v>186721.35283043003</v>
      </c>
      <c r="D14" s="1470">
        <v>189123.96745320203</v>
      </c>
      <c r="E14" s="1470">
        <v>222388.95626630908</v>
      </c>
      <c r="F14" s="1470">
        <v>31474.434820518072</v>
      </c>
      <c r="G14" s="1471">
        <v>20.273790439117473</v>
      </c>
      <c r="H14" s="1470">
        <v>33264.988813107047</v>
      </c>
      <c r="I14" s="1472">
        <v>17.588986346396489</v>
      </c>
      <c r="K14" s="1430"/>
      <c r="L14" s="1430"/>
    </row>
    <row r="15" spans="1:15" s="1279" customFormat="1" ht="18.75" customHeight="1">
      <c r="A15" s="1469" t="s">
        <v>1170</v>
      </c>
      <c r="B15" s="1470">
        <v>28164.070367485376</v>
      </c>
      <c r="C15" s="1470">
        <v>29307.789815073011</v>
      </c>
      <c r="D15" s="1470">
        <v>30427.697594562</v>
      </c>
      <c r="E15" s="1470">
        <v>33057.203712313734</v>
      </c>
      <c r="F15" s="1470">
        <v>1143.7194475876349</v>
      </c>
      <c r="G15" s="1471">
        <v>4.0609167377597055</v>
      </c>
      <c r="H15" s="1470">
        <v>2629.5061177517346</v>
      </c>
      <c r="I15" s="1472">
        <v>8.64181757288687</v>
      </c>
      <c r="K15" s="1430"/>
      <c r="L15" s="1430"/>
    </row>
    <row r="16" spans="1:15" s="1279" customFormat="1" ht="18.75" customHeight="1">
      <c r="A16" s="1469" t="s">
        <v>1171</v>
      </c>
      <c r="B16" s="1470">
        <v>50320.812938120245</v>
      </c>
      <c r="C16" s="1470">
        <v>60198.729164999997</v>
      </c>
      <c r="D16" s="1470">
        <v>69600.038053619995</v>
      </c>
      <c r="E16" s="1470">
        <v>73369.069625966687</v>
      </c>
      <c r="F16" s="1470">
        <v>9877.9162268797518</v>
      </c>
      <c r="G16" s="1471">
        <v>19.629882051044515</v>
      </c>
      <c r="H16" s="1470">
        <v>3769.031572346692</v>
      </c>
      <c r="I16" s="1472">
        <v>5.41527228683844</v>
      </c>
      <c r="K16" s="1430"/>
      <c r="L16" s="1430"/>
    </row>
    <row r="17" spans="1:12" s="1279" customFormat="1" ht="18.75" customHeight="1">
      <c r="A17" s="1473" t="s">
        <v>1173</v>
      </c>
      <c r="B17" s="1466">
        <v>72678.066853962009</v>
      </c>
      <c r="C17" s="1466">
        <v>72070.407239649809</v>
      </c>
      <c r="D17" s="1466">
        <v>64530.023834348467</v>
      </c>
      <c r="E17" s="1466">
        <v>118271.91087791108</v>
      </c>
      <c r="F17" s="1466">
        <v>-607.65961431220057</v>
      </c>
      <c r="G17" s="1467">
        <v>-0.8360976572660096</v>
      </c>
      <c r="H17" s="1466">
        <v>53741.887043562616</v>
      </c>
      <c r="I17" s="1468">
        <v>83.281988522924621</v>
      </c>
      <c r="K17" s="1430"/>
      <c r="L17" s="1430"/>
    </row>
    <row r="18" spans="1:12" s="1279" customFormat="1" ht="18.75" customHeight="1">
      <c r="A18" s="1476" t="s">
        <v>1168</v>
      </c>
      <c r="B18" s="1470">
        <v>28691.010091213084</v>
      </c>
      <c r="C18" s="1470">
        <v>28938.936111629504</v>
      </c>
      <c r="D18" s="1470">
        <v>25514.206436660501</v>
      </c>
      <c r="E18" s="1470">
        <v>60534.860656186087</v>
      </c>
      <c r="F18" s="1470">
        <v>247.92602041642022</v>
      </c>
      <c r="G18" s="1471">
        <v>0.86412440561773785</v>
      </c>
      <c r="H18" s="1470">
        <v>35020.65421952559</v>
      </c>
      <c r="I18" s="1472">
        <v>137.25942959058918</v>
      </c>
      <c r="K18" s="1430"/>
      <c r="L18" s="1430"/>
    </row>
    <row r="19" spans="1:12" s="1279" customFormat="1" ht="18.75" customHeight="1">
      <c r="A19" s="1469" t="s">
        <v>1169</v>
      </c>
      <c r="B19" s="1470">
        <v>41816.664871246641</v>
      </c>
      <c r="C19" s="1470">
        <v>39128.961565467303</v>
      </c>
      <c r="D19" s="1470">
        <v>35378.34172715796</v>
      </c>
      <c r="E19" s="1470">
        <v>53477.502916810015</v>
      </c>
      <c r="F19" s="1470">
        <v>-2687.7033057793378</v>
      </c>
      <c r="G19" s="1471">
        <v>-6.4273497517192402</v>
      </c>
      <c r="H19" s="1470">
        <v>18099.161189652055</v>
      </c>
      <c r="I19" s="1472">
        <v>51.158873779995027</v>
      </c>
      <c r="K19" s="1430"/>
      <c r="L19" s="1430"/>
    </row>
    <row r="20" spans="1:12" s="1279" customFormat="1" ht="18.75" customHeight="1">
      <c r="A20" s="1469" t="s">
        <v>1170</v>
      </c>
      <c r="B20" s="1470">
        <v>1534.5699001983471</v>
      </c>
      <c r="C20" s="1470">
        <v>3671.2421849030002</v>
      </c>
      <c r="D20" s="1470">
        <v>3208.3544018299999</v>
      </c>
      <c r="E20" s="1470">
        <v>3396.9452167649997</v>
      </c>
      <c r="F20" s="1470">
        <v>2136.6722847046531</v>
      </c>
      <c r="G20" s="1471">
        <v>139.23590475927375</v>
      </c>
      <c r="H20" s="1470">
        <v>188.5908149349998</v>
      </c>
      <c r="I20" s="1472">
        <v>5.8781166702603134</v>
      </c>
      <c r="K20" s="1430"/>
      <c r="L20" s="1430"/>
    </row>
    <row r="21" spans="1:12" s="1441" customFormat="1" ht="18.75" customHeight="1">
      <c r="A21" s="1469" t="s">
        <v>1171</v>
      </c>
      <c r="B21" s="1470">
        <v>635.82199130393019</v>
      </c>
      <c r="C21" s="1470">
        <v>331.26737765000001</v>
      </c>
      <c r="D21" s="1470">
        <v>429.12126870000003</v>
      </c>
      <c r="E21" s="1470">
        <v>862.6020881500001</v>
      </c>
      <c r="F21" s="1470">
        <v>-304.55461365393018</v>
      </c>
      <c r="G21" s="1471">
        <v>-47.899351991483663</v>
      </c>
      <c r="H21" s="1470">
        <v>433.48081945000007</v>
      </c>
      <c r="I21" s="1472">
        <v>101.0159251167408</v>
      </c>
      <c r="K21" s="1430"/>
      <c r="L21" s="1430"/>
    </row>
    <row r="22" spans="1:12" s="1279" customFormat="1" ht="18.75" customHeight="1">
      <c r="A22" s="1477" t="s">
        <v>1174</v>
      </c>
      <c r="B22" s="1466">
        <v>365912.57988803199</v>
      </c>
      <c r="C22" s="1466">
        <v>409780.3541366994</v>
      </c>
      <c r="D22" s="1466">
        <v>404020.8615446224</v>
      </c>
      <c r="E22" s="1466">
        <v>487884.84558072709</v>
      </c>
      <c r="F22" s="1466">
        <v>43867.774248667411</v>
      </c>
      <c r="G22" s="1467">
        <v>11.988594177901945</v>
      </c>
      <c r="H22" s="1466">
        <v>83863.984036104695</v>
      </c>
      <c r="I22" s="1468">
        <v>20.757340033255257</v>
      </c>
      <c r="K22" s="1430"/>
      <c r="L22" s="1430"/>
    </row>
    <row r="23" spans="1:12" s="1279" customFormat="1" ht="18.75" customHeight="1">
      <c r="A23" s="1478" t="s">
        <v>1168</v>
      </c>
      <c r="B23" s="1470">
        <v>106893.92305125755</v>
      </c>
      <c r="C23" s="1470">
        <v>116796.52432267253</v>
      </c>
      <c r="D23" s="1470">
        <v>113477.684341115</v>
      </c>
      <c r="E23" s="1470">
        <v>136627.31947084132</v>
      </c>
      <c r="F23" s="1470">
        <v>9902.6012714149838</v>
      </c>
      <c r="G23" s="1471">
        <v>9.2639515781140425</v>
      </c>
      <c r="H23" s="1470">
        <v>23149.635129726317</v>
      </c>
      <c r="I23" s="1472">
        <v>20.400165251996413</v>
      </c>
      <c r="K23" s="1430"/>
      <c r="L23" s="1430"/>
    </row>
    <row r="24" spans="1:12" s="1279" customFormat="1" ht="18.75" customHeight="1">
      <c r="A24" s="1479" t="s">
        <v>1169</v>
      </c>
      <c r="B24" s="1470">
        <v>177362.28981070622</v>
      </c>
      <c r="C24" s="1470">
        <v>190349.35369297405</v>
      </c>
      <c r="D24" s="1470">
        <v>188323.38114095703</v>
      </c>
      <c r="E24" s="1470">
        <v>232713.01554501223</v>
      </c>
      <c r="F24" s="1470">
        <v>12987.06388226783</v>
      </c>
      <c r="G24" s="1471">
        <v>7.3223366117614734</v>
      </c>
      <c r="H24" s="1470">
        <v>44389.634404055192</v>
      </c>
      <c r="I24" s="1472">
        <v>23.570962954849595</v>
      </c>
      <c r="K24" s="1430"/>
      <c r="L24" s="1430"/>
    </row>
    <row r="25" spans="1:12" s="1279" customFormat="1" ht="18.75" customHeight="1">
      <c r="A25" s="1479" t="s">
        <v>1170</v>
      </c>
      <c r="B25" s="1470">
        <v>28149.954552494426</v>
      </c>
      <c r="C25" s="1470">
        <v>27801.485609400199</v>
      </c>
      <c r="D25" s="1470">
        <v>25670.245124150002</v>
      </c>
      <c r="E25" s="1470">
        <v>31931.572629863498</v>
      </c>
      <c r="F25" s="1470">
        <v>-348.46894309422714</v>
      </c>
      <c r="G25" s="1471">
        <v>-1.2379023292716067</v>
      </c>
      <c r="H25" s="1470">
        <v>6261.3275057134961</v>
      </c>
      <c r="I25" s="1472">
        <v>24.39138183305845</v>
      </c>
      <c r="K25" s="1430"/>
      <c r="L25" s="1430"/>
    </row>
    <row r="26" spans="1:12" s="1279" customFormat="1" ht="18.75" customHeight="1">
      <c r="A26" s="1479" t="s">
        <v>1171</v>
      </c>
      <c r="B26" s="1470">
        <v>53506.412473573786</v>
      </c>
      <c r="C26" s="1470">
        <v>74832.99051165265</v>
      </c>
      <c r="D26" s="1470">
        <v>76549.550938400353</v>
      </c>
      <c r="E26" s="1470">
        <v>86612.937935009948</v>
      </c>
      <c r="F26" s="1470">
        <v>21326.578038078864</v>
      </c>
      <c r="G26" s="1471">
        <v>39.85798533701324</v>
      </c>
      <c r="H26" s="1470">
        <v>10063.386996609595</v>
      </c>
      <c r="I26" s="1472">
        <v>13.146239100354268</v>
      </c>
      <c r="K26" s="1430"/>
      <c r="L26" s="1430"/>
    </row>
    <row r="27" spans="1:12" s="1279" customFormat="1" ht="18.75" customHeight="1">
      <c r="A27" s="1473" t="s">
        <v>1175</v>
      </c>
      <c r="B27" s="1466">
        <v>142812.69559431373</v>
      </c>
      <c r="C27" s="1466">
        <v>168070.02409302531</v>
      </c>
      <c r="D27" s="1466">
        <v>167828.1895716913</v>
      </c>
      <c r="E27" s="1466">
        <v>198193.02555311931</v>
      </c>
      <c r="F27" s="1466">
        <v>25257.328498711577</v>
      </c>
      <c r="G27" s="1467">
        <v>17.68563249478867</v>
      </c>
      <c r="H27" s="1466">
        <v>30364.835981428012</v>
      </c>
      <c r="I27" s="1468">
        <v>18.092810307327447</v>
      </c>
      <c r="K27" s="1430"/>
      <c r="L27" s="1430"/>
    </row>
    <row r="28" spans="1:12" s="1279" customFormat="1" ht="18.75" customHeight="1">
      <c r="A28" s="1473" t="s">
        <v>1176</v>
      </c>
      <c r="B28" s="1466">
        <v>108060.06589912</v>
      </c>
      <c r="C28" s="1466">
        <v>127200.24292027598</v>
      </c>
      <c r="D28" s="1466">
        <v>125917.98318149998</v>
      </c>
      <c r="E28" s="1466">
        <v>139528.014237731</v>
      </c>
      <c r="F28" s="1466">
        <v>19140.177021155978</v>
      </c>
      <c r="G28" s="1467">
        <v>17.712535025681351</v>
      </c>
      <c r="H28" s="1466">
        <v>13610.031056231019</v>
      </c>
      <c r="I28" s="1468">
        <v>10.808647591355816</v>
      </c>
      <c r="K28" s="1430"/>
      <c r="L28" s="1430"/>
    </row>
    <row r="29" spans="1:12" s="1279" customFormat="1" ht="38.25" customHeight="1">
      <c r="A29" s="1480" t="s">
        <v>1177</v>
      </c>
      <c r="B29" s="1470">
        <v>23199.541410190002</v>
      </c>
      <c r="C29" s="1470">
        <v>27531.721208520004</v>
      </c>
      <c r="D29" s="1470">
        <v>27388.569530379995</v>
      </c>
      <c r="E29" s="1470">
        <v>26039.351458879999</v>
      </c>
      <c r="F29" s="1470">
        <v>4332.1797983300021</v>
      </c>
      <c r="G29" s="1481">
        <v>18.673557902429767</v>
      </c>
      <c r="H29" s="1470">
        <v>-1349.2180714999959</v>
      </c>
      <c r="I29" s="1482">
        <v>-4.9262086141571357</v>
      </c>
      <c r="J29" s="1414"/>
      <c r="K29" s="1430"/>
      <c r="L29" s="1430"/>
    </row>
    <row r="30" spans="1:12" s="1279" customFormat="1" ht="34.5" customHeight="1">
      <c r="A30" s="1483" t="s">
        <v>1178</v>
      </c>
      <c r="B30" s="1470">
        <v>15604.253593079997</v>
      </c>
      <c r="C30" s="1470">
        <v>14365.422830219999</v>
      </c>
      <c r="D30" s="1470">
        <v>14512.03347588</v>
      </c>
      <c r="E30" s="1470">
        <v>15045.54001721</v>
      </c>
      <c r="F30" s="1470">
        <v>-1238.8307628599978</v>
      </c>
      <c r="G30" s="1481">
        <v>-7.9390581258521777</v>
      </c>
      <c r="H30" s="1470">
        <v>533.50654132999989</v>
      </c>
      <c r="I30" s="1482">
        <v>3.6763045111267454</v>
      </c>
      <c r="K30" s="1430"/>
      <c r="L30" s="1430"/>
    </row>
    <row r="31" spans="1:12" s="1279" customFormat="1" ht="18.75" customHeight="1">
      <c r="A31" s="1469" t="s">
        <v>1179</v>
      </c>
      <c r="B31" s="1470">
        <v>6925.7814945500004</v>
      </c>
      <c r="C31" s="1470">
        <v>7420.7065546199992</v>
      </c>
      <c r="D31" s="1470">
        <v>7404.5323111599992</v>
      </c>
      <c r="E31" s="1470">
        <v>9017.2767208800014</v>
      </c>
      <c r="F31" s="1470">
        <v>494.92506006999884</v>
      </c>
      <c r="G31" s="1471">
        <v>7.1461258265144902</v>
      </c>
      <c r="H31" s="1470">
        <v>1612.7444097200023</v>
      </c>
      <c r="I31" s="1472">
        <v>21.78050337209412</v>
      </c>
      <c r="K31" s="1430"/>
      <c r="L31" s="1430"/>
    </row>
    <row r="32" spans="1:12" s="1279" customFormat="1" ht="18.75" customHeight="1">
      <c r="A32" s="1469" t="s">
        <v>1180</v>
      </c>
      <c r="B32" s="1470">
        <v>62330.489401300008</v>
      </c>
      <c r="C32" s="1470">
        <v>77882.392326915986</v>
      </c>
      <c r="D32" s="1470">
        <v>76612.847864080002</v>
      </c>
      <c r="E32" s="1470">
        <v>89425.846040760996</v>
      </c>
      <c r="F32" s="1470">
        <v>15551.902925615977</v>
      </c>
      <c r="G32" s="1471">
        <v>24.950715251870967</v>
      </c>
      <c r="H32" s="1470">
        <v>12812.998176680994</v>
      </c>
      <c r="I32" s="1472">
        <v>16.724346547478206</v>
      </c>
      <c r="K32" s="1430"/>
      <c r="L32" s="1430"/>
    </row>
    <row r="33" spans="1:12" s="1279" customFormat="1" ht="18.75" customHeight="1">
      <c r="A33" s="1484" t="s">
        <v>1181</v>
      </c>
      <c r="B33" s="1470">
        <v>21017.646250680002</v>
      </c>
      <c r="C33" s="1470">
        <v>22890.92627643</v>
      </c>
      <c r="D33" s="1470">
        <v>20457.091605939997</v>
      </c>
      <c r="E33" s="1470">
        <v>20479.335293659999</v>
      </c>
      <c r="F33" s="1470">
        <v>1873.2800257499985</v>
      </c>
      <c r="G33" s="1471">
        <v>8.9128915931268491</v>
      </c>
      <c r="H33" s="1470">
        <v>22.243687720001617</v>
      </c>
      <c r="I33" s="1472">
        <v>0.10873338277247024</v>
      </c>
      <c r="K33" s="1430"/>
      <c r="L33" s="1430"/>
    </row>
    <row r="34" spans="1:12" s="1279" customFormat="1" ht="31.5">
      <c r="A34" s="1485" t="s">
        <v>1182</v>
      </c>
      <c r="B34" s="1470">
        <v>31147.005646210004</v>
      </c>
      <c r="C34" s="1470">
        <v>44940.881016084997</v>
      </c>
      <c r="D34" s="1470">
        <v>46467.113063099998</v>
      </c>
      <c r="E34" s="1470">
        <v>58262.514444390006</v>
      </c>
      <c r="F34" s="1470">
        <v>13793.875369874993</v>
      </c>
      <c r="G34" s="1481">
        <v>44.286361027945055</v>
      </c>
      <c r="H34" s="1470">
        <v>11795.401381290008</v>
      </c>
      <c r="I34" s="1482">
        <v>25.384407603012583</v>
      </c>
      <c r="K34" s="1430"/>
      <c r="L34" s="1430"/>
    </row>
    <row r="35" spans="1:12" s="1279" customFormat="1" ht="18.75" customHeight="1">
      <c r="A35" s="1485" t="s">
        <v>1183</v>
      </c>
      <c r="B35" s="1470">
        <v>10165.837504409999</v>
      </c>
      <c r="C35" s="1470">
        <v>10050.585034401</v>
      </c>
      <c r="D35" s="1470">
        <v>9688.643195040002</v>
      </c>
      <c r="E35" s="1470">
        <v>10683.996302711001</v>
      </c>
      <c r="F35" s="1470">
        <v>-115.25247000899981</v>
      </c>
      <c r="G35" s="1471">
        <v>-1.1337233155556796</v>
      </c>
      <c r="H35" s="1470">
        <v>995.35310767099872</v>
      </c>
      <c r="I35" s="1472">
        <v>10.273400388823887</v>
      </c>
      <c r="K35" s="1430"/>
      <c r="L35" s="1430"/>
    </row>
    <row r="36" spans="1:12" s="1279" customFormat="1" ht="18.75" customHeight="1">
      <c r="A36" s="1473" t="s">
        <v>1184</v>
      </c>
      <c r="B36" s="1466">
        <v>37656.880072019994</v>
      </c>
      <c r="C36" s="1466">
        <v>39244.344748729993</v>
      </c>
      <c r="D36" s="1466">
        <v>40475.700104839998</v>
      </c>
      <c r="E36" s="1466">
        <v>40761.915378427009</v>
      </c>
      <c r="F36" s="1466">
        <v>1587.4646767099985</v>
      </c>
      <c r="G36" s="1467">
        <v>4.2156032939370469</v>
      </c>
      <c r="H36" s="1466">
        <v>286.21527358701132</v>
      </c>
      <c r="I36" s="1468">
        <v>0.7071286545894393</v>
      </c>
      <c r="K36" s="1430"/>
      <c r="L36" s="1430"/>
    </row>
    <row r="37" spans="1:12" s="1279" customFormat="1" ht="18.75" customHeight="1">
      <c r="A37" s="1476" t="s">
        <v>1185</v>
      </c>
      <c r="B37" s="1470">
        <v>20825.555157039998</v>
      </c>
      <c r="C37" s="1470">
        <v>23791.615734769992</v>
      </c>
      <c r="D37" s="1470">
        <v>24728.511382509998</v>
      </c>
      <c r="E37" s="1470">
        <v>24305.710119217005</v>
      </c>
      <c r="F37" s="1470">
        <v>2966.0605777299934</v>
      </c>
      <c r="G37" s="1471">
        <v>14.242408211275597</v>
      </c>
      <c r="H37" s="1470">
        <v>-422.8012632929931</v>
      </c>
      <c r="I37" s="1472">
        <v>-1.709772403008587</v>
      </c>
      <c r="K37" s="1430"/>
      <c r="L37" s="1430"/>
    </row>
    <row r="38" spans="1:12" s="1279" customFormat="1" ht="18.75" customHeight="1">
      <c r="A38" s="1469" t="s">
        <v>1186</v>
      </c>
      <c r="B38" s="1470">
        <v>7402.389162819999</v>
      </c>
      <c r="C38" s="1470">
        <v>6118.08334801</v>
      </c>
      <c r="D38" s="1470">
        <v>6233.6250215100008</v>
      </c>
      <c r="E38" s="1470">
        <v>6905.8672855199993</v>
      </c>
      <c r="F38" s="1470">
        <v>-1284.305814809999</v>
      </c>
      <c r="G38" s="1471">
        <v>-17.349882403652668</v>
      </c>
      <c r="H38" s="1470">
        <v>672.24226400999851</v>
      </c>
      <c r="I38" s="1472">
        <v>10.784130609241524</v>
      </c>
      <c r="K38" s="1430"/>
      <c r="L38" s="1430"/>
    </row>
    <row r="39" spans="1:12" s="1279" customFormat="1" ht="18.75" customHeight="1">
      <c r="A39" s="1469" t="s">
        <v>1187</v>
      </c>
      <c r="B39" s="1470">
        <v>4327.1377363800011</v>
      </c>
      <c r="C39" s="1470">
        <v>4324.30985418</v>
      </c>
      <c r="D39" s="1470">
        <v>4410.0536775400005</v>
      </c>
      <c r="E39" s="1470">
        <v>4598.2737572600017</v>
      </c>
      <c r="F39" s="1470">
        <v>-2.8278822000011132</v>
      </c>
      <c r="G39" s="1471">
        <v>-6.5352257595730351E-2</v>
      </c>
      <c r="H39" s="1470">
        <v>188.22007972000119</v>
      </c>
      <c r="I39" s="1472">
        <v>4.2679770697256769</v>
      </c>
      <c r="K39" s="1430"/>
      <c r="L39" s="1430"/>
    </row>
    <row r="40" spans="1:12" s="1279" customFormat="1" ht="18.75" customHeight="1">
      <c r="A40" s="1469" t="s">
        <v>1188</v>
      </c>
      <c r="B40" s="1470">
        <v>5101.7980157799984</v>
      </c>
      <c r="C40" s="1470">
        <v>5010.3358117699991</v>
      </c>
      <c r="D40" s="1470">
        <v>5103.5100232800005</v>
      </c>
      <c r="E40" s="1470">
        <v>4952.0642164300007</v>
      </c>
      <c r="F40" s="1470">
        <v>-91.462204009999368</v>
      </c>
      <c r="G40" s="1471">
        <v>-1.7927445133481237</v>
      </c>
      <c r="H40" s="1470">
        <v>-151.44580684999983</v>
      </c>
      <c r="I40" s="1472">
        <v>-2.9674832842331984</v>
      </c>
      <c r="K40" s="1430"/>
      <c r="L40" s="1430"/>
    </row>
    <row r="41" spans="1:12" s="1279" customFormat="1" ht="18.75" customHeight="1">
      <c r="A41" s="1473" t="s">
        <v>1189</v>
      </c>
      <c r="B41" s="1466">
        <v>110085.98122649593</v>
      </c>
      <c r="C41" s="1466">
        <v>150602.22089667968</v>
      </c>
      <c r="D41" s="1466">
        <v>149331.25429897025</v>
      </c>
      <c r="E41" s="1466">
        <v>168381.34001081518</v>
      </c>
      <c r="F41" s="1466">
        <v>40516.239670183742</v>
      </c>
      <c r="G41" s="1467">
        <v>36.804177261066314</v>
      </c>
      <c r="H41" s="1466">
        <v>19050.085711844935</v>
      </c>
      <c r="I41" s="1468">
        <v>12.756931428236387</v>
      </c>
      <c r="K41" s="1430"/>
      <c r="L41" s="1430"/>
    </row>
    <row r="42" spans="1:12" s="1279" customFormat="1" ht="18.75" customHeight="1">
      <c r="A42" s="1476" t="s">
        <v>1190</v>
      </c>
      <c r="B42" s="1470">
        <v>64493.9168792907</v>
      </c>
      <c r="C42" s="1470">
        <v>90274.08271704198</v>
      </c>
      <c r="D42" s="1470">
        <v>89486.221891859983</v>
      </c>
      <c r="E42" s="1470">
        <v>106126.31580794402</v>
      </c>
      <c r="F42" s="1470">
        <v>25780.165837751279</v>
      </c>
      <c r="G42" s="1471">
        <v>39.973019294211007</v>
      </c>
      <c r="H42" s="1470">
        <v>16640.093916084035</v>
      </c>
      <c r="I42" s="1472">
        <v>18.595146341291322</v>
      </c>
      <c r="K42" s="1430"/>
      <c r="L42" s="1430"/>
    </row>
    <row r="43" spans="1:12" s="1279" customFormat="1" ht="18.75" customHeight="1">
      <c r="A43" s="1469" t="s">
        <v>1191</v>
      </c>
      <c r="B43" s="1470">
        <v>45592.064347205225</v>
      </c>
      <c r="C43" s="1470">
        <v>60328.138179637717</v>
      </c>
      <c r="D43" s="1470">
        <v>59845.032407110237</v>
      </c>
      <c r="E43" s="1470">
        <v>62255.024202871195</v>
      </c>
      <c r="F43" s="1470">
        <v>14736.073832432492</v>
      </c>
      <c r="G43" s="1471">
        <v>32.321576229166311</v>
      </c>
      <c r="H43" s="1470">
        <v>2409.9917957609578</v>
      </c>
      <c r="I43" s="1472">
        <v>4.0270540407872266</v>
      </c>
      <c r="K43" s="1430"/>
      <c r="L43" s="1430"/>
    </row>
    <row r="44" spans="1:12" s="1279" customFormat="1" ht="18.75" customHeight="1">
      <c r="A44" s="1486" t="s">
        <v>1192</v>
      </c>
      <c r="B44" s="1466">
        <v>81211.153518214938</v>
      </c>
      <c r="C44" s="1466">
        <v>105384.06446485588</v>
      </c>
      <c r="D44" s="1466">
        <v>111463.84802355261</v>
      </c>
      <c r="E44" s="1466">
        <v>129616.93572954158</v>
      </c>
      <c r="F44" s="1466">
        <v>24172.910946640943</v>
      </c>
      <c r="G44" s="1467">
        <v>29.765506213649793</v>
      </c>
      <c r="H44" s="1466">
        <v>18153.087705988975</v>
      </c>
      <c r="I44" s="1468">
        <v>16.286076631907758</v>
      </c>
      <c r="K44" s="1430"/>
      <c r="L44" s="1430"/>
    </row>
    <row r="45" spans="1:12" s="1279" customFormat="1" ht="18.75" customHeight="1">
      <c r="A45" s="1477" t="s">
        <v>1193</v>
      </c>
      <c r="B45" s="1466">
        <v>12530.803971041596</v>
      </c>
      <c r="C45" s="1466">
        <v>17779.564906117153</v>
      </c>
      <c r="D45" s="1466">
        <v>17354.166389796046</v>
      </c>
      <c r="E45" s="1466">
        <v>2804.0171151662498</v>
      </c>
      <c r="F45" s="1466">
        <v>5248.7609350755574</v>
      </c>
      <c r="G45" s="1467">
        <v>41.886864938637018</v>
      </c>
      <c r="H45" s="1466">
        <v>-14550.149274629795</v>
      </c>
      <c r="I45" s="1468">
        <v>-83.84239811821233</v>
      </c>
      <c r="K45" s="1430"/>
      <c r="L45" s="1430"/>
    </row>
    <row r="46" spans="1:12" s="1441" customFormat="1" ht="18.75" customHeight="1">
      <c r="A46" s="1486" t="s">
        <v>1194</v>
      </c>
      <c r="B46" s="1466">
        <v>183899.98806573582</v>
      </c>
      <c r="C46" s="1466">
        <v>221786.90246076992</v>
      </c>
      <c r="D46" s="1466">
        <v>225099.66461874219</v>
      </c>
      <c r="E46" s="1466">
        <v>268483.25087692932</v>
      </c>
      <c r="F46" s="1466">
        <v>37886.914395034109</v>
      </c>
      <c r="G46" s="1467">
        <v>20.601912372876978</v>
      </c>
      <c r="H46" s="1466">
        <v>43383.586258187133</v>
      </c>
      <c r="I46" s="1468">
        <v>19.273056817595517</v>
      </c>
      <c r="K46" s="1430"/>
      <c r="L46" s="1430"/>
    </row>
    <row r="47" spans="1:12" s="1279" customFormat="1" ht="18.75" customHeight="1">
      <c r="A47" s="1487" t="s">
        <v>1195</v>
      </c>
      <c r="B47" s="1470">
        <v>563.7840498221824</v>
      </c>
      <c r="C47" s="1470">
        <v>879.7206357470003</v>
      </c>
      <c r="D47" s="1470">
        <v>910.63085501722787</v>
      </c>
      <c r="E47" s="1470">
        <v>1346.0420698924995</v>
      </c>
      <c r="F47" s="1470">
        <v>315.9365859248179</v>
      </c>
      <c r="G47" s="1471">
        <v>56.038581798201704</v>
      </c>
      <c r="H47" s="1470">
        <v>435.41121487527164</v>
      </c>
      <c r="I47" s="1472">
        <v>47.814239159185341</v>
      </c>
      <c r="K47" s="1430"/>
      <c r="L47" s="1430"/>
    </row>
    <row r="48" spans="1:12" s="1279" customFormat="1" ht="18.75" customHeight="1">
      <c r="A48" s="1469" t="s">
        <v>1196</v>
      </c>
      <c r="B48" s="1470">
        <v>10696.985034430001</v>
      </c>
      <c r="C48" s="1470">
        <v>12503.968842040002</v>
      </c>
      <c r="D48" s="1470">
        <v>12865.293795619997</v>
      </c>
      <c r="E48" s="1470">
        <v>19910.138383010006</v>
      </c>
      <c r="F48" s="1470">
        <v>1806.9838076100004</v>
      </c>
      <c r="G48" s="1471">
        <v>16.892458966652065</v>
      </c>
      <c r="H48" s="1470">
        <v>7044.8445873900091</v>
      </c>
      <c r="I48" s="1472">
        <v>54.758520864781445</v>
      </c>
      <c r="K48" s="1430"/>
      <c r="L48" s="1430"/>
    </row>
    <row r="49" spans="1:12" s="1279" customFormat="1" ht="18.75" customHeight="1">
      <c r="A49" s="1488" t="s">
        <v>1197</v>
      </c>
      <c r="B49" s="1470">
        <v>172639.2189814841</v>
      </c>
      <c r="C49" s="1470">
        <v>208403.21298298289</v>
      </c>
      <c r="D49" s="1470">
        <v>211323.73996810496</v>
      </c>
      <c r="E49" s="1470">
        <v>247227.07042402678</v>
      </c>
      <c r="F49" s="1470">
        <v>35763.994001498795</v>
      </c>
      <c r="G49" s="1471">
        <v>20.716030929990801</v>
      </c>
      <c r="H49" s="1470">
        <v>35903.330455921823</v>
      </c>
      <c r="I49" s="1472">
        <v>16.989728868768225</v>
      </c>
      <c r="K49" s="1430"/>
      <c r="L49" s="1430"/>
    </row>
    <row r="50" spans="1:12" ht="18.75" customHeight="1" thickBot="1">
      <c r="A50" s="1489" t="s">
        <v>1198</v>
      </c>
      <c r="B50" s="1490">
        <v>1681852.7246182899</v>
      </c>
      <c r="C50" s="1490">
        <v>1966489.1668194532</v>
      </c>
      <c r="D50" s="1490">
        <v>1986225.1231765987</v>
      </c>
      <c r="E50" s="1490">
        <v>2368134.2022845913</v>
      </c>
      <c r="F50" s="1490">
        <v>284636.44220116339</v>
      </c>
      <c r="G50" s="1491">
        <v>16.923981394730266</v>
      </c>
      <c r="H50" s="1490">
        <v>381909.07910799258</v>
      </c>
      <c r="I50" s="1492">
        <v>19.227884827939334</v>
      </c>
      <c r="K50" s="1430"/>
      <c r="L50" s="1430"/>
    </row>
    <row r="51" spans="1:12" ht="16.5" thickTop="1">
      <c r="A51" s="1814" t="s">
        <v>1199</v>
      </c>
      <c r="B51" s="1814"/>
      <c r="C51" s="1814"/>
      <c r="D51" s="1814"/>
      <c r="E51" s="1814"/>
      <c r="F51" s="1814"/>
      <c r="G51" s="1814"/>
      <c r="H51" s="1814"/>
      <c r="I51" s="1814"/>
    </row>
    <row r="52" spans="1:12">
      <c r="A52" s="1813" t="s">
        <v>1200</v>
      </c>
      <c r="B52" s="1813"/>
      <c r="C52" s="1813"/>
      <c r="D52" s="1813"/>
      <c r="E52" s="1813"/>
      <c r="F52" s="1813"/>
      <c r="G52" s="1813"/>
      <c r="H52" s="1813"/>
      <c r="I52" s="1813"/>
    </row>
    <row r="53" spans="1:12">
      <c r="B53" s="1494"/>
      <c r="C53" s="1494"/>
      <c r="D53" s="1494"/>
      <c r="E53" s="1494"/>
    </row>
    <row r="54" spans="1:12">
      <c r="B54" s="1349"/>
      <c r="C54" s="1349"/>
      <c r="D54" s="1349"/>
      <c r="E54" s="1349"/>
      <c r="F54" s="1349"/>
      <c r="G54" s="1349"/>
    </row>
    <row r="55" spans="1:12">
      <c r="B55" s="1493"/>
      <c r="C55" s="1493"/>
      <c r="D55" s="1493"/>
      <c r="E55" s="1493"/>
      <c r="F55" s="1349"/>
      <c r="H55" s="1494"/>
    </row>
    <row r="56" spans="1:12">
      <c r="B56" s="1493"/>
      <c r="C56" s="1493"/>
      <c r="D56" s="1493"/>
      <c r="E56" s="1493"/>
    </row>
    <row r="57" spans="1:12">
      <c r="B57" s="1493"/>
      <c r="C57" s="1493"/>
      <c r="D57" s="1493"/>
      <c r="E57" s="1493"/>
    </row>
    <row r="58" spans="1:12">
      <c r="B58" s="1493"/>
      <c r="C58" s="1493"/>
      <c r="D58" s="1493"/>
      <c r="E58" s="1493"/>
    </row>
    <row r="59" spans="1:12">
      <c r="B59" s="1493"/>
      <c r="C59" s="1493"/>
      <c r="D59" s="1493"/>
      <c r="E59" s="1493"/>
    </row>
    <row r="60" spans="1:12">
      <c r="B60" s="1493"/>
      <c r="C60" s="1493"/>
      <c r="D60" s="1493"/>
      <c r="E60" s="1493"/>
    </row>
    <row r="61" spans="1:12">
      <c r="B61" s="1493"/>
      <c r="C61" s="1493"/>
      <c r="D61" s="1493"/>
      <c r="E61" s="1493"/>
    </row>
    <row r="62" spans="1:12">
      <c r="B62" s="1493"/>
      <c r="C62" s="1493"/>
      <c r="D62" s="1493"/>
      <c r="E62" s="1493"/>
    </row>
    <row r="63" spans="1:12">
      <c r="B63" s="1493"/>
      <c r="C63" s="1493"/>
      <c r="D63" s="1493"/>
      <c r="E63" s="1493"/>
    </row>
    <row r="64" spans="1:12">
      <c r="B64" s="1493"/>
      <c r="C64" s="1493"/>
      <c r="D64" s="1493"/>
      <c r="E64" s="1493"/>
    </row>
    <row r="65" spans="2:7">
      <c r="B65" s="1493"/>
      <c r="C65" s="1493"/>
      <c r="D65" s="1493"/>
      <c r="E65" s="1493"/>
    </row>
    <row r="66" spans="2:7">
      <c r="B66" s="1493"/>
      <c r="C66" s="1493"/>
      <c r="D66" s="1493"/>
      <c r="E66" s="1493"/>
    </row>
    <row r="69" spans="2:7">
      <c r="B69" s="1349"/>
      <c r="C69" s="1349"/>
      <c r="D69" s="1349"/>
      <c r="E69" s="1349"/>
      <c r="F69" s="1349"/>
      <c r="G69" s="1349"/>
    </row>
    <row r="70" spans="2:7">
      <c r="B70" s="1349"/>
      <c r="C70" s="1349"/>
      <c r="D70" s="1349"/>
      <c r="E70" s="1349"/>
    </row>
  </sheetData>
  <mergeCells count="8">
    <mergeCell ref="A52:I52"/>
    <mergeCell ref="A51:I51"/>
    <mergeCell ref="A1:I1"/>
    <mergeCell ref="A2:I2"/>
    <mergeCell ref="F4:I4"/>
    <mergeCell ref="F5:G5"/>
    <mergeCell ref="H5:I5"/>
    <mergeCell ref="A4:A6"/>
  </mergeCells>
  <pageMargins left="0.7" right="0.7" top="0.5" bottom="0.5" header="0.3" footer="0.3"/>
  <pageSetup paperSize="9" scale="50" orientation="portrait" r:id="rId1"/>
</worksheet>
</file>

<file path=xl/worksheets/sheet35.xml><?xml version="1.0" encoding="utf-8"?>
<worksheet xmlns="http://schemas.openxmlformats.org/spreadsheetml/2006/main" xmlns:r="http://schemas.openxmlformats.org/officeDocument/2006/relationships">
  <dimension ref="A1:L26"/>
  <sheetViews>
    <sheetView view="pageBreakPreview" zoomScale="60" workbookViewId="0">
      <selection activeCell="L10" sqref="L10"/>
    </sheetView>
  </sheetViews>
  <sheetFormatPr defaultRowHeight="15.75"/>
  <cols>
    <col min="1" max="1" width="27.140625" style="1414" bestFit="1" customWidth="1"/>
    <col min="2" max="2" width="10.7109375" style="1414" customWidth="1"/>
    <col min="3" max="3" width="10.7109375" style="1495" customWidth="1"/>
    <col min="4" max="9" width="10.7109375" style="1414" customWidth="1"/>
    <col min="10" max="256" width="9.140625" style="1414"/>
    <col min="257" max="257" width="23.140625" style="1414" bestFit="1" customWidth="1"/>
    <col min="258" max="261" width="7.42578125" style="1414" bestFit="1" customWidth="1"/>
    <col min="262" max="265" width="7.140625" style="1414" bestFit="1" customWidth="1"/>
    <col min="266" max="512" width="9.140625" style="1414"/>
    <col min="513" max="513" width="23.140625" style="1414" bestFit="1" customWidth="1"/>
    <col min="514" max="517" width="7.42578125" style="1414" bestFit="1" customWidth="1"/>
    <col min="518" max="521" width="7.140625" style="1414" bestFit="1" customWidth="1"/>
    <col min="522" max="768" width="9.140625" style="1414"/>
    <col min="769" max="769" width="23.140625" style="1414" bestFit="1" customWidth="1"/>
    <col min="770" max="773" width="7.42578125" style="1414" bestFit="1" customWidth="1"/>
    <col min="774" max="777" width="7.140625" style="1414" bestFit="1" customWidth="1"/>
    <col min="778" max="1024" width="9.140625" style="1414"/>
    <col min="1025" max="1025" width="23.140625" style="1414" bestFit="1" customWidth="1"/>
    <col min="1026" max="1029" width="7.42578125" style="1414" bestFit="1" customWidth="1"/>
    <col min="1030" max="1033" width="7.140625" style="1414" bestFit="1" customWidth="1"/>
    <col min="1034" max="1280" width="9.140625" style="1414"/>
    <col min="1281" max="1281" width="23.140625" style="1414" bestFit="1" customWidth="1"/>
    <col min="1282" max="1285" width="7.42578125" style="1414" bestFit="1" customWidth="1"/>
    <col min="1286" max="1289" width="7.140625" style="1414" bestFit="1" customWidth="1"/>
    <col min="1290" max="1536" width="9.140625" style="1414"/>
    <col min="1537" max="1537" width="23.140625" style="1414" bestFit="1" customWidth="1"/>
    <col min="1538" max="1541" width="7.42578125" style="1414" bestFit="1" customWidth="1"/>
    <col min="1542" max="1545" width="7.140625" style="1414" bestFit="1" customWidth="1"/>
    <col min="1546" max="1792" width="9.140625" style="1414"/>
    <col min="1793" max="1793" width="23.140625" style="1414" bestFit="1" customWidth="1"/>
    <col min="1794" max="1797" width="7.42578125" style="1414" bestFit="1" customWidth="1"/>
    <col min="1798" max="1801" width="7.140625" style="1414" bestFit="1" customWidth="1"/>
    <col min="1802" max="2048" width="9.140625" style="1414"/>
    <col min="2049" max="2049" width="23.140625" style="1414" bestFit="1" customWidth="1"/>
    <col min="2050" max="2053" width="7.42578125" style="1414" bestFit="1" customWidth="1"/>
    <col min="2054" max="2057" width="7.140625" style="1414" bestFit="1" customWidth="1"/>
    <col min="2058" max="2304" width="9.140625" style="1414"/>
    <col min="2305" max="2305" width="23.140625" style="1414" bestFit="1" customWidth="1"/>
    <col min="2306" max="2309" width="7.42578125" style="1414" bestFit="1" customWidth="1"/>
    <col min="2310" max="2313" width="7.140625" style="1414" bestFit="1" customWidth="1"/>
    <col min="2314" max="2560" width="9.140625" style="1414"/>
    <col min="2561" max="2561" width="23.140625" style="1414" bestFit="1" customWidth="1"/>
    <col min="2562" max="2565" width="7.42578125" style="1414" bestFit="1" customWidth="1"/>
    <col min="2566" max="2569" width="7.140625" style="1414" bestFit="1" customWidth="1"/>
    <col min="2570" max="2816" width="9.140625" style="1414"/>
    <col min="2817" max="2817" width="23.140625" style="1414" bestFit="1" customWidth="1"/>
    <col min="2818" max="2821" width="7.42578125" style="1414" bestFit="1" customWidth="1"/>
    <col min="2822" max="2825" width="7.140625" style="1414" bestFit="1" customWidth="1"/>
    <col min="2826" max="3072" width="9.140625" style="1414"/>
    <col min="3073" max="3073" width="23.140625" style="1414" bestFit="1" customWidth="1"/>
    <col min="3074" max="3077" width="7.42578125" style="1414" bestFit="1" customWidth="1"/>
    <col min="3078" max="3081" width="7.140625" style="1414" bestFit="1" customWidth="1"/>
    <col min="3082" max="3328" width="9.140625" style="1414"/>
    <col min="3329" max="3329" width="23.140625" style="1414" bestFit="1" customWidth="1"/>
    <col min="3330" max="3333" width="7.42578125" style="1414" bestFit="1" customWidth="1"/>
    <col min="3334" max="3337" width="7.140625" style="1414" bestFit="1" customWidth="1"/>
    <col min="3338" max="3584" width="9.140625" style="1414"/>
    <col min="3585" max="3585" width="23.140625" style="1414" bestFit="1" customWidth="1"/>
    <col min="3586" max="3589" width="7.42578125" style="1414" bestFit="1" customWidth="1"/>
    <col min="3590" max="3593" width="7.140625" style="1414" bestFit="1" customWidth="1"/>
    <col min="3594" max="3840" width="9.140625" style="1414"/>
    <col min="3841" max="3841" width="23.140625" style="1414" bestFit="1" customWidth="1"/>
    <col min="3842" max="3845" width="7.42578125" style="1414" bestFit="1" customWidth="1"/>
    <col min="3846" max="3849" width="7.140625" style="1414" bestFit="1" customWidth="1"/>
    <col min="3850" max="4096" width="9.140625" style="1414"/>
    <col min="4097" max="4097" width="23.140625" style="1414" bestFit="1" customWidth="1"/>
    <col min="4098" max="4101" width="7.42578125" style="1414" bestFit="1" customWidth="1"/>
    <col min="4102" max="4105" width="7.140625" style="1414" bestFit="1" customWidth="1"/>
    <col min="4106" max="4352" width="9.140625" style="1414"/>
    <col min="4353" max="4353" width="23.140625" style="1414" bestFit="1" customWidth="1"/>
    <col min="4354" max="4357" width="7.42578125" style="1414" bestFit="1" customWidth="1"/>
    <col min="4358" max="4361" width="7.140625" style="1414" bestFit="1" customWidth="1"/>
    <col min="4362" max="4608" width="9.140625" style="1414"/>
    <col min="4609" max="4609" width="23.140625" style="1414" bestFit="1" customWidth="1"/>
    <col min="4610" max="4613" width="7.42578125" style="1414" bestFit="1" customWidth="1"/>
    <col min="4614" max="4617" width="7.140625" style="1414" bestFit="1" customWidth="1"/>
    <col min="4618" max="4864" width="9.140625" style="1414"/>
    <col min="4865" max="4865" width="23.140625" style="1414" bestFit="1" customWidth="1"/>
    <col min="4866" max="4869" width="7.42578125" style="1414" bestFit="1" customWidth="1"/>
    <col min="4870" max="4873" width="7.140625" style="1414" bestFit="1" customWidth="1"/>
    <col min="4874" max="5120" width="9.140625" style="1414"/>
    <col min="5121" max="5121" width="23.140625" style="1414" bestFit="1" customWidth="1"/>
    <col min="5122" max="5125" width="7.42578125" style="1414" bestFit="1" customWidth="1"/>
    <col min="5126" max="5129" width="7.140625" style="1414" bestFit="1" customWidth="1"/>
    <col min="5130" max="5376" width="9.140625" style="1414"/>
    <col min="5377" max="5377" width="23.140625" style="1414" bestFit="1" customWidth="1"/>
    <col min="5378" max="5381" width="7.42578125" style="1414" bestFit="1" customWidth="1"/>
    <col min="5382" max="5385" width="7.140625" style="1414" bestFit="1" customWidth="1"/>
    <col min="5386" max="5632" width="9.140625" style="1414"/>
    <col min="5633" max="5633" width="23.140625" style="1414" bestFit="1" customWidth="1"/>
    <col min="5634" max="5637" width="7.42578125" style="1414" bestFit="1" customWidth="1"/>
    <col min="5638" max="5641" width="7.140625" style="1414" bestFit="1" customWidth="1"/>
    <col min="5642" max="5888" width="9.140625" style="1414"/>
    <col min="5889" max="5889" width="23.140625" style="1414" bestFit="1" customWidth="1"/>
    <col min="5890" max="5893" width="7.42578125" style="1414" bestFit="1" customWidth="1"/>
    <col min="5894" max="5897" width="7.140625" style="1414" bestFit="1" customWidth="1"/>
    <col min="5898" max="6144" width="9.140625" style="1414"/>
    <col min="6145" max="6145" width="23.140625" style="1414" bestFit="1" customWidth="1"/>
    <col min="6146" max="6149" width="7.42578125" style="1414" bestFit="1" customWidth="1"/>
    <col min="6150" max="6153" width="7.140625" style="1414" bestFit="1" customWidth="1"/>
    <col min="6154" max="6400" width="9.140625" style="1414"/>
    <col min="6401" max="6401" width="23.140625" style="1414" bestFit="1" customWidth="1"/>
    <col min="6402" max="6405" width="7.42578125" style="1414" bestFit="1" customWidth="1"/>
    <col min="6406" max="6409" width="7.140625" style="1414" bestFit="1" customWidth="1"/>
    <col min="6410" max="6656" width="9.140625" style="1414"/>
    <col min="6657" max="6657" width="23.140625" style="1414" bestFit="1" customWidth="1"/>
    <col min="6658" max="6661" width="7.42578125" style="1414" bestFit="1" customWidth="1"/>
    <col min="6662" max="6665" width="7.140625" style="1414" bestFit="1" customWidth="1"/>
    <col min="6666" max="6912" width="9.140625" style="1414"/>
    <col min="6913" max="6913" width="23.140625" style="1414" bestFit="1" customWidth="1"/>
    <col min="6914" max="6917" width="7.42578125" style="1414" bestFit="1" customWidth="1"/>
    <col min="6918" max="6921" width="7.140625" style="1414" bestFit="1" customWidth="1"/>
    <col min="6922" max="7168" width="9.140625" style="1414"/>
    <col min="7169" max="7169" width="23.140625" style="1414" bestFit="1" customWidth="1"/>
    <col min="7170" max="7173" width="7.42578125" style="1414" bestFit="1" customWidth="1"/>
    <col min="7174" max="7177" width="7.140625" style="1414" bestFit="1" customWidth="1"/>
    <col min="7178" max="7424" width="9.140625" style="1414"/>
    <col min="7425" max="7425" width="23.140625" style="1414" bestFit="1" customWidth="1"/>
    <col min="7426" max="7429" width="7.42578125" style="1414" bestFit="1" customWidth="1"/>
    <col min="7430" max="7433" width="7.140625" style="1414" bestFit="1" customWidth="1"/>
    <col min="7434" max="7680" width="9.140625" style="1414"/>
    <col min="7681" max="7681" width="23.140625" style="1414" bestFit="1" customWidth="1"/>
    <col min="7682" max="7685" width="7.42578125" style="1414" bestFit="1" customWidth="1"/>
    <col min="7686" max="7689" width="7.140625" style="1414" bestFit="1" customWidth="1"/>
    <col min="7690" max="7936" width="9.140625" style="1414"/>
    <col min="7937" max="7937" width="23.140625" style="1414" bestFit="1" customWidth="1"/>
    <col min="7938" max="7941" width="7.42578125" style="1414" bestFit="1" customWidth="1"/>
    <col min="7942" max="7945" width="7.140625" style="1414" bestFit="1" customWidth="1"/>
    <col min="7946" max="8192" width="9.140625" style="1414"/>
    <col min="8193" max="8193" width="23.140625" style="1414" bestFit="1" customWidth="1"/>
    <col min="8194" max="8197" width="7.42578125" style="1414" bestFit="1" customWidth="1"/>
    <col min="8198" max="8201" width="7.140625" style="1414" bestFit="1" customWidth="1"/>
    <col min="8202" max="8448" width="9.140625" style="1414"/>
    <col min="8449" max="8449" width="23.140625" style="1414" bestFit="1" customWidth="1"/>
    <col min="8450" max="8453" width="7.42578125" style="1414" bestFit="1" customWidth="1"/>
    <col min="8454" max="8457" width="7.140625" style="1414" bestFit="1" customWidth="1"/>
    <col min="8458" max="8704" width="9.140625" style="1414"/>
    <col min="8705" max="8705" width="23.140625" style="1414" bestFit="1" customWidth="1"/>
    <col min="8706" max="8709" width="7.42578125" style="1414" bestFit="1" customWidth="1"/>
    <col min="8710" max="8713" width="7.140625" style="1414" bestFit="1" customWidth="1"/>
    <col min="8714" max="8960" width="9.140625" style="1414"/>
    <col min="8961" max="8961" width="23.140625" style="1414" bestFit="1" customWidth="1"/>
    <col min="8962" max="8965" width="7.42578125" style="1414" bestFit="1" customWidth="1"/>
    <col min="8966" max="8969" width="7.140625" style="1414" bestFit="1" customWidth="1"/>
    <col min="8970" max="9216" width="9.140625" style="1414"/>
    <col min="9217" max="9217" width="23.140625" style="1414" bestFit="1" customWidth="1"/>
    <col min="9218" max="9221" width="7.42578125" style="1414" bestFit="1" customWidth="1"/>
    <col min="9222" max="9225" width="7.140625" style="1414" bestFit="1" customWidth="1"/>
    <col min="9226" max="9472" width="9.140625" style="1414"/>
    <col min="9473" max="9473" width="23.140625" style="1414" bestFit="1" customWidth="1"/>
    <col min="9474" max="9477" width="7.42578125" style="1414" bestFit="1" customWidth="1"/>
    <col min="9478" max="9481" width="7.140625" style="1414" bestFit="1" customWidth="1"/>
    <col min="9482" max="9728" width="9.140625" style="1414"/>
    <col min="9729" max="9729" width="23.140625" style="1414" bestFit="1" customWidth="1"/>
    <col min="9730" max="9733" width="7.42578125" style="1414" bestFit="1" customWidth="1"/>
    <col min="9734" max="9737" width="7.140625" style="1414" bestFit="1" customWidth="1"/>
    <col min="9738" max="9984" width="9.140625" style="1414"/>
    <col min="9985" max="9985" width="23.140625" style="1414" bestFit="1" customWidth="1"/>
    <col min="9986" max="9989" width="7.42578125" style="1414" bestFit="1" customWidth="1"/>
    <col min="9990" max="9993" width="7.140625" style="1414" bestFit="1" customWidth="1"/>
    <col min="9994" max="10240" width="9.140625" style="1414"/>
    <col min="10241" max="10241" width="23.140625" style="1414" bestFit="1" customWidth="1"/>
    <col min="10242" max="10245" width="7.42578125" style="1414" bestFit="1" customWidth="1"/>
    <col min="10246" max="10249" width="7.140625" style="1414" bestFit="1" customWidth="1"/>
    <col min="10250" max="10496" width="9.140625" style="1414"/>
    <col min="10497" max="10497" width="23.140625" style="1414" bestFit="1" customWidth="1"/>
    <col min="10498" max="10501" width="7.42578125" style="1414" bestFit="1" customWidth="1"/>
    <col min="10502" max="10505" width="7.140625" style="1414" bestFit="1" customWidth="1"/>
    <col min="10506" max="10752" width="9.140625" style="1414"/>
    <col min="10753" max="10753" width="23.140625" style="1414" bestFit="1" customWidth="1"/>
    <col min="10754" max="10757" width="7.42578125" style="1414" bestFit="1" customWidth="1"/>
    <col min="10758" max="10761" width="7.140625" style="1414" bestFit="1" customWidth="1"/>
    <col min="10762" max="11008" width="9.140625" style="1414"/>
    <col min="11009" max="11009" width="23.140625" style="1414" bestFit="1" customWidth="1"/>
    <col min="11010" max="11013" width="7.42578125" style="1414" bestFit="1" customWidth="1"/>
    <col min="11014" max="11017" width="7.140625" style="1414" bestFit="1" customWidth="1"/>
    <col min="11018" max="11264" width="9.140625" style="1414"/>
    <col min="11265" max="11265" width="23.140625" style="1414" bestFit="1" customWidth="1"/>
    <col min="11266" max="11269" width="7.42578125" style="1414" bestFit="1" customWidth="1"/>
    <col min="11270" max="11273" width="7.140625" style="1414" bestFit="1" customWidth="1"/>
    <col min="11274" max="11520" width="9.140625" style="1414"/>
    <col min="11521" max="11521" width="23.140625" style="1414" bestFit="1" customWidth="1"/>
    <col min="11522" max="11525" width="7.42578125" style="1414" bestFit="1" customWidth="1"/>
    <col min="11526" max="11529" width="7.140625" style="1414" bestFit="1" customWidth="1"/>
    <col min="11530" max="11776" width="9.140625" style="1414"/>
    <col min="11777" max="11777" width="23.140625" style="1414" bestFit="1" customWidth="1"/>
    <col min="11778" max="11781" width="7.42578125" style="1414" bestFit="1" customWidth="1"/>
    <col min="11782" max="11785" width="7.140625" style="1414" bestFit="1" customWidth="1"/>
    <col min="11786" max="12032" width="9.140625" style="1414"/>
    <col min="12033" max="12033" width="23.140625" style="1414" bestFit="1" customWidth="1"/>
    <col min="12034" max="12037" width="7.42578125" style="1414" bestFit="1" customWidth="1"/>
    <col min="12038" max="12041" width="7.140625" style="1414" bestFit="1" customWidth="1"/>
    <col min="12042" max="12288" width="9.140625" style="1414"/>
    <col min="12289" max="12289" width="23.140625" style="1414" bestFit="1" customWidth="1"/>
    <col min="12290" max="12293" width="7.42578125" style="1414" bestFit="1" customWidth="1"/>
    <col min="12294" max="12297" width="7.140625" style="1414" bestFit="1" customWidth="1"/>
    <col min="12298" max="12544" width="9.140625" style="1414"/>
    <col min="12545" max="12545" width="23.140625" style="1414" bestFit="1" customWidth="1"/>
    <col min="12546" max="12549" width="7.42578125" style="1414" bestFit="1" customWidth="1"/>
    <col min="12550" max="12553" width="7.140625" style="1414" bestFit="1" customWidth="1"/>
    <col min="12554" max="12800" width="9.140625" style="1414"/>
    <col min="12801" max="12801" width="23.140625" style="1414" bestFit="1" customWidth="1"/>
    <col min="12802" max="12805" width="7.42578125" style="1414" bestFit="1" customWidth="1"/>
    <col min="12806" max="12809" width="7.140625" style="1414" bestFit="1" customWidth="1"/>
    <col min="12810" max="13056" width="9.140625" style="1414"/>
    <col min="13057" max="13057" width="23.140625" style="1414" bestFit="1" customWidth="1"/>
    <col min="13058" max="13061" width="7.42578125" style="1414" bestFit="1" customWidth="1"/>
    <col min="13062" max="13065" width="7.140625" style="1414" bestFit="1" customWidth="1"/>
    <col min="13066" max="13312" width="9.140625" style="1414"/>
    <col min="13313" max="13313" width="23.140625" style="1414" bestFit="1" customWidth="1"/>
    <col min="13314" max="13317" width="7.42578125" style="1414" bestFit="1" customWidth="1"/>
    <col min="13318" max="13321" width="7.140625" style="1414" bestFit="1" customWidth="1"/>
    <col min="13322" max="13568" width="9.140625" style="1414"/>
    <col min="13569" max="13569" width="23.140625" style="1414" bestFit="1" customWidth="1"/>
    <col min="13570" max="13573" width="7.42578125" style="1414" bestFit="1" customWidth="1"/>
    <col min="13574" max="13577" width="7.140625" style="1414" bestFit="1" customWidth="1"/>
    <col min="13578" max="13824" width="9.140625" style="1414"/>
    <col min="13825" max="13825" width="23.140625" style="1414" bestFit="1" customWidth="1"/>
    <col min="13826" max="13829" width="7.42578125" style="1414" bestFit="1" customWidth="1"/>
    <col min="13830" max="13833" width="7.140625" style="1414" bestFit="1" customWidth="1"/>
    <col min="13834" max="14080" width="9.140625" style="1414"/>
    <col min="14081" max="14081" width="23.140625" style="1414" bestFit="1" customWidth="1"/>
    <col min="14082" max="14085" width="7.42578125" style="1414" bestFit="1" customWidth="1"/>
    <col min="14086" max="14089" width="7.140625" style="1414" bestFit="1" customWidth="1"/>
    <col min="14090" max="14336" width="9.140625" style="1414"/>
    <col min="14337" max="14337" width="23.140625" style="1414" bestFit="1" customWidth="1"/>
    <col min="14338" max="14341" width="7.42578125" style="1414" bestFit="1" customWidth="1"/>
    <col min="14342" max="14345" width="7.140625" style="1414" bestFit="1" customWidth="1"/>
    <col min="14346" max="14592" width="9.140625" style="1414"/>
    <col min="14593" max="14593" width="23.140625" style="1414" bestFit="1" customWidth="1"/>
    <col min="14594" max="14597" width="7.42578125" style="1414" bestFit="1" customWidth="1"/>
    <col min="14598" max="14601" width="7.140625" style="1414" bestFit="1" customWidth="1"/>
    <col min="14602" max="14848" width="9.140625" style="1414"/>
    <col min="14849" max="14849" width="23.140625" style="1414" bestFit="1" customWidth="1"/>
    <col min="14850" max="14853" width="7.42578125" style="1414" bestFit="1" customWidth="1"/>
    <col min="14854" max="14857" width="7.140625" style="1414" bestFit="1" customWidth="1"/>
    <col min="14858" max="15104" width="9.140625" style="1414"/>
    <col min="15105" max="15105" width="23.140625" style="1414" bestFit="1" customWidth="1"/>
    <col min="15106" max="15109" width="7.42578125" style="1414" bestFit="1" customWidth="1"/>
    <col min="15110" max="15113" width="7.140625" style="1414" bestFit="1" customWidth="1"/>
    <col min="15114" max="15360" width="9.140625" style="1414"/>
    <col min="15361" max="15361" width="23.140625" style="1414" bestFit="1" customWidth="1"/>
    <col min="15362" max="15365" width="7.42578125" style="1414" bestFit="1" customWidth="1"/>
    <col min="15366" max="15369" width="7.140625" style="1414" bestFit="1" customWidth="1"/>
    <col min="15370" max="15616" width="9.140625" style="1414"/>
    <col min="15617" max="15617" width="23.140625" style="1414" bestFit="1" customWidth="1"/>
    <col min="15618" max="15621" width="7.42578125" style="1414" bestFit="1" customWidth="1"/>
    <col min="15622" max="15625" width="7.140625" style="1414" bestFit="1" customWidth="1"/>
    <col min="15626" max="15872" width="9.140625" style="1414"/>
    <col min="15873" max="15873" width="23.140625" style="1414" bestFit="1" customWidth="1"/>
    <col min="15874" max="15877" width="7.42578125" style="1414" bestFit="1" customWidth="1"/>
    <col min="15878" max="15881" width="7.140625" style="1414" bestFit="1" customWidth="1"/>
    <col min="15882" max="16128" width="9.140625" style="1414"/>
    <col min="16129" max="16129" width="23.140625" style="1414" bestFit="1" customWidth="1"/>
    <col min="16130" max="16133" width="7.42578125" style="1414" bestFit="1" customWidth="1"/>
    <col min="16134" max="16137" width="7.140625" style="1414" bestFit="1" customWidth="1"/>
    <col min="16138" max="16384" width="9.140625" style="1414"/>
  </cols>
  <sheetData>
    <row r="1" spans="1:12">
      <c r="A1" s="1826" t="s">
        <v>1201</v>
      </c>
      <c r="B1" s="1826"/>
      <c r="C1" s="1826"/>
      <c r="D1" s="1826"/>
      <c r="E1" s="1826"/>
      <c r="F1" s="1826"/>
      <c r="G1" s="1826"/>
      <c r="H1" s="1826"/>
      <c r="I1" s="1826"/>
    </row>
    <row r="2" spans="1:12" ht="15.75" customHeight="1">
      <c r="A2" s="1827" t="s">
        <v>1202</v>
      </c>
      <c r="B2" s="1827"/>
      <c r="C2" s="1827"/>
      <c r="D2" s="1827"/>
      <c r="E2" s="1827"/>
      <c r="F2" s="1827"/>
      <c r="G2" s="1827"/>
      <c r="H2" s="1827"/>
      <c r="I2" s="1827"/>
      <c r="J2" s="1429"/>
    </row>
    <row r="3" spans="1:12" ht="16.5" thickBot="1">
      <c r="H3" s="1789" t="s">
        <v>68</v>
      </c>
      <c r="I3" s="1789"/>
    </row>
    <row r="4" spans="1:12" s="1496" customFormat="1" ht="21.75" customHeight="1" thickTop="1">
      <c r="A4" s="1823" t="s">
        <v>566</v>
      </c>
      <c r="B4" s="1339">
        <v>2016</v>
      </c>
      <c r="C4" s="1340">
        <v>2017</v>
      </c>
      <c r="D4" s="1340">
        <v>2017</v>
      </c>
      <c r="E4" s="1340">
        <v>2018</v>
      </c>
      <c r="F4" s="1791" t="str">
        <f>'Secu Credit'!F4</f>
        <v>Changes during eleven months</v>
      </c>
      <c r="G4" s="1792"/>
      <c r="H4" s="1792"/>
      <c r="I4" s="1793"/>
    </row>
    <row r="5" spans="1:12" s="1496" customFormat="1" ht="21.75" customHeight="1">
      <c r="A5" s="1824"/>
      <c r="B5" s="1341" t="s">
        <v>872</v>
      </c>
      <c r="C5" s="1350" t="s">
        <v>873</v>
      </c>
      <c r="D5" s="1341" t="s">
        <v>874</v>
      </c>
      <c r="E5" s="1350" t="s">
        <v>875</v>
      </c>
      <c r="F5" s="1794" t="str">
        <f>'Secu Credit'!F5:G5</f>
        <v>2016/17</v>
      </c>
      <c r="G5" s="1795"/>
      <c r="H5" s="1794" t="str">
        <f>'Secu Credit'!H5:I5</f>
        <v>2017/18</v>
      </c>
      <c r="I5" s="1796"/>
    </row>
    <row r="6" spans="1:12" s="1496" customFormat="1" ht="21.75" customHeight="1">
      <c r="A6" s="1825"/>
      <c r="B6" s="1506"/>
      <c r="C6" s="1507"/>
      <c r="D6" s="1506"/>
      <c r="E6" s="1506"/>
      <c r="F6" s="1508" t="s">
        <v>3</v>
      </c>
      <c r="G6" s="1508" t="s">
        <v>876</v>
      </c>
      <c r="H6" s="1508" t="s">
        <v>3</v>
      </c>
      <c r="I6" s="1509" t="s">
        <v>876</v>
      </c>
    </row>
    <row r="7" spans="1:12" s="1496" customFormat="1" ht="21.75" customHeight="1">
      <c r="A7" s="1497" t="s">
        <v>1203</v>
      </c>
      <c r="B7" s="1498">
        <v>8119.3569748</v>
      </c>
      <c r="C7" s="1498">
        <v>9830.3287135200007</v>
      </c>
      <c r="D7" s="1498">
        <v>8779.3078067400002</v>
      </c>
      <c r="E7" s="1498">
        <v>9945.00808134</v>
      </c>
      <c r="F7" s="1498">
        <v>1710.9717387200008</v>
      </c>
      <c r="G7" s="1498">
        <v>21.072749283352533</v>
      </c>
      <c r="H7" s="1498">
        <v>1165.7002745999998</v>
      </c>
      <c r="I7" s="1499">
        <v>13.277815293195156</v>
      </c>
    </row>
    <row r="8" spans="1:12" s="1496" customFormat="1" ht="21.75" customHeight="1">
      <c r="A8" s="1500" t="s">
        <v>1204</v>
      </c>
      <c r="B8" s="1501">
        <v>7875.8269748000002</v>
      </c>
      <c r="C8" s="1501">
        <v>9474.9006764500009</v>
      </c>
      <c r="D8" s="1501">
        <v>8609.0222978199999</v>
      </c>
      <c r="E8" s="1501">
        <v>9709.8504221200001</v>
      </c>
      <c r="F8" s="1501">
        <v>1599.0737016500007</v>
      </c>
      <c r="G8" s="1501">
        <v>20.303565667027719</v>
      </c>
      <c r="H8" s="1501">
        <v>1100.8281243000001</v>
      </c>
      <c r="I8" s="1502">
        <v>12.786912220900565</v>
      </c>
    </row>
    <row r="9" spans="1:12" ht="21.75" customHeight="1">
      <c r="A9" s="1500" t="s">
        <v>1205</v>
      </c>
      <c r="B9" s="1501">
        <v>119.87685779</v>
      </c>
      <c r="C9" s="1501">
        <v>797.75861437000003</v>
      </c>
      <c r="D9" s="1501">
        <v>197.68049237</v>
      </c>
      <c r="E9" s="1501">
        <v>339.09937078999997</v>
      </c>
      <c r="F9" s="1501">
        <v>677.88175658</v>
      </c>
      <c r="G9" s="1501">
        <v>565.48175275624226</v>
      </c>
      <c r="H9" s="1501">
        <v>141.41887841999997</v>
      </c>
      <c r="I9" s="1502">
        <v>71.539116846848614</v>
      </c>
      <c r="K9" s="1496"/>
      <c r="L9" s="1496"/>
    </row>
    <row r="10" spans="1:12" ht="21.75" customHeight="1">
      <c r="A10" s="1500" t="s">
        <v>1206</v>
      </c>
      <c r="B10" s="1501">
        <v>4833.1273040400001</v>
      </c>
      <c r="C10" s="1501">
        <v>5120.2144460400004</v>
      </c>
      <c r="D10" s="1501">
        <v>5169.1952542199997</v>
      </c>
      <c r="E10" s="1501">
        <v>6250.9322979999997</v>
      </c>
      <c r="F10" s="1501">
        <v>287.08714200000031</v>
      </c>
      <c r="G10" s="1501">
        <v>5.9399871747641502</v>
      </c>
      <c r="H10" s="1501">
        <v>1081.73704378</v>
      </c>
      <c r="I10" s="1502">
        <v>20.926604443832865</v>
      </c>
      <c r="K10" s="1496"/>
      <c r="L10" s="1496"/>
    </row>
    <row r="11" spans="1:12" ht="21.75" customHeight="1">
      <c r="A11" s="1500" t="s">
        <v>1207</v>
      </c>
      <c r="B11" s="1501">
        <v>1493.8370169099999</v>
      </c>
      <c r="C11" s="1501">
        <v>1725.7418090299998</v>
      </c>
      <c r="D11" s="1501">
        <v>1825.7772567900001</v>
      </c>
      <c r="E11" s="1501">
        <v>1836.0911499400002</v>
      </c>
      <c r="F11" s="1501">
        <v>231.90479211999991</v>
      </c>
      <c r="G11" s="1501">
        <v>15.52410266279883</v>
      </c>
      <c r="H11" s="1501">
        <v>10.313893150000013</v>
      </c>
      <c r="I11" s="1502">
        <v>0.56490424073599421</v>
      </c>
      <c r="K11" s="1496"/>
      <c r="L11" s="1496"/>
    </row>
    <row r="12" spans="1:12" ht="21.75" customHeight="1">
      <c r="A12" s="1500" t="s">
        <v>1208</v>
      </c>
      <c r="B12" s="1501">
        <v>1428.98579606</v>
      </c>
      <c r="C12" s="1501">
        <v>1831.1858070099997</v>
      </c>
      <c r="D12" s="1501">
        <v>1416.36929444</v>
      </c>
      <c r="E12" s="1501">
        <v>1283.72760339</v>
      </c>
      <c r="F12" s="1501">
        <v>402.20001094999975</v>
      </c>
      <c r="G12" s="1501">
        <v>28.145836862685808</v>
      </c>
      <c r="H12" s="1501">
        <v>-132.64169104999996</v>
      </c>
      <c r="I12" s="1502">
        <v>-9.3649086838220015</v>
      </c>
      <c r="K12" s="1496"/>
      <c r="L12" s="1496"/>
    </row>
    <row r="13" spans="1:12" ht="21.75" customHeight="1">
      <c r="A13" s="1500" t="s">
        <v>1209</v>
      </c>
      <c r="B13" s="1501">
        <v>0</v>
      </c>
      <c r="C13" s="1501">
        <v>0</v>
      </c>
      <c r="D13" s="1501">
        <v>0</v>
      </c>
      <c r="E13" s="1501">
        <v>0</v>
      </c>
      <c r="F13" s="1501">
        <v>0</v>
      </c>
      <c r="G13" s="1501"/>
      <c r="H13" s="1501">
        <v>0</v>
      </c>
      <c r="I13" s="1502"/>
      <c r="K13" s="1496"/>
      <c r="L13" s="1496"/>
    </row>
    <row r="14" spans="1:12" ht="21.75" customHeight="1">
      <c r="A14" s="1500" t="s">
        <v>1210</v>
      </c>
      <c r="B14" s="1501">
        <v>1428.98579606</v>
      </c>
      <c r="C14" s="1501">
        <v>1831.1858070099997</v>
      </c>
      <c r="D14" s="1501">
        <v>1416.36929444</v>
      </c>
      <c r="E14" s="1501">
        <v>1283.72760339</v>
      </c>
      <c r="F14" s="1501">
        <v>402.20001094999975</v>
      </c>
      <c r="G14" s="1501">
        <v>28.145836862685808</v>
      </c>
      <c r="H14" s="1501">
        <v>-132.64169104999996</v>
      </c>
      <c r="I14" s="1502">
        <v>-9.3649086838220015</v>
      </c>
      <c r="K14" s="1496"/>
      <c r="L14" s="1496"/>
    </row>
    <row r="15" spans="1:12" s="1496" customFormat="1" ht="21.75" customHeight="1">
      <c r="A15" s="1500" t="s">
        <v>1211</v>
      </c>
      <c r="B15" s="1501">
        <v>243.53</v>
      </c>
      <c r="C15" s="1501">
        <v>355.42803706999996</v>
      </c>
      <c r="D15" s="1501">
        <v>170.28550892000001</v>
      </c>
      <c r="E15" s="1501">
        <v>235.15765922000003</v>
      </c>
      <c r="F15" s="1501">
        <v>111.89803706999996</v>
      </c>
      <c r="G15" s="1501">
        <v>45.948358341888046</v>
      </c>
      <c r="H15" s="1501">
        <v>64.872150300000015</v>
      </c>
      <c r="I15" s="1502">
        <v>38.096107361946395</v>
      </c>
    </row>
    <row r="16" spans="1:12" ht="21.75" customHeight="1">
      <c r="A16" s="1497" t="s">
        <v>1212</v>
      </c>
      <c r="B16" s="1498">
        <v>1006.56234124</v>
      </c>
      <c r="C16" s="1498">
        <v>1055.9116495400001</v>
      </c>
      <c r="D16" s="1498">
        <v>1054.3269550700002</v>
      </c>
      <c r="E16" s="1498">
        <v>1059.0613352799999</v>
      </c>
      <c r="F16" s="1498">
        <v>49.349308300000075</v>
      </c>
      <c r="G16" s="1498">
        <v>4.9027572638179455</v>
      </c>
      <c r="H16" s="1498">
        <v>4.7343802099996992</v>
      </c>
      <c r="I16" s="1499">
        <v>0.44904288818883215</v>
      </c>
      <c r="K16" s="1496"/>
      <c r="L16" s="1496"/>
    </row>
    <row r="17" spans="1:12" ht="21.75" customHeight="1">
      <c r="A17" s="1500" t="s">
        <v>1204</v>
      </c>
      <c r="B17" s="1501">
        <v>1006.56234124</v>
      </c>
      <c r="C17" s="1501">
        <v>1053.6616495400001</v>
      </c>
      <c r="D17" s="1501">
        <v>1053.6569550700001</v>
      </c>
      <c r="E17" s="1501">
        <v>1053.5777299199999</v>
      </c>
      <c r="F17" s="1501">
        <v>47.099308300000075</v>
      </c>
      <c r="G17" s="1501">
        <v>4.6792241642954462</v>
      </c>
      <c r="H17" s="1501">
        <v>-7.922515000018393E-2</v>
      </c>
      <c r="I17" s="1502">
        <v>-7.5190648739105583E-3</v>
      </c>
      <c r="K17" s="1496"/>
      <c r="L17" s="1496"/>
    </row>
    <row r="18" spans="1:12" ht="21.75" customHeight="1">
      <c r="A18" s="1500" t="s">
        <v>1211</v>
      </c>
      <c r="B18" s="1501">
        <v>0</v>
      </c>
      <c r="C18" s="1501">
        <v>2.25</v>
      </c>
      <c r="D18" s="1501">
        <v>0.67</v>
      </c>
      <c r="E18" s="1501">
        <v>5.4836053599999994</v>
      </c>
      <c r="F18" s="1501">
        <v>2.25</v>
      </c>
      <c r="G18" s="1501"/>
      <c r="H18" s="1501">
        <v>4.8136053599999995</v>
      </c>
      <c r="I18" s="1502"/>
      <c r="K18" s="1496"/>
      <c r="L18" s="1496"/>
    </row>
    <row r="19" spans="1:12" ht="21.75" customHeight="1">
      <c r="A19" s="1497" t="s">
        <v>1213</v>
      </c>
      <c r="B19" s="1498">
        <v>9125.9193160399991</v>
      </c>
      <c r="C19" s="1498">
        <v>10886.24036306</v>
      </c>
      <c r="D19" s="1498">
        <v>9833.6347618100008</v>
      </c>
      <c r="E19" s="1498">
        <v>11004.069416619999</v>
      </c>
      <c r="F19" s="1498">
        <v>1760.3210470200011</v>
      </c>
      <c r="G19" s="1498">
        <v>19.289246223402458</v>
      </c>
      <c r="H19" s="1498">
        <v>1170.4346548099984</v>
      </c>
      <c r="I19" s="1499">
        <v>11.902360451249519</v>
      </c>
      <c r="K19" s="1496"/>
      <c r="L19" s="1496"/>
    </row>
    <row r="20" spans="1:12" ht="21.75" customHeight="1">
      <c r="A20" s="1500" t="s">
        <v>1204</v>
      </c>
      <c r="B20" s="1501">
        <v>8882.3893160400003</v>
      </c>
      <c r="C20" s="1501">
        <v>10528.56232599</v>
      </c>
      <c r="D20" s="1501">
        <v>9662.6792528900005</v>
      </c>
      <c r="E20" s="1501">
        <v>10763.42815204</v>
      </c>
      <c r="F20" s="1501">
        <v>1646.1730099500001</v>
      </c>
      <c r="G20" s="1501">
        <v>18.532997725930649</v>
      </c>
      <c r="H20" s="1501">
        <v>1100.7488991499995</v>
      </c>
      <c r="I20" s="1502">
        <v>11.391756575390595</v>
      </c>
      <c r="K20" s="1496"/>
      <c r="L20" s="1496"/>
    </row>
    <row r="21" spans="1:12" s="1496" customFormat="1" ht="21.75" customHeight="1" thickBot="1">
      <c r="A21" s="1503" t="s">
        <v>1211</v>
      </c>
      <c r="B21" s="1504">
        <v>243.53</v>
      </c>
      <c r="C21" s="1504">
        <v>357.67803706999996</v>
      </c>
      <c r="D21" s="1504">
        <v>170.95550892</v>
      </c>
      <c r="E21" s="1504">
        <v>240.64126458000004</v>
      </c>
      <c r="F21" s="1504">
        <v>114.14803706999996</v>
      </c>
      <c r="G21" s="1504">
        <v>46.87226915369768</v>
      </c>
      <c r="H21" s="1504">
        <v>69.685755660000041</v>
      </c>
      <c r="I21" s="1505">
        <v>40.762509555986313</v>
      </c>
      <c r="J21" s="1414"/>
    </row>
    <row r="22" spans="1:12" ht="21.75" customHeight="1" thickTop="1">
      <c r="A22" s="1822" t="s">
        <v>904</v>
      </c>
      <c r="B22" s="1822"/>
      <c r="C22" s="1822"/>
      <c r="D22" s="1822"/>
      <c r="E22" s="1822"/>
      <c r="F22" s="1822"/>
      <c r="G22" s="1822"/>
      <c r="H22" s="1822"/>
      <c r="I22" s="1822"/>
      <c r="K22" s="1496"/>
    </row>
    <row r="23" spans="1:12">
      <c r="C23" s="1414"/>
      <c r="D23" s="1495"/>
      <c r="E23" s="1495"/>
    </row>
    <row r="24" spans="1:12">
      <c r="C24" s="1414"/>
    </row>
    <row r="25" spans="1:12">
      <c r="C25" s="1414"/>
    </row>
    <row r="26" spans="1:12">
      <c r="C26" s="1414"/>
    </row>
  </sheetData>
  <mergeCells count="8">
    <mergeCell ref="A22:I22"/>
    <mergeCell ref="A4:A6"/>
    <mergeCell ref="A1:I1"/>
    <mergeCell ref="A2:I2"/>
    <mergeCell ref="H3:I3"/>
    <mergeCell ref="F4:I4"/>
    <mergeCell ref="F5:G5"/>
    <mergeCell ref="H5:I5"/>
  </mergeCells>
  <pageMargins left="0.7" right="0.7" top="0.75" bottom="0.75" header="0.3" footer="0.3"/>
  <pageSetup scale="80" orientation="portrait" r:id="rId1"/>
</worksheet>
</file>

<file path=xl/worksheets/sheet36.xml><?xml version="1.0" encoding="utf-8"?>
<worksheet xmlns="http://schemas.openxmlformats.org/spreadsheetml/2006/main" xmlns:r="http://schemas.openxmlformats.org/officeDocument/2006/relationships">
  <sheetPr>
    <pageSetUpPr fitToPage="1"/>
  </sheetPr>
  <dimension ref="A1:K73"/>
  <sheetViews>
    <sheetView view="pageBreakPreview" topLeftCell="A40" zoomScale="60" zoomScaleNormal="86" workbookViewId="0">
      <selection activeCell="O67" sqref="O67"/>
    </sheetView>
  </sheetViews>
  <sheetFormatPr defaultRowHeight="15.75"/>
  <cols>
    <col min="1" max="1" width="18.7109375" style="961" customWidth="1"/>
    <col min="2" max="2" width="18.7109375" style="961" bestFit="1" customWidth="1"/>
    <col min="3" max="3" width="15.7109375" style="961" customWidth="1"/>
    <col min="4" max="4" width="17" style="961" bestFit="1" customWidth="1"/>
    <col min="5" max="5" width="15.7109375" style="961" customWidth="1"/>
    <col min="6" max="6" width="18.7109375" style="961" bestFit="1" customWidth="1"/>
    <col min="7" max="7" width="15.7109375" style="961" customWidth="1"/>
    <col min="8" max="8" width="17" style="961" bestFit="1" customWidth="1"/>
    <col min="9" max="9" width="15.7109375" style="961" customWidth="1"/>
    <col min="10" max="10" width="17" style="961" customWidth="1"/>
    <col min="11" max="11" width="25.5703125" style="961" bestFit="1" customWidth="1"/>
    <col min="12" max="241" width="9.140625" style="961"/>
    <col min="242" max="242" width="18.7109375" style="961" customWidth="1"/>
    <col min="243" max="243" width="18.42578125" style="961" customWidth="1"/>
    <col min="244" max="244" width="19.5703125" style="961" customWidth="1"/>
    <col min="245" max="245" width="11.7109375" style="961" bestFit="1" customWidth="1"/>
    <col min="246" max="246" width="19.5703125" style="961" bestFit="1" customWidth="1"/>
    <col min="247" max="247" width="13" style="961" bestFit="1" customWidth="1"/>
    <col min="248" max="248" width="19.5703125" style="961" bestFit="1" customWidth="1"/>
    <col min="249" max="249" width="11.85546875" style="961" bestFit="1" customWidth="1"/>
    <col min="250" max="250" width="19.5703125" style="961" bestFit="1" customWidth="1"/>
    <col min="251" max="251" width="14" style="961" bestFit="1" customWidth="1"/>
    <col min="252" max="252" width="19.5703125" style="961" bestFit="1" customWidth="1"/>
    <col min="253" max="254" width="14.42578125" style="961" customWidth="1"/>
    <col min="255" max="255" width="11.5703125" style="961" bestFit="1" customWidth="1"/>
    <col min="256" max="497" width="9.140625" style="961"/>
    <col min="498" max="498" width="18.7109375" style="961" customWidth="1"/>
    <col min="499" max="499" width="18.42578125" style="961" customWidth="1"/>
    <col min="500" max="500" width="19.5703125" style="961" customWidth="1"/>
    <col min="501" max="501" width="11.7109375" style="961" bestFit="1" customWidth="1"/>
    <col min="502" max="502" width="19.5703125" style="961" bestFit="1" customWidth="1"/>
    <col min="503" max="503" width="13" style="961" bestFit="1" customWidth="1"/>
    <col min="504" max="504" width="19.5703125" style="961" bestFit="1" customWidth="1"/>
    <col min="505" max="505" width="11.85546875" style="961" bestFit="1" customWidth="1"/>
    <col min="506" max="506" width="19.5703125" style="961" bestFit="1" customWidth="1"/>
    <col min="507" max="507" width="14" style="961" bestFit="1" customWidth="1"/>
    <col min="508" max="508" width="19.5703125" style="961" bestFit="1" customWidth="1"/>
    <col min="509" max="510" width="14.42578125" style="961" customWidth="1"/>
    <col min="511" max="511" width="11.5703125" style="961" bestFit="1" customWidth="1"/>
    <col min="512" max="753" width="9.140625" style="961"/>
    <col min="754" max="754" width="18.7109375" style="961" customWidth="1"/>
    <col min="755" max="755" width="18.42578125" style="961" customWidth="1"/>
    <col min="756" max="756" width="19.5703125" style="961" customWidth="1"/>
    <col min="757" max="757" width="11.7109375" style="961" bestFit="1" customWidth="1"/>
    <col min="758" max="758" width="19.5703125" style="961" bestFit="1" customWidth="1"/>
    <col min="759" max="759" width="13" style="961" bestFit="1" customWidth="1"/>
    <col min="760" max="760" width="19.5703125" style="961" bestFit="1" customWidth="1"/>
    <col min="761" max="761" width="11.85546875" style="961" bestFit="1" customWidth="1"/>
    <col min="762" max="762" width="19.5703125" style="961" bestFit="1" customWidth="1"/>
    <col min="763" max="763" width="14" style="961" bestFit="1" customWidth="1"/>
    <col min="764" max="764" width="19.5703125" style="961" bestFit="1" customWidth="1"/>
    <col min="765" max="766" width="14.42578125" style="961" customWidth="1"/>
    <col min="767" max="767" width="11.5703125" style="961" bestFit="1" customWidth="1"/>
    <col min="768" max="1009" width="9.140625" style="961"/>
    <col min="1010" max="1010" width="18.7109375" style="961" customWidth="1"/>
    <col min="1011" max="1011" width="18.42578125" style="961" customWidth="1"/>
    <col min="1012" max="1012" width="19.5703125" style="961" customWidth="1"/>
    <col min="1013" max="1013" width="11.7109375" style="961" bestFit="1" customWidth="1"/>
    <col min="1014" max="1014" width="19.5703125" style="961" bestFit="1" customWidth="1"/>
    <col min="1015" max="1015" width="13" style="961" bestFit="1" customWidth="1"/>
    <col min="1016" max="1016" width="19.5703125" style="961" bestFit="1" customWidth="1"/>
    <col min="1017" max="1017" width="11.85546875" style="961" bestFit="1" customWidth="1"/>
    <col min="1018" max="1018" width="19.5703125" style="961" bestFit="1" customWidth="1"/>
    <col min="1019" max="1019" width="14" style="961" bestFit="1" customWidth="1"/>
    <col min="1020" max="1020" width="19.5703125" style="961" bestFit="1" customWidth="1"/>
    <col min="1021" max="1022" width="14.42578125" style="961" customWidth="1"/>
    <col min="1023" max="1023" width="11.5703125" style="961" bestFit="1" customWidth="1"/>
    <col min="1024" max="1265" width="9.140625" style="961"/>
    <col min="1266" max="1266" width="18.7109375" style="961" customWidth="1"/>
    <col min="1267" max="1267" width="18.42578125" style="961" customWidth="1"/>
    <col min="1268" max="1268" width="19.5703125" style="961" customWidth="1"/>
    <col min="1269" max="1269" width="11.7109375" style="961" bestFit="1" customWidth="1"/>
    <col min="1270" max="1270" width="19.5703125" style="961" bestFit="1" customWidth="1"/>
    <col min="1271" max="1271" width="13" style="961" bestFit="1" customWidth="1"/>
    <col min="1272" max="1272" width="19.5703125" style="961" bestFit="1" customWidth="1"/>
    <col min="1273" max="1273" width="11.85546875" style="961" bestFit="1" customWidth="1"/>
    <col min="1274" max="1274" width="19.5703125" style="961" bestFit="1" customWidth="1"/>
    <col min="1275" max="1275" width="14" style="961" bestFit="1" customWidth="1"/>
    <col min="1276" max="1276" width="19.5703125" style="961" bestFit="1" customWidth="1"/>
    <col min="1277" max="1278" width="14.42578125" style="961" customWidth="1"/>
    <col min="1279" max="1279" width="11.5703125" style="961" bestFit="1" customWidth="1"/>
    <col min="1280" max="1521" width="9.140625" style="961"/>
    <col min="1522" max="1522" width="18.7109375" style="961" customWidth="1"/>
    <col min="1523" max="1523" width="18.42578125" style="961" customWidth="1"/>
    <col min="1524" max="1524" width="19.5703125" style="961" customWidth="1"/>
    <col min="1525" max="1525" width="11.7109375" style="961" bestFit="1" customWidth="1"/>
    <col min="1526" max="1526" width="19.5703125" style="961" bestFit="1" customWidth="1"/>
    <col min="1527" max="1527" width="13" style="961" bestFit="1" customWidth="1"/>
    <col min="1528" max="1528" width="19.5703125" style="961" bestFit="1" customWidth="1"/>
    <col min="1529" max="1529" width="11.85546875" style="961" bestFit="1" customWidth="1"/>
    <col min="1530" max="1530" width="19.5703125" style="961" bestFit="1" customWidth="1"/>
    <col min="1531" max="1531" width="14" style="961" bestFit="1" customWidth="1"/>
    <col min="1532" max="1532" width="19.5703125" style="961" bestFit="1" customWidth="1"/>
    <col min="1533" max="1534" width="14.42578125" style="961" customWidth="1"/>
    <col min="1535" max="1535" width="11.5703125" style="961" bestFit="1" customWidth="1"/>
    <col min="1536" max="1777" width="9.140625" style="961"/>
    <col min="1778" max="1778" width="18.7109375" style="961" customWidth="1"/>
    <col min="1779" max="1779" width="18.42578125" style="961" customWidth="1"/>
    <col min="1780" max="1780" width="19.5703125" style="961" customWidth="1"/>
    <col min="1781" max="1781" width="11.7109375" style="961" bestFit="1" customWidth="1"/>
    <col min="1782" max="1782" width="19.5703125" style="961" bestFit="1" customWidth="1"/>
    <col min="1783" max="1783" width="13" style="961" bestFit="1" customWidth="1"/>
    <col min="1784" max="1784" width="19.5703125" style="961" bestFit="1" customWidth="1"/>
    <col min="1785" max="1785" width="11.85546875" style="961" bestFit="1" customWidth="1"/>
    <col min="1786" max="1786" width="19.5703125" style="961" bestFit="1" customWidth="1"/>
    <col min="1787" max="1787" width="14" style="961" bestFit="1" customWidth="1"/>
    <col min="1788" max="1788" width="19.5703125" style="961" bestFit="1" customWidth="1"/>
    <col min="1789" max="1790" width="14.42578125" style="961" customWidth="1"/>
    <col min="1791" max="1791" width="11.5703125" style="961" bestFit="1" customWidth="1"/>
    <col min="1792" max="2033" width="9.140625" style="961"/>
    <col min="2034" max="2034" width="18.7109375" style="961" customWidth="1"/>
    <col min="2035" max="2035" width="18.42578125" style="961" customWidth="1"/>
    <col min="2036" max="2036" width="19.5703125" style="961" customWidth="1"/>
    <col min="2037" max="2037" width="11.7109375" style="961" bestFit="1" customWidth="1"/>
    <col min="2038" max="2038" width="19.5703125" style="961" bestFit="1" customWidth="1"/>
    <col min="2039" max="2039" width="13" style="961" bestFit="1" customWidth="1"/>
    <col min="2040" max="2040" width="19.5703125" style="961" bestFit="1" customWidth="1"/>
    <col min="2041" max="2041" width="11.85546875" style="961" bestFit="1" customWidth="1"/>
    <col min="2042" max="2042" width="19.5703125" style="961" bestFit="1" customWidth="1"/>
    <col min="2043" max="2043" width="14" style="961" bestFit="1" customWidth="1"/>
    <col min="2044" max="2044" width="19.5703125" style="961" bestFit="1" customWidth="1"/>
    <col min="2045" max="2046" width="14.42578125" style="961" customWidth="1"/>
    <col min="2047" max="2047" width="11.5703125" style="961" bestFit="1" customWidth="1"/>
    <col min="2048" max="2289" width="9.140625" style="961"/>
    <col min="2290" max="2290" width="18.7109375" style="961" customWidth="1"/>
    <col min="2291" max="2291" width="18.42578125" style="961" customWidth="1"/>
    <col min="2292" max="2292" width="19.5703125" style="961" customWidth="1"/>
    <col min="2293" max="2293" width="11.7109375" style="961" bestFit="1" customWidth="1"/>
    <col min="2294" max="2294" width="19.5703125" style="961" bestFit="1" customWidth="1"/>
    <col min="2295" max="2295" width="13" style="961" bestFit="1" customWidth="1"/>
    <col min="2296" max="2296" width="19.5703125" style="961" bestFit="1" customWidth="1"/>
    <col min="2297" max="2297" width="11.85546875" style="961" bestFit="1" customWidth="1"/>
    <col min="2298" max="2298" width="19.5703125" style="961" bestFit="1" customWidth="1"/>
    <col min="2299" max="2299" width="14" style="961" bestFit="1" customWidth="1"/>
    <col min="2300" max="2300" width="19.5703125" style="961" bestFit="1" customWidth="1"/>
    <col min="2301" max="2302" width="14.42578125" style="961" customWidth="1"/>
    <col min="2303" max="2303" width="11.5703125" style="961" bestFit="1" customWidth="1"/>
    <col min="2304" max="2545" width="9.140625" style="961"/>
    <col min="2546" max="2546" width="18.7109375" style="961" customWidth="1"/>
    <col min="2547" max="2547" width="18.42578125" style="961" customWidth="1"/>
    <col min="2548" max="2548" width="19.5703125" style="961" customWidth="1"/>
    <col min="2549" max="2549" width="11.7109375" style="961" bestFit="1" customWidth="1"/>
    <col min="2550" max="2550" width="19.5703125" style="961" bestFit="1" customWidth="1"/>
    <col min="2551" max="2551" width="13" style="961" bestFit="1" customWidth="1"/>
    <col min="2552" max="2552" width="19.5703125" style="961" bestFit="1" customWidth="1"/>
    <col min="2553" max="2553" width="11.85546875" style="961" bestFit="1" customWidth="1"/>
    <col min="2554" max="2554" width="19.5703125" style="961" bestFit="1" customWidth="1"/>
    <col min="2555" max="2555" width="14" style="961" bestFit="1" customWidth="1"/>
    <col min="2556" max="2556" width="19.5703125" style="961" bestFit="1" customWidth="1"/>
    <col min="2557" max="2558" width="14.42578125" style="961" customWidth="1"/>
    <col min="2559" max="2559" width="11.5703125" style="961" bestFit="1" customWidth="1"/>
    <col min="2560" max="2801" width="9.140625" style="961"/>
    <col min="2802" max="2802" width="18.7109375" style="961" customWidth="1"/>
    <col min="2803" max="2803" width="18.42578125" style="961" customWidth="1"/>
    <col min="2804" max="2804" width="19.5703125" style="961" customWidth="1"/>
    <col min="2805" max="2805" width="11.7109375" style="961" bestFit="1" customWidth="1"/>
    <col min="2806" max="2806" width="19.5703125" style="961" bestFit="1" customWidth="1"/>
    <col min="2807" max="2807" width="13" style="961" bestFit="1" customWidth="1"/>
    <col min="2808" max="2808" width="19.5703125" style="961" bestFit="1" customWidth="1"/>
    <col min="2809" max="2809" width="11.85546875" style="961" bestFit="1" customWidth="1"/>
    <col min="2810" max="2810" width="19.5703125" style="961" bestFit="1" customWidth="1"/>
    <col min="2811" max="2811" width="14" style="961" bestFit="1" customWidth="1"/>
    <col min="2812" max="2812" width="19.5703125" style="961" bestFit="1" customWidth="1"/>
    <col min="2813" max="2814" width="14.42578125" style="961" customWidth="1"/>
    <col min="2815" max="2815" width="11.5703125" style="961" bestFit="1" customWidth="1"/>
    <col min="2816" max="3057" width="9.140625" style="961"/>
    <col min="3058" max="3058" width="18.7109375" style="961" customWidth="1"/>
    <col min="3059" max="3059" width="18.42578125" style="961" customWidth="1"/>
    <col min="3060" max="3060" width="19.5703125" style="961" customWidth="1"/>
    <col min="3061" max="3061" width="11.7109375" style="961" bestFit="1" customWidth="1"/>
    <col min="3062" max="3062" width="19.5703125" style="961" bestFit="1" customWidth="1"/>
    <col min="3063" max="3063" width="13" style="961" bestFit="1" customWidth="1"/>
    <col min="3064" max="3064" width="19.5703125" style="961" bestFit="1" customWidth="1"/>
    <col min="3065" max="3065" width="11.85546875" style="961" bestFit="1" customWidth="1"/>
    <col min="3066" max="3066" width="19.5703125" style="961" bestFit="1" customWidth="1"/>
    <col min="3067" max="3067" width="14" style="961" bestFit="1" customWidth="1"/>
    <col min="3068" max="3068" width="19.5703125" style="961" bestFit="1" customWidth="1"/>
    <col min="3069" max="3070" width="14.42578125" style="961" customWidth="1"/>
    <col min="3071" max="3071" width="11.5703125" style="961" bestFit="1" customWidth="1"/>
    <col min="3072" max="3313" width="9.140625" style="961"/>
    <col min="3314" max="3314" width="18.7109375" style="961" customWidth="1"/>
    <col min="3315" max="3315" width="18.42578125" style="961" customWidth="1"/>
    <col min="3316" max="3316" width="19.5703125" style="961" customWidth="1"/>
    <col min="3317" max="3317" width="11.7109375" style="961" bestFit="1" customWidth="1"/>
    <col min="3318" max="3318" width="19.5703125" style="961" bestFit="1" customWidth="1"/>
    <col min="3319" max="3319" width="13" style="961" bestFit="1" customWidth="1"/>
    <col min="3320" max="3320" width="19.5703125" style="961" bestFit="1" customWidth="1"/>
    <col min="3321" max="3321" width="11.85546875" style="961" bestFit="1" customWidth="1"/>
    <col min="3322" max="3322" width="19.5703125" style="961" bestFit="1" customWidth="1"/>
    <col min="3323" max="3323" width="14" style="961" bestFit="1" customWidth="1"/>
    <col min="3324" max="3324" width="19.5703125" style="961" bestFit="1" customWidth="1"/>
    <col min="3325" max="3326" width="14.42578125" style="961" customWidth="1"/>
    <col min="3327" max="3327" width="11.5703125" style="961" bestFit="1" customWidth="1"/>
    <col min="3328" max="3569" width="9.140625" style="961"/>
    <col min="3570" max="3570" width="18.7109375" style="961" customWidth="1"/>
    <col min="3571" max="3571" width="18.42578125" style="961" customWidth="1"/>
    <col min="3572" max="3572" width="19.5703125" style="961" customWidth="1"/>
    <col min="3573" max="3573" width="11.7109375" style="961" bestFit="1" customWidth="1"/>
    <col min="3574" max="3574" width="19.5703125" style="961" bestFit="1" customWidth="1"/>
    <col min="3575" max="3575" width="13" style="961" bestFit="1" customWidth="1"/>
    <col min="3576" max="3576" width="19.5703125" style="961" bestFit="1" customWidth="1"/>
    <col min="3577" max="3577" width="11.85546875" style="961" bestFit="1" customWidth="1"/>
    <col min="3578" max="3578" width="19.5703125" style="961" bestFit="1" customWidth="1"/>
    <col min="3579" max="3579" width="14" style="961" bestFit="1" customWidth="1"/>
    <col min="3580" max="3580" width="19.5703125" style="961" bestFit="1" customWidth="1"/>
    <col min="3581" max="3582" width="14.42578125" style="961" customWidth="1"/>
    <col min="3583" max="3583" width="11.5703125" style="961" bestFit="1" customWidth="1"/>
    <col min="3584" max="3825" width="9.140625" style="961"/>
    <col min="3826" max="3826" width="18.7109375" style="961" customWidth="1"/>
    <col min="3827" max="3827" width="18.42578125" style="961" customWidth="1"/>
    <col min="3828" max="3828" width="19.5703125" style="961" customWidth="1"/>
    <col min="3829" max="3829" width="11.7109375" style="961" bestFit="1" customWidth="1"/>
    <col min="3830" max="3830" width="19.5703125" style="961" bestFit="1" customWidth="1"/>
    <col min="3831" max="3831" width="13" style="961" bestFit="1" customWidth="1"/>
    <col min="3832" max="3832" width="19.5703125" style="961" bestFit="1" customWidth="1"/>
    <col min="3833" max="3833" width="11.85546875" style="961" bestFit="1" customWidth="1"/>
    <col min="3834" max="3834" width="19.5703125" style="961" bestFit="1" customWidth="1"/>
    <col min="3835" max="3835" width="14" style="961" bestFit="1" customWidth="1"/>
    <col min="3836" max="3836" width="19.5703125" style="961" bestFit="1" customWidth="1"/>
    <col min="3837" max="3838" width="14.42578125" style="961" customWidth="1"/>
    <col min="3839" max="3839" width="11.5703125" style="961" bestFit="1" customWidth="1"/>
    <col min="3840" max="4081" width="9.140625" style="961"/>
    <col min="4082" max="4082" width="18.7109375" style="961" customWidth="1"/>
    <col min="4083" max="4083" width="18.42578125" style="961" customWidth="1"/>
    <col min="4084" max="4084" width="19.5703125" style="961" customWidth="1"/>
    <col min="4085" max="4085" width="11.7109375" style="961" bestFit="1" customWidth="1"/>
    <col min="4086" max="4086" width="19.5703125" style="961" bestFit="1" customWidth="1"/>
    <col min="4087" max="4087" width="13" style="961" bestFit="1" customWidth="1"/>
    <col min="4088" max="4088" width="19.5703125" style="961" bestFit="1" customWidth="1"/>
    <col min="4089" max="4089" width="11.85546875" style="961" bestFit="1" customWidth="1"/>
    <col min="4090" max="4090" width="19.5703125" style="961" bestFit="1" customWidth="1"/>
    <col min="4091" max="4091" width="14" style="961" bestFit="1" customWidth="1"/>
    <col min="4092" max="4092" width="19.5703125" style="961" bestFit="1" customWidth="1"/>
    <col min="4093" max="4094" width="14.42578125" style="961" customWidth="1"/>
    <col min="4095" max="4095" width="11.5703125" style="961" bestFit="1" customWidth="1"/>
    <col min="4096" max="4337" width="9.140625" style="961"/>
    <col min="4338" max="4338" width="18.7109375" style="961" customWidth="1"/>
    <col min="4339" max="4339" width="18.42578125" style="961" customWidth="1"/>
    <col min="4340" max="4340" width="19.5703125" style="961" customWidth="1"/>
    <col min="4341" max="4341" width="11.7109375" style="961" bestFit="1" customWidth="1"/>
    <col min="4342" max="4342" width="19.5703125" style="961" bestFit="1" customWidth="1"/>
    <col min="4343" max="4343" width="13" style="961" bestFit="1" customWidth="1"/>
    <col min="4344" max="4344" width="19.5703125" style="961" bestFit="1" customWidth="1"/>
    <col min="4345" max="4345" width="11.85546875" style="961" bestFit="1" customWidth="1"/>
    <col min="4346" max="4346" width="19.5703125" style="961" bestFit="1" customWidth="1"/>
    <col min="4347" max="4347" width="14" style="961" bestFit="1" customWidth="1"/>
    <col min="4348" max="4348" width="19.5703125" style="961" bestFit="1" customWidth="1"/>
    <col min="4349" max="4350" width="14.42578125" style="961" customWidth="1"/>
    <col min="4351" max="4351" width="11.5703125" style="961" bestFit="1" customWidth="1"/>
    <col min="4352" max="4593" width="9.140625" style="961"/>
    <col min="4594" max="4594" width="18.7109375" style="961" customWidth="1"/>
    <col min="4595" max="4595" width="18.42578125" style="961" customWidth="1"/>
    <col min="4596" max="4596" width="19.5703125" style="961" customWidth="1"/>
    <col min="4597" max="4597" width="11.7109375" style="961" bestFit="1" customWidth="1"/>
    <col min="4598" max="4598" width="19.5703125" style="961" bestFit="1" customWidth="1"/>
    <col min="4599" max="4599" width="13" style="961" bestFit="1" customWidth="1"/>
    <col min="4600" max="4600" width="19.5703125" style="961" bestFit="1" customWidth="1"/>
    <col min="4601" max="4601" width="11.85546875" style="961" bestFit="1" customWidth="1"/>
    <col min="4602" max="4602" width="19.5703125" style="961" bestFit="1" customWidth="1"/>
    <col min="4603" max="4603" width="14" style="961" bestFit="1" customWidth="1"/>
    <col min="4604" max="4604" width="19.5703125" style="961" bestFit="1" customWidth="1"/>
    <col min="4605" max="4606" width="14.42578125" style="961" customWidth="1"/>
    <col min="4607" max="4607" width="11.5703125" style="961" bestFit="1" customWidth="1"/>
    <col min="4608" max="4849" width="9.140625" style="961"/>
    <col min="4850" max="4850" width="18.7109375" style="961" customWidth="1"/>
    <col min="4851" max="4851" width="18.42578125" style="961" customWidth="1"/>
    <col min="4852" max="4852" width="19.5703125" style="961" customWidth="1"/>
    <col min="4853" max="4853" width="11.7109375" style="961" bestFit="1" customWidth="1"/>
    <col min="4854" max="4854" width="19.5703125" style="961" bestFit="1" customWidth="1"/>
    <col min="4855" max="4855" width="13" style="961" bestFit="1" customWidth="1"/>
    <col min="4856" max="4856" width="19.5703125" style="961" bestFit="1" customWidth="1"/>
    <col min="4857" max="4857" width="11.85546875" style="961" bestFit="1" customWidth="1"/>
    <col min="4858" max="4858" width="19.5703125" style="961" bestFit="1" customWidth="1"/>
    <col min="4859" max="4859" width="14" style="961" bestFit="1" customWidth="1"/>
    <col min="4860" max="4860" width="19.5703125" style="961" bestFit="1" customWidth="1"/>
    <col min="4861" max="4862" width="14.42578125" style="961" customWidth="1"/>
    <col min="4863" max="4863" width="11.5703125" style="961" bestFit="1" customWidth="1"/>
    <col min="4864" max="5105" width="9.140625" style="961"/>
    <col min="5106" max="5106" width="18.7109375" style="961" customWidth="1"/>
    <col min="5107" max="5107" width="18.42578125" style="961" customWidth="1"/>
    <col min="5108" max="5108" width="19.5703125" style="961" customWidth="1"/>
    <col min="5109" max="5109" width="11.7109375" style="961" bestFit="1" customWidth="1"/>
    <col min="5110" max="5110" width="19.5703125" style="961" bestFit="1" customWidth="1"/>
    <col min="5111" max="5111" width="13" style="961" bestFit="1" customWidth="1"/>
    <col min="5112" max="5112" width="19.5703125" style="961" bestFit="1" customWidth="1"/>
    <col min="5113" max="5113" width="11.85546875" style="961" bestFit="1" customWidth="1"/>
    <col min="5114" max="5114" width="19.5703125" style="961" bestFit="1" customWidth="1"/>
    <col min="5115" max="5115" width="14" style="961" bestFit="1" customWidth="1"/>
    <col min="5116" max="5116" width="19.5703125" style="961" bestFit="1" customWidth="1"/>
    <col min="5117" max="5118" width="14.42578125" style="961" customWidth="1"/>
    <col min="5119" max="5119" width="11.5703125" style="961" bestFit="1" customWidth="1"/>
    <col min="5120" max="5361" width="9.140625" style="961"/>
    <col min="5362" max="5362" width="18.7109375" style="961" customWidth="1"/>
    <col min="5363" max="5363" width="18.42578125" style="961" customWidth="1"/>
    <col min="5364" max="5364" width="19.5703125" style="961" customWidth="1"/>
    <col min="5365" max="5365" width="11.7109375" style="961" bestFit="1" customWidth="1"/>
    <col min="5366" max="5366" width="19.5703125" style="961" bestFit="1" customWidth="1"/>
    <col min="5367" max="5367" width="13" style="961" bestFit="1" customWidth="1"/>
    <col min="5368" max="5368" width="19.5703125" style="961" bestFit="1" customWidth="1"/>
    <col min="5369" max="5369" width="11.85546875" style="961" bestFit="1" customWidth="1"/>
    <col min="5370" max="5370" width="19.5703125" style="961" bestFit="1" customWidth="1"/>
    <col min="5371" max="5371" width="14" style="961" bestFit="1" customWidth="1"/>
    <col min="5372" max="5372" width="19.5703125" style="961" bestFit="1" customWidth="1"/>
    <col min="5373" max="5374" width="14.42578125" style="961" customWidth="1"/>
    <col min="5375" max="5375" width="11.5703125" style="961" bestFit="1" customWidth="1"/>
    <col min="5376" max="5617" width="9.140625" style="961"/>
    <col min="5618" max="5618" width="18.7109375" style="961" customWidth="1"/>
    <col min="5619" max="5619" width="18.42578125" style="961" customWidth="1"/>
    <col min="5620" max="5620" width="19.5703125" style="961" customWidth="1"/>
    <col min="5621" max="5621" width="11.7109375" style="961" bestFit="1" customWidth="1"/>
    <col min="5622" max="5622" width="19.5703125" style="961" bestFit="1" customWidth="1"/>
    <col min="5623" max="5623" width="13" style="961" bestFit="1" customWidth="1"/>
    <col min="5624" max="5624" width="19.5703125" style="961" bestFit="1" customWidth="1"/>
    <col min="5625" max="5625" width="11.85546875" style="961" bestFit="1" customWidth="1"/>
    <col min="5626" max="5626" width="19.5703125" style="961" bestFit="1" customWidth="1"/>
    <col min="5627" max="5627" width="14" style="961" bestFit="1" customWidth="1"/>
    <col min="5628" max="5628" width="19.5703125" style="961" bestFit="1" customWidth="1"/>
    <col min="5629" max="5630" width="14.42578125" style="961" customWidth="1"/>
    <col min="5631" max="5631" width="11.5703125" style="961" bestFit="1" customWidth="1"/>
    <col min="5632" max="5873" width="9.140625" style="961"/>
    <col min="5874" max="5874" width="18.7109375" style="961" customWidth="1"/>
    <col min="5875" max="5875" width="18.42578125" style="961" customWidth="1"/>
    <col min="5876" max="5876" width="19.5703125" style="961" customWidth="1"/>
    <col min="5877" max="5877" width="11.7109375" style="961" bestFit="1" customWidth="1"/>
    <col min="5878" max="5878" width="19.5703125" style="961" bestFit="1" customWidth="1"/>
    <col min="5879" max="5879" width="13" style="961" bestFit="1" customWidth="1"/>
    <col min="5880" max="5880" width="19.5703125" style="961" bestFit="1" customWidth="1"/>
    <col min="5881" max="5881" width="11.85546875" style="961" bestFit="1" customWidth="1"/>
    <col min="5882" max="5882" width="19.5703125" style="961" bestFit="1" customWidth="1"/>
    <col min="5883" max="5883" width="14" style="961" bestFit="1" customWidth="1"/>
    <col min="5884" max="5884" width="19.5703125" style="961" bestFit="1" customWidth="1"/>
    <col min="5885" max="5886" width="14.42578125" style="961" customWidth="1"/>
    <col min="5887" max="5887" width="11.5703125" style="961" bestFit="1" customWidth="1"/>
    <col min="5888" max="6129" width="9.140625" style="961"/>
    <col min="6130" max="6130" width="18.7109375" style="961" customWidth="1"/>
    <col min="6131" max="6131" width="18.42578125" style="961" customWidth="1"/>
    <col min="6132" max="6132" width="19.5703125" style="961" customWidth="1"/>
    <col min="6133" max="6133" width="11.7109375" style="961" bestFit="1" customWidth="1"/>
    <col min="6134" max="6134" width="19.5703125" style="961" bestFit="1" customWidth="1"/>
    <col min="6135" max="6135" width="13" style="961" bestFit="1" customWidth="1"/>
    <col min="6136" max="6136" width="19.5703125" style="961" bestFit="1" customWidth="1"/>
    <col min="6137" max="6137" width="11.85546875" style="961" bestFit="1" customWidth="1"/>
    <col min="6138" max="6138" width="19.5703125" style="961" bestFit="1" customWidth="1"/>
    <col min="6139" max="6139" width="14" style="961" bestFit="1" customWidth="1"/>
    <col min="6140" max="6140" width="19.5703125" style="961" bestFit="1" customWidth="1"/>
    <col min="6141" max="6142" width="14.42578125" style="961" customWidth="1"/>
    <col min="6143" max="6143" width="11.5703125" style="961" bestFit="1" customWidth="1"/>
    <col min="6144" max="6385" width="9.140625" style="961"/>
    <col min="6386" max="6386" width="18.7109375" style="961" customWidth="1"/>
    <col min="6387" max="6387" width="18.42578125" style="961" customWidth="1"/>
    <col min="6388" max="6388" width="19.5703125" style="961" customWidth="1"/>
    <col min="6389" max="6389" width="11.7109375" style="961" bestFit="1" customWidth="1"/>
    <col min="6390" max="6390" width="19.5703125" style="961" bestFit="1" customWidth="1"/>
    <col min="6391" max="6391" width="13" style="961" bestFit="1" customWidth="1"/>
    <col min="6392" max="6392" width="19.5703125" style="961" bestFit="1" customWidth="1"/>
    <col min="6393" max="6393" width="11.85546875" style="961" bestFit="1" customWidth="1"/>
    <col min="6394" max="6394" width="19.5703125" style="961" bestFit="1" customWidth="1"/>
    <col min="6395" max="6395" width="14" style="961" bestFit="1" customWidth="1"/>
    <col min="6396" max="6396" width="19.5703125" style="961" bestFit="1" customWidth="1"/>
    <col min="6397" max="6398" width="14.42578125" style="961" customWidth="1"/>
    <col min="6399" max="6399" width="11.5703125" style="961" bestFit="1" customWidth="1"/>
    <col min="6400" max="6641" width="9.140625" style="961"/>
    <col min="6642" max="6642" width="18.7109375" style="961" customWidth="1"/>
    <col min="6643" max="6643" width="18.42578125" style="961" customWidth="1"/>
    <col min="6644" max="6644" width="19.5703125" style="961" customWidth="1"/>
    <col min="6645" max="6645" width="11.7109375" style="961" bestFit="1" customWidth="1"/>
    <col min="6646" max="6646" width="19.5703125" style="961" bestFit="1" customWidth="1"/>
    <col min="6647" max="6647" width="13" style="961" bestFit="1" customWidth="1"/>
    <col min="6648" max="6648" width="19.5703125" style="961" bestFit="1" customWidth="1"/>
    <col min="6649" max="6649" width="11.85546875" style="961" bestFit="1" customWidth="1"/>
    <col min="6650" max="6650" width="19.5703125" style="961" bestFit="1" customWidth="1"/>
    <col min="6651" max="6651" width="14" style="961" bestFit="1" customWidth="1"/>
    <col min="6652" max="6652" width="19.5703125" style="961" bestFit="1" customWidth="1"/>
    <col min="6653" max="6654" width="14.42578125" style="961" customWidth="1"/>
    <col min="6655" max="6655" width="11.5703125" style="961" bestFit="1" customWidth="1"/>
    <col min="6656" max="6897" width="9.140625" style="961"/>
    <col min="6898" max="6898" width="18.7109375" style="961" customWidth="1"/>
    <col min="6899" max="6899" width="18.42578125" style="961" customWidth="1"/>
    <col min="6900" max="6900" width="19.5703125" style="961" customWidth="1"/>
    <col min="6901" max="6901" width="11.7109375" style="961" bestFit="1" customWidth="1"/>
    <col min="6902" max="6902" width="19.5703125" style="961" bestFit="1" customWidth="1"/>
    <col min="6903" max="6903" width="13" style="961" bestFit="1" customWidth="1"/>
    <col min="6904" max="6904" width="19.5703125" style="961" bestFit="1" customWidth="1"/>
    <col min="6905" max="6905" width="11.85546875" style="961" bestFit="1" customWidth="1"/>
    <col min="6906" max="6906" width="19.5703125" style="961" bestFit="1" customWidth="1"/>
    <col min="6907" max="6907" width="14" style="961" bestFit="1" customWidth="1"/>
    <col min="6908" max="6908" width="19.5703125" style="961" bestFit="1" customWidth="1"/>
    <col min="6909" max="6910" width="14.42578125" style="961" customWidth="1"/>
    <col min="6911" max="6911" width="11.5703125" style="961" bestFit="1" customWidth="1"/>
    <col min="6912" max="7153" width="9.140625" style="961"/>
    <col min="7154" max="7154" width="18.7109375" style="961" customWidth="1"/>
    <col min="7155" max="7155" width="18.42578125" style="961" customWidth="1"/>
    <col min="7156" max="7156" width="19.5703125" style="961" customWidth="1"/>
    <col min="7157" max="7157" width="11.7109375" style="961" bestFit="1" customWidth="1"/>
    <col min="7158" max="7158" width="19.5703125" style="961" bestFit="1" customWidth="1"/>
    <col min="7159" max="7159" width="13" style="961" bestFit="1" customWidth="1"/>
    <col min="7160" max="7160" width="19.5703125" style="961" bestFit="1" customWidth="1"/>
    <col min="7161" max="7161" width="11.85546875" style="961" bestFit="1" customWidth="1"/>
    <col min="7162" max="7162" width="19.5703125" style="961" bestFit="1" customWidth="1"/>
    <col min="7163" max="7163" width="14" style="961" bestFit="1" customWidth="1"/>
    <col min="7164" max="7164" width="19.5703125" style="961" bestFit="1" customWidth="1"/>
    <col min="7165" max="7166" width="14.42578125" style="961" customWidth="1"/>
    <col min="7167" max="7167" width="11.5703125" style="961" bestFit="1" customWidth="1"/>
    <col min="7168" max="7409" width="9.140625" style="961"/>
    <col min="7410" max="7410" width="18.7109375" style="961" customWidth="1"/>
    <col min="7411" max="7411" width="18.42578125" style="961" customWidth="1"/>
    <col min="7412" max="7412" width="19.5703125" style="961" customWidth="1"/>
    <col min="7413" max="7413" width="11.7109375" style="961" bestFit="1" customWidth="1"/>
    <col min="7414" max="7414" width="19.5703125" style="961" bestFit="1" customWidth="1"/>
    <col min="7415" max="7415" width="13" style="961" bestFit="1" customWidth="1"/>
    <col min="7416" max="7416" width="19.5703125" style="961" bestFit="1" customWidth="1"/>
    <col min="7417" max="7417" width="11.85546875" style="961" bestFit="1" customWidth="1"/>
    <col min="7418" max="7418" width="19.5703125" style="961" bestFit="1" customWidth="1"/>
    <col min="7419" max="7419" width="14" style="961" bestFit="1" customWidth="1"/>
    <col min="7420" max="7420" width="19.5703125" style="961" bestFit="1" customWidth="1"/>
    <col min="7421" max="7422" width="14.42578125" style="961" customWidth="1"/>
    <col min="7423" max="7423" width="11.5703125" style="961" bestFit="1" customWidth="1"/>
    <col min="7424" max="7665" width="9.140625" style="961"/>
    <col min="7666" max="7666" width="18.7109375" style="961" customWidth="1"/>
    <col min="7667" max="7667" width="18.42578125" style="961" customWidth="1"/>
    <col min="7668" max="7668" width="19.5703125" style="961" customWidth="1"/>
    <col min="7669" max="7669" width="11.7109375" style="961" bestFit="1" customWidth="1"/>
    <col min="7670" max="7670" width="19.5703125" style="961" bestFit="1" customWidth="1"/>
    <col min="7671" max="7671" width="13" style="961" bestFit="1" customWidth="1"/>
    <col min="7672" max="7672" width="19.5703125" style="961" bestFit="1" customWidth="1"/>
    <col min="7673" max="7673" width="11.85546875" style="961" bestFit="1" customWidth="1"/>
    <col min="7674" max="7674" width="19.5703125" style="961" bestFit="1" customWidth="1"/>
    <col min="7675" max="7675" width="14" style="961" bestFit="1" customWidth="1"/>
    <col min="7676" max="7676" width="19.5703125" style="961" bestFit="1" customWidth="1"/>
    <col min="7677" max="7678" width="14.42578125" style="961" customWidth="1"/>
    <col min="7679" max="7679" width="11.5703125" style="961" bestFit="1" customWidth="1"/>
    <col min="7680" max="7921" width="9.140625" style="961"/>
    <col min="7922" max="7922" width="18.7109375" style="961" customWidth="1"/>
    <col min="7923" max="7923" width="18.42578125" style="961" customWidth="1"/>
    <col min="7924" max="7924" width="19.5703125" style="961" customWidth="1"/>
    <col min="7925" max="7925" width="11.7109375" style="961" bestFit="1" customWidth="1"/>
    <col min="7926" max="7926" width="19.5703125" style="961" bestFit="1" customWidth="1"/>
    <col min="7927" max="7927" width="13" style="961" bestFit="1" customWidth="1"/>
    <col min="7928" max="7928" width="19.5703125" style="961" bestFit="1" customWidth="1"/>
    <col min="7929" max="7929" width="11.85546875" style="961" bestFit="1" customWidth="1"/>
    <col min="7930" max="7930" width="19.5703125" style="961" bestFit="1" customWidth="1"/>
    <col min="7931" max="7931" width="14" style="961" bestFit="1" customWidth="1"/>
    <col min="7932" max="7932" width="19.5703125" style="961" bestFit="1" customWidth="1"/>
    <col min="7933" max="7934" width="14.42578125" style="961" customWidth="1"/>
    <col min="7935" max="7935" width="11.5703125" style="961" bestFit="1" customWidth="1"/>
    <col min="7936" max="8177" width="9.140625" style="961"/>
    <col min="8178" max="8178" width="18.7109375" style="961" customWidth="1"/>
    <col min="8179" max="8179" width="18.42578125" style="961" customWidth="1"/>
    <col min="8180" max="8180" width="19.5703125" style="961" customWidth="1"/>
    <col min="8181" max="8181" width="11.7109375" style="961" bestFit="1" customWidth="1"/>
    <col min="8182" max="8182" width="19.5703125" style="961" bestFit="1" customWidth="1"/>
    <col min="8183" max="8183" width="13" style="961" bestFit="1" customWidth="1"/>
    <col min="8184" max="8184" width="19.5703125" style="961" bestFit="1" customWidth="1"/>
    <col min="8185" max="8185" width="11.85546875" style="961" bestFit="1" customWidth="1"/>
    <col min="8186" max="8186" width="19.5703125" style="961" bestFit="1" customWidth="1"/>
    <col min="8187" max="8187" width="14" style="961" bestFit="1" customWidth="1"/>
    <col min="8188" max="8188" width="19.5703125" style="961" bestFit="1" customWidth="1"/>
    <col min="8189" max="8190" width="14.42578125" style="961" customWidth="1"/>
    <col min="8191" max="8191" width="11.5703125" style="961" bestFit="1" customWidth="1"/>
    <col min="8192" max="8433" width="9.140625" style="961"/>
    <col min="8434" max="8434" width="18.7109375" style="961" customWidth="1"/>
    <col min="8435" max="8435" width="18.42578125" style="961" customWidth="1"/>
    <col min="8436" max="8436" width="19.5703125" style="961" customWidth="1"/>
    <col min="8437" max="8437" width="11.7109375" style="961" bestFit="1" customWidth="1"/>
    <col min="8438" max="8438" width="19.5703125" style="961" bestFit="1" customWidth="1"/>
    <col min="8439" max="8439" width="13" style="961" bestFit="1" customWidth="1"/>
    <col min="8440" max="8440" width="19.5703125" style="961" bestFit="1" customWidth="1"/>
    <col min="8441" max="8441" width="11.85546875" style="961" bestFit="1" customWidth="1"/>
    <col min="8442" max="8442" width="19.5703125" style="961" bestFit="1" customWidth="1"/>
    <col min="8443" max="8443" width="14" style="961" bestFit="1" customWidth="1"/>
    <col min="8444" max="8444" width="19.5703125" style="961" bestFit="1" customWidth="1"/>
    <col min="8445" max="8446" width="14.42578125" style="961" customWidth="1"/>
    <col min="8447" max="8447" width="11.5703125" style="961" bestFit="1" customWidth="1"/>
    <col min="8448" max="8689" width="9.140625" style="961"/>
    <col min="8690" max="8690" width="18.7109375" style="961" customWidth="1"/>
    <col min="8691" max="8691" width="18.42578125" style="961" customWidth="1"/>
    <col min="8692" max="8692" width="19.5703125" style="961" customWidth="1"/>
    <col min="8693" max="8693" width="11.7109375" style="961" bestFit="1" customWidth="1"/>
    <col min="8694" max="8694" width="19.5703125" style="961" bestFit="1" customWidth="1"/>
    <col min="8695" max="8695" width="13" style="961" bestFit="1" customWidth="1"/>
    <col min="8696" max="8696" width="19.5703125" style="961" bestFit="1" customWidth="1"/>
    <col min="8697" max="8697" width="11.85546875" style="961" bestFit="1" customWidth="1"/>
    <col min="8698" max="8698" width="19.5703125" style="961" bestFit="1" customWidth="1"/>
    <col min="8699" max="8699" width="14" style="961" bestFit="1" customWidth="1"/>
    <col min="8700" max="8700" width="19.5703125" style="961" bestFit="1" customWidth="1"/>
    <col min="8701" max="8702" width="14.42578125" style="961" customWidth="1"/>
    <col min="8703" max="8703" width="11.5703125" style="961" bestFit="1" customWidth="1"/>
    <col min="8704" max="8945" width="9.140625" style="961"/>
    <col min="8946" max="8946" width="18.7109375" style="961" customWidth="1"/>
    <col min="8947" max="8947" width="18.42578125" style="961" customWidth="1"/>
    <col min="8948" max="8948" width="19.5703125" style="961" customWidth="1"/>
    <col min="8949" max="8949" width="11.7109375" style="961" bestFit="1" customWidth="1"/>
    <col min="8950" max="8950" width="19.5703125" style="961" bestFit="1" customWidth="1"/>
    <col min="8951" max="8951" width="13" style="961" bestFit="1" customWidth="1"/>
    <col min="8952" max="8952" width="19.5703125" style="961" bestFit="1" customWidth="1"/>
    <col min="8953" max="8953" width="11.85546875" style="961" bestFit="1" customWidth="1"/>
    <col min="8954" max="8954" width="19.5703125" style="961" bestFit="1" customWidth="1"/>
    <col min="8955" max="8955" width="14" style="961" bestFit="1" customWidth="1"/>
    <col min="8956" max="8956" width="19.5703125" style="961" bestFit="1" customWidth="1"/>
    <col min="8957" max="8958" width="14.42578125" style="961" customWidth="1"/>
    <col min="8959" max="8959" width="11.5703125" style="961" bestFit="1" customWidth="1"/>
    <col min="8960" max="9201" width="9.140625" style="961"/>
    <col min="9202" max="9202" width="18.7109375" style="961" customWidth="1"/>
    <col min="9203" max="9203" width="18.42578125" style="961" customWidth="1"/>
    <col min="9204" max="9204" width="19.5703125" style="961" customWidth="1"/>
    <col min="9205" max="9205" width="11.7109375" style="961" bestFit="1" customWidth="1"/>
    <col min="9206" max="9206" width="19.5703125" style="961" bestFit="1" customWidth="1"/>
    <col min="9207" max="9207" width="13" style="961" bestFit="1" customWidth="1"/>
    <col min="9208" max="9208" width="19.5703125" style="961" bestFit="1" customWidth="1"/>
    <col min="9209" max="9209" width="11.85546875" style="961" bestFit="1" customWidth="1"/>
    <col min="9210" max="9210" width="19.5703125" style="961" bestFit="1" customWidth="1"/>
    <col min="9211" max="9211" width="14" style="961" bestFit="1" customWidth="1"/>
    <col min="9212" max="9212" width="19.5703125" style="961" bestFit="1" customWidth="1"/>
    <col min="9213" max="9214" width="14.42578125" style="961" customWidth="1"/>
    <col min="9215" max="9215" width="11.5703125" style="961" bestFit="1" customWidth="1"/>
    <col min="9216" max="9457" width="9.140625" style="961"/>
    <col min="9458" max="9458" width="18.7109375" style="961" customWidth="1"/>
    <col min="9459" max="9459" width="18.42578125" style="961" customWidth="1"/>
    <col min="9460" max="9460" width="19.5703125" style="961" customWidth="1"/>
    <col min="9461" max="9461" width="11.7109375" style="961" bestFit="1" customWidth="1"/>
    <col min="9462" max="9462" width="19.5703125" style="961" bestFit="1" customWidth="1"/>
    <col min="9463" max="9463" width="13" style="961" bestFit="1" customWidth="1"/>
    <col min="9464" max="9464" width="19.5703125" style="961" bestFit="1" customWidth="1"/>
    <col min="9465" max="9465" width="11.85546875" style="961" bestFit="1" customWidth="1"/>
    <col min="9466" max="9466" width="19.5703125" style="961" bestFit="1" customWidth="1"/>
    <col min="9467" max="9467" width="14" style="961" bestFit="1" customWidth="1"/>
    <col min="9468" max="9468" width="19.5703125" style="961" bestFit="1" customWidth="1"/>
    <col min="9469" max="9470" width="14.42578125" style="961" customWidth="1"/>
    <col min="9471" max="9471" width="11.5703125" style="961" bestFit="1" customWidth="1"/>
    <col min="9472" max="9713" width="9.140625" style="961"/>
    <col min="9714" max="9714" width="18.7109375" style="961" customWidth="1"/>
    <col min="9715" max="9715" width="18.42578125" style="961" customWidth="1"/>
    <col min="9716" max="9716" width="19.5703125" style="961" customWidth="1"/>
    <col min="9717" max="9717" width="11.7109375" style="961" bestFit="1" customWidth="1"/>
    <col min="9718" max="9718" width="19.5703125" style="961" bestFit="1" customWidth="1"/>
    <col min="9719" max="9719" width="13" style="961" bestFit="1" customWidth="1"/>
    <col min="9720" max="9720" width="19.5703125" style="961" bestFit="1" customWidth="1"/>
    <col min="9721" max="9721" width="11.85546875" style="961" bestFit="1" customWidth="1"/>
    <col min="9722" max="9722" width="19.5703125" style="961" bestFit="1" customWidth="1"/>
    <col min="9723" max="9723" width="14" style="961" bestFit="1" customWidth="1"/>
    <col min="9724" max="9724" width="19.5703125" style="961" bestFit="1" customWidth="1"/>
    <col min="9725" max="9726" width="14.42578125" style="961" customWidth="1"/>
    <col min="9727" max="9727" width="11.5703125" style="961" bestFit="1" customWidth="1"/>
    <col min="9728" max="9969" width="9.140625" style="961"/>
    <col min="9970" max="9970" width="18.7109375" style="961" customWidth="1"/>
    <col min="9971" max="9971" width="18.42578125" style="961" customWidth="1"/>
    <col min="9972" max="9972" width="19.5703125" style="961" customWidth="1"/>
    <col min="9973" max="9973" width="11.7109375" style="961" bestFit="1" customWidth="1"/>
    <col min="9974" max="9974" width="19.5703125" style="961" bestFit="1" customWidth="1"/>
    <col min="9975" max="9975" width="13" style="961" bestFit="1" customWidth="1"/>
    <col min="9976" max="9976" width="19.5703125" style="961" bestFit="1" customWidth="1"/>
    <col min="9977" max="9977" width="11.85546875" style="961" bestFit="1" customWidth="1"/>
    <col min="9978" max="9978" width="19.5703125" style="961" bestFit="1" customWidth="1"/>
    <col min="9979" max="9979" width="14" style="961" bestFit="1" customWidth="1"/>
    <col min="9980" max="9980" width="19.5703125" style="961" bestFit="1" customWidth="1"/>
    <col min="9981" max="9982" width="14.42578125" style="961" customWidth="1"/>
    <col min="9983" max="9983" width="11.5703125" style="961" bestFit="1" customWidth="1"/>
    <col min="9984" max="10225" width="9.140625" style="961"/>
    <col min="10226" max="10226" width="18.7109375" style="961" customWidth="1"/>
    <col min="10227" max="10227" width="18.42578125" style="961" customWidth="1"/>
    <col min="10228" max="10228" width="19.5703125" style="961" customWidth="1"/>
    <col min="10229" max="10229" width="11.7109375" style="961" bestFit="1" customWidth="1"/>
    <col min="10230" max="10230" width="19.5703125" style="961" bestFit="1" customWidth="1"/>
    <col min="10231" max="10231" width="13" style="961" bestFit="1" customWidth="1"/>
    <col min="10232" max="10232" width="19.5703125" style="961" bestFit="1" customWidth="1"/>
    <col min="10233" max="10233" width="11.85546875" style="961" bestFit="1" customWidth="1"/>
    <col min="10234" max="10234" width="19.5703125" style="961" bestFit="1" customWidth="1"/>
    <col min="10235" max="10235" width="14" style="961" bestFit="1" customWidth="1"/>
    <col min="10236" max="10236" width="19.5703125" style="961" bestFit="1" customWidth="1"/>
    <col min="10237" max="10238" width="14.42578125" style="961" customWidth="1"/>
    <col min="10239" max="10239" width="11.5703125" style="961" bestFit="1" customWidth="1"/>
    <col min="10240" max="10481" width="9.140625" style="961"/>
    <col min="10482" max="10482" width="18.7109375" style="961" customWidth="1"/>
    <col min="10483" max="10483" width="18.42578125" style="961" customWidth="1"/>
    <col min="10484" max="10484" width="19.5703125" style="961" customWidth="1"/>
    <col min="10485" max="10485" width="11.7109375" style="961" bestFit="1" customWidth="1"/>
    <col min="10486" max="10486" width="19.5703125" style="961" bestFit="1" customWidth="1"/>
    <col min="10487" max="10487" width="13" style="961" bestFit="1" customWidth="1"/>
    <col min="10488" max="10488" width="19.5703125" style="961" bestFit="1" customWidth="1"/>
    <col min="10489" max="10489" width="11.85546875" style="961" bestFit="1" customWidth="1"/>
    <col min="10490" max="10490" width="19.5703125" style="961" bestFit="1" customWidth="1"/>
    <col min="10491" max="10491" width="14" style="961" bestFit="1" customWidth="1"/>
    <col min="10492" max="10492" width="19.5703125" style="961" bestFit="1" customWidth="1"/>
    <col min="10493" max="10494" width="14.42578125" style="961" customWidth="1"/>
    <col min="10495" max="10495" width="11.5703125" style="961" bestFit="1" customWidth="1"/>
    <col min="10496" max="10737" width="9.140625" style="961"/>
    <col min="10738" max="10738" width="18.7109375" style="961" customWidth="1"/>
    <col min="10739" max="10739" width="18.42578125" style="961" customWidth="1"/>
    <col min="10740" max="10740" width="19.5703125" style="961" customWidth="1"/>
    <col min="10741" max="10741" width="11.7109375" style="961" bestFit="1" customWidth="1"/>
    <col min="10742" max="10742" width="19.5703125" style="961" bestFit="1" customWidth="1"/>
    <col min="10743" max="10743" width="13" style="961" bestFit="1" customWidth="1"/>
    <col min="10744" max="10744" width="19.5703125" style="961" bestFit="1" customWidth="1"/>
    <col min="10745" max="10745" width="11.85546875" style="961" bestFit="1" customWidth="1"/>
    <col min="10746" max="10746" width="19.5703125" style="961" bestFit="1" customWidth="1"/>
    <col min="10747" max="10747" width="14" style="961" bestFit="1" customWidth="1"/>
    <col min="10748" max="10748" width="19.5703125" style="961" bestFit="1" customWidth="1"/>
    <col min="10749" max="10750" width="14.42578125" style="961" customWidth="1"/>
    <col min="10751" max="10751" width="11.5703125" style="961" bestFit="1" customWidth="1"/>
    <col min="10752" max="10993" width="9.140625" style="961"/>
    <col min="10994" max="10994" width="18.7109375" style="961" customWidth="1"/>
    <col min="10995" max="10995" width="18.42578125" style="961" customWidth="1"/>
    <col min="10996" max="10996" width="19.5703125" style="961" customWidth="1"/>
    <col min="10997" max="10997" width="11.7109375" style="961" bestFit="1" customWidth="1"/>
    <col min="10998" max="10998" width="19.5703125" style="961" bestFit="1" customWidth="1"/>
    <col min="10999" max="10999" width="13" style="961" bestFit="1" customWidth="1"/>
    <col min="11000" max="11000" width="19.5703125" style="961" bestFit="1" customWidth="1"/>
    <col min="11001" max="11001" width="11.85546875" style="961" bestFit="1" customWidth="1"/>
    <col min="11002" max="11002" width="19.5703125" style="961" bestFit="1" customWidth="1"/>
    <col min="11003" max="11003" width="14" style="961" bestFit="1" customWidth="1"/>
    <col min="11004" max="11004" width="19.5703125" style="961" bestFit="1" customWidth="1"/>
    <col min="11005" max="11006" width="14.42578125" style="961" customWidth="1"/>
    <col min="11007" max="11007" width="11.5703125" style="961" bestFit="1" customWidth="1"/>
    <col min="11008" max="11249" width="9.140625" style="961"/>
    <col min="11250" max="11250" width="18.7109375" style="961" customWidth="1"/>
    <col min="11251" max="11251" width="18.42578125" style="961" customWidth="1"/>
    <col min="11252" max="11252" width="19.5703125" style="961" customWidth="1"/>
    <col min="11253" max="11253" width="11.7109375" style="961" bestFit="1" customWidth="1"/>
    <col min="11254" max="11254" width="19.5703125" style="961" bestFit="1" customWidth="1"/>
    <col min="11255" max="11255" width="13" style="961" bestFit="1" customWidth="1"/>
    <col min="11256" max="11256" width="19.5703125" style="961" bestFit="1" customWidth="1"/>
    <col min="11257" max="11257" width="11.85546875" style="961" bestFit="1" customWidth="1"/>
    <col min="11258" max="11258" width="19.5703125" style="961" bestFit="1" customWidth="1"/>
    <col min="11259" max="11259" width="14" style="961" bestFit="1" customWidth="1"/>
    <col min="11260" max="11260" width="19.5703125" style="961" bestFit="1" customWidth="1"/>
    <col min="11261" max="11262" width="14.42578125" style="961" customWidth="1"/>
    <col min="11263" max="11263" width="11.5703125" style="961" bestFit="1" customWidth="1"/>
    <col min="11264" max="11505" width="9.140625" style="961"/>
    <col min="11506" max="11506" width="18.7109375" style="961" customWidth="1"/>
    <col min="11507" max="11507" width="18.42578125" style="961" customWidth="1"/>
    <col min="11508" max="11508" width="19.5703125" style="961" customWidth="1"/>
    <col min="11509" max="11509" width="11.7109375" style="961" bestFit="1" customWidth="1"/>
    <col min="11510" max="11510" width="19.5703125" style="961" bestFit="1" customWidth="1"/>
    <col min="11511" max="11511" width="13" style="961" bestFit="1" customWidth="1"/>
    <col min="11512" max="11512" width="19.5703125" style="961" bestFit="1" customWidth="1"/>
    <col min="11513" max="11513" width="11.85546875" style="961" bestFit="1" customWidth="1"/>
    <col min="11514" max="11514" width="19.5703125" style="961" bestFit="1" customWidth="1"/>
    <col min="11515" max="11515" width="14" style="961" bestFit="1" customWidth="1"/>
    <col min="11516" max="11516" width="19.5703125" style="961" bestFit="1" customWidth="1"/>
    <col min="11517" max="11518" width="14.42578125" style="961" customWidth="1"/>
    <col min="11519" max="11519" width="11.5703125" style="961" bestFit="1" customWidth="1"/>
    <col min="11520" max="11761" width="9.140625" style="961"/>
    <col min="11762" max="11762" width="18.7109375" style="961" customWidth="1"/>
    <col min="11763" max="11763" width="18.42578125" style="961" customWidth="1"/>
    <col min="11764" max="11764" width="19.5703125" style="961" customWidth="1"/>
    <col min="11765" max="11765" width="11.7109375" style="961" bestFit="1" customWidth="1"/>
    <col min="11766" max="11766" width="19.5703125" style="961" bestFit="1" customWidth="1"/>
    <col min="11767" max="11767" width="13" style="961" bestFit="1" customWidth="1"/>
    <col min="11768" max="11768" width="19.5703125" style="961" bestFit="1" customWidth="1"/>
    <col min="11769" max="11769" width="11.85546875" style="961" bestFit="1" customWidth="1"/>
    <col min="11770" max="11770" width="19.5703125" style="961" bestFit="1" customWidth="1"/>
    <col min="11771" max="11771" width="14" style="961" bestFit="1" customWidth="1"/>
    <col min="11772" max="11772" width="19.5703125" style="961" bestFit="1" customWidth="1"/>
    <col min="11773" max="11774" width="14.42578125" style="961" customWidth="1"/>
    <col min="11775" max="11775" width="11.5703125" style="961" bestFit="1" customWidth="1"/>
    <col min="11776" max="12017" width="9.140625" style="961"/>
    <col min="12018" max="12018" width="18.7109375" style="961" customWidth="1"/>
    <col min="12019" max="12019" width="18.42578125" style="961" customWidth="1"/>
    <col min="12020" max="12020" width="19.5703125" style="961" customWidth="1"/>
    <col min="12021" max="12021" width="11.7109375" style="961" bestFit="1" customWidth="1"/>
    <col min="12022" max="12022" width="19.5703125" style="961" bestFit="1" customWidth="1"/>
    <col min="12023" max="12023" width="13" style="961" bestFit="1" customWidth="1"/>
    <col min="12024" max="12024" width="19.5703125" style="961" bestFit="1" customWidth="1"/>
    <col min="12025" max="12025" width="11.85546875" style="961" bestFit="1" customWidth="1"/>
    <col min="12026" max="12026" width="19.5703125" style="961" bestFit="1" customWidth="1"/>
    <col min="12027" max="12027" width="14" style="961" bestFit="1" customWidth="1"/>
    <col min="12028" max="12028" width="19.5703125" style="961" bestFit="1" customWidth="1"/>
    <col min="12029" max="12030" width="14.42578125" style="961" customWidth="1"/>
    <col min="12031" max="12031" width="11.5703125" style="961" bestFit="1" customWidth="1"/>
    <col min="12032" max="12273" width="9.140625" style="961"/>
    <col min="12274" max="12274" width="18.7109375" style="961" customWidth="1"/>
    <col min="12275" max="12275" width="18.42578125" style="961" customWidth="1"/>
    <col min="12276" max="12276" width="19.5703125" style="961" customWidth="1"/>
    <col min="12277" max="12277" width="11.7109375" style="961" bestFit="1" customWidth="1"/>
    <col min="12278" max="12278" width="19.5703125" style="961" bestFit="1" customWidth="1"/>
    <col min="12279" max="12279" width="13" style="961" bestFit="1" customWidth="1"/>
    <col min="12280" max="12280" width="19.5703125" style="961" bestFit="1" customWidth="1"/>
    <col min="12281" max="12281" width="11.85546875" style="961" bestFit="1" customWidth="1"/>
    <col min="12282" max="12282" width="19.5703125" style="961" bestFit="1" customWidth="1"/>
    <col min="12283" max="12283" width="14" style="961" bestFit="1" customWidth="1"/>
    <col min="12284" max="12284" width="19.5703125" style="961" bestFit="1" customWidth="1"/>
    <col min="12285" max="12286" width="14.42578125" style="961" customWidth="1"/>
    <col min="12287" max="12287" width="11.5703125" style="961" bestFit="1" customWidth="1"/>
    <col min="12288" max="12529" width="9.140625" style="961"/>
    <col min="12530" max="12530" width="18.7109375" style="961" customWidth="1"/>
    <col min="12531" max="12531" width="18.42578125" style="961" customWidth="1"/>
    <col min="12532" max="12532" width="19.5703125" style="961" customWidth="1"/>
    <col min="12533" max="12533" width="11.7109375" style="961" bestFit="1" customWidth="1"/>
    <col min="12534" max="12534" width="19.5703125" style="961" bestFit="1" customWidth="1"/>
    <col min="12535" max="12535" width="13" style="961" bestFit="1" customWidth="1"/>
    <col min="12536" max="12536" width="19.5703125" style="961" bestFit="1" customWidth="1"/>
    <col min="12537" max="12537" width="11.85546875" style="961" bestFit="1" customWidth="1"/>
    <col min="12538" max="12538" width="19.5703125" style="961" bestFit="1" customWidth="1"/>
    <col min="12539" max="12539" width="14" style="961" bestFit="1" customWidth="1"/>
    <col min="12540" max="12540" width="19.5703125" style="961" bestFit="1" customWidth="1"/>
    <col min="12541" max="12542" width="14.42578125" style="961" customWidth="1"/>
    <col min="12543" max="12543" width="11.5703125" style="961" bestFit="1" customWidth="1"/>
    <col min="12544" max="12785" width="9.140625" style="961"/>
    <col min="12786" max="12786" width="18.7109375" style="961" customWidth="1"/>
    <col min="12787" max="12787" width="18.42578125" style="961" customWidth="1"/>
    <col min="12788" max="12788" width="19.5703125" style="961" customWidth="1"/>
    <col min="12789" max="12789" width="11.7109375" style="961" bestFit="1" customWidth="1"/>
    <col min="12790" max="12790" width="19.5703125" style="961" bestFit="1" customWidth="1"/>
    <col min="12791" max="12791" width="13" style="961" bestFit="1" customWidth="1"/>
    <col min="12792" max="12792" width="19.5703125" style="961" bestFit="1" customWidth="1"/>
    <col min="12793" max="12793" width="11.85546875" style="961" bestFit="1" customWidth="1"/>
    <col min="12794" max="12794" width="19.5703125" style="961" bestFit="1" customWidth="1"/>
    <col min="12795" max="12795" width="14" style="961" bestFit="1" customWidth="1"/>
    <col min="12796" max="12796" width="19.5703125" style="961" bestFit="1" customWidth="1"/>
    <col min="12797" max="12798" width="14.42578125" style="961" customWidth="1"/>
    <col min="12799" max="12799" width="11.5703125" style="961" bestFit="1" customWidth="1"/>
    <col min="12800" max="13041" width="9.140625" style="961"/>
    <col min="13042" max="13042" width="18.7109375" style="961" customWidth="1"/>
    <col min="13043" max="13043" width="18.42578125" style="961" customWidth="1"/>
    <col min="13044" max="13044" width="19.5703125" style="961" customWidth="1"/>
    <col min="13045" max="13045" width="11.7109375" style="961" bestFit="1" customWidth="1"/>
    <col min="13046" max="13046" width="19.5703125" style="961" bestFit="1" customWidth="1"/>
    <col min="13047" max="13047" width="13" style="961" bestFit="1" customWidth="1"/>
    <col min="13048" max="13048" width="19.5703125" style="961" bestFit="1" customWidth="1"/>
    <col min="13049" max="13049" width="11.85546875" style="961" bestFit="1" customWidth="1"/>
    <col min="13050" max="13050" width="19.5703125" style="961" bestFit="1" customWidth="1"/>
    <col min="13051" max="13051" width="14" style="961" bestFit="1" customWidth="1"/>
    <col min="13052" max="13052" width="19.5703125" style="961" bestFit="1" customWidth="1"/>
    <col min="13053" max="13054" width="14.42578125" style="961" customWidth="1"/>
    <col min="13055" max="13055" width="11.5703125" style="961" bestFit="1" customWidth="1"/>
    <col min="13056" max="13297" width="9.140625" style="961"/>
    <col min="13298" max="13298" width="18.7109375" style="961" customWidth="1"/>
    <col min="13299" max="13299" width="18.42578125" style="961" customWidth="1"/>
    <col min="13300" max="13300" width="19.5703125" style="961" customWidth="1"/>
    <col min="13301" max="13301" width="11.7109375" style="961" bestFit="1" customWidth="1"/>
    <col min="13302" max="13302" width="19.5703125" style="961" bestFit="1" customWidth="1"/>
    <col min="13303" max="13303" width="13" style="961" bestFit="1" customWidth="1"/>
    <col min="13304" max="13304" width="19.5703125" style="961" bestFit="1" customWidth="1"/>
    <col min="13305" max="13305" width="11.85546875" style="961" bestFit="1" customWidth="1"/>
    <col min="13306" max="13306" width="19.5703125" style="961" bestFit="1" customWidth="1"/>
    <col min="13307" max="13307" width="14" style="961" bestFit="1" customWidth="1"/>
    <col min="13308" max="13308" width="19.5703125" style="961" bestFit="1" customWidth="1"/>
    <col min="13309" max="13310" width="14.42578125" style="961" customWidth="1"/>
    <col min="13311" max="13311" width="11.5703125" style="961" bestFit="1" customWidth="1"/>
    <col min="13312" max="13553" width="9.140625" style="961"/>
    <col min="13554" max="13554" width="18.7109375" style="961" customWidth="1"/>
    <col min="13555" max="13555" width="18.42578125" style="961" customWidth="1"/>
    <col min="13556" max="13556" width="19.5703125" style="961" customWidth="1"/>
    <col min="13557" max="13557" width="11.7109375" style="961" bestFit="1" customWidth="1"/>
    <col min="13558" max="13558" width="19.5703125" style="961" bestFit="1" customWidth="1"/>
    <col min="13559" max="13559" width="13" style="961" bestFit="1" customWidth="1"/>
    <col min="13560" max="13560" width="19.5703125" style="961" bestFit="1" customWidth="1"/>
    <col min="13561" max="13561" width="11.85546875" style="961" bestFit="1" customWidth="1"/>
    <col min="13562" max="13562" width="19.5703125" style="961" bestFit="1" customWidth="1"/>
    <col min="13563" max="13563" width="14" style="961" bestFit="1" customWidth="1"/>
    <col min="13564" max="13564" width="19.5703125" style="961" bestFit="1" customWidth="1"/>
    <col min="13565" max="13566" width="14.42578125" style="961" customWidth="1"/>
    <col min="13567" max="13567" width="11.5703125" style="961" bestFit="1" customWidth="1"/>
    <col min="13568" max="13809" width="9.140625" style="961"/>
    <col min="13810" max="13810" width="18.7109375" style="961" customWidth="1"/>
    <col min="13811" max="13811" width="18.42578125" style="961" customWidth="1"/>
    <col min="13812" max="13812" width="19.5703125" style="961" customWidth="1"/>
    <col min="13813" max="13813" width="11.7109375" style="961" bestFit="1" customWidth="1"/>
    <col min="13814" max="13814" width="19.5703125" style="961" bestFit="1" customWidth="1"/>
    <col min="13815" max="13815" width="13" style="961" bestFit="1" customWidth="1"/>
    <col min="13816" max="13816" width="19.5703125" style="961" bestFit="1" customWidth="1"/>
    <col min="13817" max="13817" width="11.85546875" style="961" bestFit="1" customWidth="1"/>
    <col min="13818" max="13818" width="19.5703125" style="961" bestFit="1" customWidth="1"/>
    <col min="13819" max="13819" width="14" style="961" bestFit="1" customWidth="1"/>
    <col min="13820" max="13820" width="19.5703125" style="961" bestFit="1" customWidth="1"/>
    <col min="13821" max="13822" width="14.42578125" style="961" customWidth="1"/>
    <col min="13823" max="13823" width="11.5703125" style="961" bestFit="1" customWidth="1"/>
    <col min="13824" max="14065" width="9.140625" style="961"/>
    <col min="14066" max="14066" width="18.7109375" style="961" customWidth="1"/>
    <col min="14067" max="14067" width="18.42578125" style="961" customWidth="1"/>
    <col min="14068" max="14068" width="19.5703125" style="961" customWidth="1"/>
    <col min="14069" max="14069" width="11.7109375" style="961" bestFit="1" customWidth="1"/>
    <col min="14070" max="14070" width="19.5703125" style="961" bestFit="1" customWidth="1"/>
    <col min="14071" max="14071" width="13" style="961" bestFit="1" customWidth="1"/>
    <col min="14072" max="14072" width="19.5703125" style="961" bestFit="1" customWidth="1"/>
    <col min="14073" max="14073" width="11.85546875" style="961" bestFit="1" customWidth="1"/>
    <col min="14074" max="14074" width="19.5703125" style="961" bestFit="1" customWidth="1"/>
    <col min="14075" max="14075" width="14" style="961" bestFit="1" customWidth="1"/>
    <col min="14076" max="14076" width="19.5703125" style="961" bestFit="1" customWidth="1"/>
    <col min="14077" max="14078" width="14.42578125" style="961" customWidth="1"/>
    <col min="14079" max="14079" width="11.5703125" style="961" bestFit="1" customWidth="1"/>
    <col min="14080" max="14321" width="9.140625" style="961"/>
    <col min="14322" max="14322" width="18.7109375" style="961" customWidth="1"/>
    <col min="14323" max="14323" width="18.42578125" style="961" customWidth="1"/>
    <col min="14324" max="14324" width="19.5703125" style="961" customWidth="1"/>
    <col min="14325" max="14325" width="11.7109375" style="961" bestFit="1" customWidth="1"/>
    <col min="14326" max="14326" width="19.5703125" style="961" bestFit="1" customWidth="1"/>
    <col min="14327" max="14327" width="13" style="961" bestFit="1" customWidth="1"/>
    <col min="14328" max="14328" width="19.5703125" style="961" bestFit="1" customWidth="1"/>
    <col min="14329" max="14329" width="11.85546875" style="961" bestFit="1" customWidth="1"/>
    <col min="14330" max="14330" width="19.5703125" style="961" bestFit="1" customWidth="1"/>
    <col min="14331" max="14331" width="14" style="961" bestFit="1" customWidth="1"/>
    <col min="14332" max="14332" width="19.5703125" style="961" bestFit="1" customWidth="1"/>
    <col min="14333" max="14334" width="14.42578125" style="961" customWidth="1"/>
    <col min="14335" max="14335" width="11.5703125" style="961" bestFit="1" customWidth="1"/>
    <col min="14336" max="14577" width="9.140625" style="961"/>
    <col min="14578" max="14578" width="18.7109375" style="961" customWidth="1"/>
    <col min="14579" max="14579" width="18.42578125" style="961" customWidth="1"/>
    <col min="14580" max="14580" width="19.5703125" style="961" customWidth="1"/>
    <col min="14581" max="14581" width="11.7109375" style="961" bestFit="1" customWidth="1"/>
    <col min="14582" max="14582" width="19.5703125" style="961" bestFit="1" customWidth="1"/>
    <col min="14583" max="14583" width="13" style="961" bestFit="1" customWidth="1"/>
    <col min="14584" max="14584" width="19.5703125" style="961" bestFit="1" customWidth="1"/>
    <col min="14585" max="14585" width="11.85546875" style="961" bestFit="1" customWidth="1"/>
    <col min="14586" max="14586" width="19.5703125" style="961" bestFit="1" customWidth="1"/>
    <col min="14587" max="14587" width="14" style="961" bestFit="1" customWidth="1"/>
    <col min="14588" max="14588" width="19.5703125" style="961" bestFit="1" customWidth="1"/>
    <col min="14589" max="14590" width="14.42578125" style="961" customWidth="1"/>
    <col min="14591" max="14591" width="11.5703125" style="961" bestFit="1" customWidth="1"/>
    <col min="14592" max="14833" width="9.140625" style="961"/>
    <col min="14834" max="14834" width="18.7109375" style="961" customWidth="1"/>
    <col min="14835" max="14835" width="18.42578125" style="961" customWidth="1"/>
    <col min="14836" max="14836" width="19.5703125" style="961" customWidth="1"/>
    <col min="14837" max="14837" width="11.7109375" style="961" bestFit="1" customWidth="1"/>
    <col min="14838" max="14838" width="19.5703125" style="961" bestFit="1" customWidth="1"/>
    <col min="14839" max="14839" width="13" style="961" bestFit="1" customWidth="1"/>
    <col min="14840" max="14840" width="19.5703125" style="961" bestFit="1" customWidth="1"/>
    <col min="14841" max="14841" width="11.85546875" style="961" bestFit="1" customWidth="1"/>
    <col min="14842" max="14842" width="19.5703125" style="961" bestFit="1" customWidth="1"/>
    <col min="14843" max="14843" width="14" style="961" bestFit="1" customWidth="1"/>
    <col min="14844" max="14844" width="19.5703125" style="961" bestFit="1" customWidth="1"/>
    <col min="14845" max="14846" width="14.42578125" style="961" customWidth="1"/>
    <col min="14847" max="14847" width="11.5703125" style="961" bestFit="1" customWidth="1"/>
    <col min="14848" max="15089" width="9.140625" style="961"/>
    <col min="15090" max="15090" width="18.7109375" style="961" customWidth="1"/>
    <col min="15091" max="15091" width="18.42578125" style="961" customWidth="1"/>
    <col min="15092" max="15092" width="19.5703125" style="961" customWidth="1"/>
    <col min="15093" max="15093" width="11.7109375" style="961" bestFit="1" customWidth="1"/>
    <col min="15094" max="15094" width="19.5703125" style="961" bestFit="1" customWidth="1"/>
    <col min="15095" max="15095" width="13" style="961" bestFit="1" customWidth="1"/>
    <col min="15096" max="15096" width="19.5703125" style="961" bestFit="1" customWidth="1"/>
    <col min="15097" max="15097" width="11.85546875" style="961" bestFit="1" customWidth="1"/>
    <col min="15098" max="15098" width="19.5703125" style="961" bestFit="1" customWidth="1"/>
    <col min="15099" max="15099" width="14" style="961" bestFit="1" customWidth="1"/>
    <col min="15100" max="15100" width="19.5703125" style="961" bestFit="1" customWidth="1"/>
    <col min="15101" max="15102" width="14.42578125" style="961" customWidth="1"/>
    <col min="15103" max="15103" width="11.5703125" style="961" bestFit="1" customWidth="1"/>
    <col min="15104" max="15345" width="9.140625" style="961"/>
    <col min="15346" max="15346" width="18.7109375" style="961" customWidth="1"/>
    <col min="15347" max="15347" width="18.42578125" style="961" customWidth="1"/>
    <col min="15348" max="15348" width="19.5703125" style="961" customWidth="1"/>
    <col min="15349" max="15349" width="11.7109375" style="961" bestFit="1" customWidth="1"/>
    <col min="15350" max="15350" width="19.5703125" style="961" bestFit="1" customWidth="1"/>
    <col min="15351" max="15351" width="13" style="961" bestFit="1" customWidth="1"/>
    <col min="15352" max="15352" width="19.5703125" style="961" bestFit="1" customWidth="1"/>
    <col min="15353" max="15353" width="11.85546875" style="961" bestFit="1" customWidth="1"/>
    <col min="15354" max="15354" width="19.5703125" style="961" bestFit="1" customWidth="1"/>
    <col min="15355" max="15355" width="14" style="961" bestFit="1" customWidth="1"/>
    <col min="15356" max="15356" width="19.5703125" style="961" bestFit="1" customWidth="1"/>
    <col min="15357" max="15358" width="14.42578125" style="961" customWidth="1"/>
    <col min="15359" max="15359" width="11.5703125" style="961" bestFit="1" customWidth="1"/>
    <col min="15360" max="15601" width="9.140625" style="961"/>
    <col min="15602" max="15602" width="18.7109375" style="961" customWidth="1"/>
    <col min="15603" max="15603" width="18.42578125" style="961" customWidth="1"/>
    <col min="15604" max="15604" width="19.5703125" style="961" customWidth="1"/>
    <col min="15605" max="15605" width="11.7109375" style="961" bestFit="1" customWidth="1"/>
    <col min="15606" max="15606" width="19.5703125" style="961" bestFit="1" customWidth="1"/>
    <col min="15607" max="15607" width="13" style="961" bestFit="1" customWidth="1"/>
    <col min="15608" max="15608" width="19.5703125" style="961" bestFit="1" customWidth="1"/>
    <col min="15609" max="15609" width="11.85546875" style="961" bestFit="1" customWidth="1"/>
    <col min="15610" max="15610" width="19.5703125" style="961" bestFit="1" customWidth="1"/>
    <col min="15611" max="15611" width="14" style="961" bestFit="1" customWidth="1"/>
    <col min="15612" max="15612" width="19.5703125" style="961" bestFit="1" customWidth="1"/>
    <col min="15613" max="15614" width="14.42578125" style="961" customWidth="1"/>
    <col min="15615" max="15615" width="11.5703125" style="961" bestFit="1" customWidth="1"/>
    <col min="15616" max="15857" width="9.140625" style="961"/>
    <col min="15858" max="15858" width="18.7109375" style="961" customWidth="1"/>
    <col min="15859" max="15859" width="18.42578125" style="961" customWidth="1"/>
    <col min="15860" max="15860" width="19.5703125" style="961" customWidth="1"/>
    <col min="15861" max="15861" width="11.7109375" style="961" bestFit="1" customWidth="1"/>
    <col min="15862" max="15862" width="19.5703125" style="961" bestFit="1" customWidth="1"/>
    <col min="15863" max="15863" width="13" style="961" bestFit="1" customWidth="1"/>
    <col min="15864" max="15864" width="19.5703125" style="961" bestFit="1" customWidth="1"/>
    <col min="15865" max="15865" width="11.85546875" style="961" bestFit="1" customWidth="1"/>
    <col min="15866" max="15866" width="19.5703125" style="961" bestFit="1" customWidth="1"/>
    <col min="15867" max="15867" width="14" style="961" bestFit="1" customWidth="1"/>
    <col min="15868" max="15868" width="19.5703125" style="961" bestFit="1" customWidth="1"/>
    <col min="15869" max="15870" width="14.42578125" style="961" customWidth="1"/>
    <col min="15871" max="15871" width="11.5703125" style="961" bestFit="1" customWidth="1"/>
    <col min="15872" max="16113" width="9.140625" style="961"/>
    <col min="16114" max="16114" width="18.7109375" style="961" customWidth="1"/>
    <col min="16115" max="16115" width="18.42578125" style="961" customWidth="1"/>
    <col min="16116" max="16116" width="19.5703125" style="961" customWidth="1"/>
    <col min="16117" max="16117" width="11.7109375" style="961" bestFit="1" customWidth="1"/>
    <col min="16118" max="16118" width="19.5703125" style="961" bestFit="1" customWidth="1"/>
    <col min="16119" max="16119" width="13" style="961" bestFit="1" customWidth="1"/>
    <col min="16120" max="16120" width="19.5703125" style="961" bestFit="1" customWidth="1"/>
    <col min="16121" max="16121" width="11.85546875" style="961" bestFit="1" customWidth="1"/>
    <col min="16122" max="16122" width="19.5703125" style="961" bestFit="1" customWidth="1"/>
    <col min="16123" max="16123" width="14" style="961" bestFit="1" customWidth="1"/>
    <col min="16124" max="16124" width="19.5703125" style="961" bestFit="1" customWidth="1"/>
    <col min="16125" max="16126" width="14.42578125" style="961" customWidth="1"/>
    <col min="16127" max="16127" width="11.5703125" style="961" bestFit="1" customWidth="1"/>
    <col min="16128" max="16384" width="9.140625" style="961"/>
  </cols>
  <sheetData>
    <row r="1" spans="1:11">
      <c r="A1" s="1861" t="s">
        <v>1214</v>
      </c>
      <c r="B1" s="1861"/>
      <c r="C1" s="1861"/>
      <c r="D1" s="1861"/>
      <c r="E1" s="1861"/>
      <c r="F1" s="1861"/>
      <c r="G1" s="1861"/>
      <c r="H1" s="1861"/>
      <c r="I1" s="1861"/>
      <c r="J1" s="1861"/>
      <c r="K1" s="1861"/>
    </row>
    <row r="2" spans="1:11">
      <c r="A2" s="1862" t="s">
        <v>127</v>
      </c>
      <c r="B2" s="1862"/>
      <c r="C2" s="1862"/>
      <c r="D2" s="1862"/>
      <c r="E2" s="1862"/>
      <c r="F2" s="1862"/>
      <c r="G2" s="1862"/>
      <c r="H2" s="1862"/>
      <c r="I2" s="1862"/>
      <c r="J2" s="1862"/>
      <c r="K2" s="1862"/>
    </row>
    <row r="3" spans="1:11" ht="16.5" thickBot="1">
      <c r="K3" s="962" t="s">
        <v>68</v>
      </c>
    </row>
    <row r="4" spans="1:11" ht="16.5" thickTop="1">
      <c r="A4" s="963"/>
      <c r="B4" s="1863" t="s">
        <v>1215</v>
      </c>
      <c r="C4" s="1864"/>
      <c r="D4" s="1864"/>
      <c r="E4" s="1864"/>
      <c r="F4" s="1864"/>
      <c r="G4" s="1865"/>
      <c r="H4" s="1864" t="s">
        <v>1216</v>
      </c>
      <c r="I4" s="1864"/>
      <c r="J4" s="1864"/>
      <c r="K4" s="1866"/>
    </row>
    <row r="5" spans="1:11" ht="15" customHeight="1">
      <c r="A5" s="1858" t="s">
        <v>412</v>
      </c>
      <c r="B5" s="1867" t="s">
        <v>4</v>
      </c>
      <c r="C5" s="1868"/>
      <c r="D5" s="1851" t="s">
        <v>5</v>
      </c>
      <c r="E5" s="1852"/>
      <c r="F5" s="1851" t="s">
        <v>46</v>
      </c>
      <c r="G5" s="1852"/>
      <c r="H5" s="1869" t="s">
        <v>5</v>
      </c>
      <c r="I5" s="1870"/>
      <c r="J5" s="1851" t="s">
        <v>46</v>
      </c>
      <c r="K5" s="1853"/>
    </row>
    <row r="6" spans="1:11" ht="31.5">
      <c r="A6" s="1859"/>
      <c r="B6" s="964" t="s">
        <v>3</v>
      </c>
      <c r="C6" s="965" t="s">
        <v>1217</v>
      </c>
      <c r="D6" s="966" t="s">
        <v>3</v>
      </c>
      <c r="E6" s="966" t="s">
        <v>1217</v>
      </c>
      <c r="F6" s="966" t="s">
        <v>3</v>
      </c>
      <c r="G6" s="966" t="s">
        <v>1217</v>
      </c>
      <c r="H6" s="967" t="s">
        <v>3</v>
      </c>
      <c r="I6" s="968" t="s">
        <v>1217</v>
      </c>
      <c r="J6" s="966" t="s">
        <v>3</v>
      </c>
      <c r="K6" s="969" t="s">
        <v>1217</v>
      </c>
    </row>
    <row r="7" spans="1:11">
      <c r="A7" s="970" t="s">
        <v>419</v>
      </c>
      <c r="B7" s="971">
        <v>5900</v>
      </c>
      <c r="C7" s="972">
        <v>1.06</v>
      </c>
      <c r="D7" s="973">
        <v>0</v>
      </c>
      <c r="E7" s="974">
        <v>0</v>
      </c>
      <c r="F7" s="973">
        <v>0</v>
      </c>
      <c r="G7" s="974">
        <v>0</v>
      </c>
      <c r="H7" s="975">
        <v>0</v>
      </c>
      <c r="I7" s="976">
        <v>0</v>
      </c>
      <c r="J7" s="973">
        <v>0</v>
      </c>
      <c r="K7" s="977">
        <v>0</v>
      </c>
    </row>
    <row r="8" spans="1:11">
      <c r="A8" s="970" t="s">
        <v>420</v>
      </c>
      <c r="B8" s="971">
        <v>3200</v>
      </c>
      <c r="C8" s="972">
        <v>2.88</v>
      </c>
      <c r="D8" s="978">
        <v>0</v>
      </c>
      <c r="E8" s="979">
        <v>0</v>
      </c>
      <c r="F8" s="978">
        <v>0</v>
      </c>
      <c r="G8" s="979">
        <v>0</v>
      </c>
      <c r="H8" s="975">
        <v>0</v>
      </c>
      <c r="I8" s="976">
        <v>0</v>
      </c>
      <c r="J8" s="978">
        <v>0</v>
      </c>
      <c r="K8" s="977">
        <v>0</v>
      </c>
    </row>
    <row r="9" spans="1:11">
      <c r="A9" s="970" t="s">
        <v>421</v>
      </c>
      <c r="B9" s="971">
        <v>0</v>
      </c>
      <c r="C9" s="972">
        <v>0</v>
      </c>
      <c r="D9" s="972">
        <v>0</v>
      </c>
      <c r="E9" s="980">
        <v>0</v>
      </c>
      <c r="F9" s="972">
        <v>0</v>
      </c>
      <c r="G9" s="980">
        <v>0</v>
      </c>
      <c r="H9" s="975">
        <v>0</v>
      </c>
      <c r="I9" s="976">
        <v>0</v>
      </c>
      <c r="J9" s="976">
        <v>0</v>
      </c>
      <c r="K9" s="977">
        <v>0</v>
      </c>
    </row>
    <row r="10" spans="1:11">
      <c r="A10" s="970" t="s">
        <v>422</v>
      </c>
      <c r="B10" s="979">
        <v>0</v>
      </c>
      <c r="C10" s="972">
        <v>0</v>
      </c>
      <c r="D10" s="972">
        <v>0</v>
      </c>
      <c r="E10" s="980">
        <v>0</v>
      </c>
      <c r="F10" s="972">
        <v>0</v>
      </c>
      <c r="G10" s="980">
        <v>0</v>
      </c>
      <c r="H10" s="975">
        <v>0</v>
      </c>
      <c r="I10" s="976">
        <v>0</v>
      </c>
      <c r="J10" s="976">
        <v>0</v>
      </c>
      <c r="K10" s="977">
        <v>0</v>
      </c>
    </row>
    <row r="11" spans="1:11">
      <c r="A11" s="970" t="s">
        <v>423</v>
      </c>
      <c r="B11" s="972">
        <v>0</v>
      </c>
      <c r="C11" s="972">
        <v>0</v>
      </c>
      <c r="D11" s="972">
        <v>0</v>
      </c>
      <c r="E11" s="980">
        <v>0</v>
      </c>
      <c r="F11" s="972">
        <v>0</v>
      </c>
      <c r="G11" s="980">
        <v>0</v>
      </c>
      <c r="H11" s="976">
        <v>0</v>
      </c>
      <c r="I11" s="976">
        <v>0</v>
      </c>
      <c r="J11" s="976">
        <v>0</v>
      </c>
      <c r="K11" s="977">
        <v>0</v>
      </c>
    </row>
    <row r="12" spans="1:11">
      <c r="A12" s="970" t="s">
        <v>424</v>
      </c>
      <c r="B12" s="972">
        <v>0</v>
      </c>
      <c r="C12" s="972">
        <v>0</v>
      </c>
      <c r="D12" s="972">
        <v>0</v>
      </c>
      <c r="E12" s="980">
        <v>0</v>
      </c>
      <c r="F12" s="972">
        <v>0</v>
      </c>
      <c r="G12" s="980">
        <v>0</v>
      </c>
      <c r="H12" s="975">
        <v>0</v>
      </c>
      <c r="I12" s="975">
        <v>0</v>
      </c>
      <c r="J12" s="981">
        <v>25277.200000000001</v>
      </c>
      <c r="K12" s="977">
        <v>3.56</v>
      </c>
    </row>
    <row r="13" spans="1:11">
      <c r="A13" s="970" t="s">
        <v>425</v>
      </c>
      <c r="B13" s="972">
        <v>0</v>
      </c>
      <c r="C13" s="972">
        <v>0</v>
      </c>
      <c r="D13" s="972">
        <v>0</v>
      </c>
      <c r="E13" s="980">
        <v>0</v>
      </c>
      <c r="F13" s="972">
        <v>0</v>
      </c>
      <c r="G13" s="980">
        <v>0</v>
      </c>
      <c r="H13" s="975">
        <v>9167.5</v>
      </c>
      <c r="I13" s="976">
        <v>3.84</v>
      </c>
      <c r="J13" s="981">
        <v>11067.78</v>
      </c>
      <c r="K13" s="977">
        <v>3.44</v>
      </c>
    </row>
    <row r="14" spans="1:11">
      <c r="A14" s="970" t="s">
        <v>426</v>
      </c>
      <c r="B14" s="972">
        <v>0</v>
      </c>
      <c r="C14" s="972">
        <v>0</v>
      </c>
      <c r="D14" s="972">
        <v>0</v>
      </c>
      <c r="E14" s="980">
        <v>0</v>
      </c>
      <c r="F14" s="980"/>
      <c r="G14" s="982"/>
      <c r="H14" s="975">
        <v>18620.330000000002</v>
      </c>
      <c r="I14" s="976">
        <v>0.75139999999999996</v>
      </c>
      <c r="J14" s="981">
        <v>750</v>
      </c>
      <c r="K14" s="977">
        <v>3.8984999999999999</v>
      </c>
    </row>
    <row r="15" spans="1:11">
      <c r="A15" s="970" t="s">
        <v>427</v>
      </c>
      <c r="B15" s="972">
        <v>0</v>
      </c>
      <c r="C15" s="972">
        <v>0</v>
      </c>
      <c r="D15" s="972">
        <v>0</v>
      </c>
      <c r="E15" s="980">
        <v>0</v>
      </c>
      <c r="F15" s="980">
        <v>0</v>
      </c>
      <c r="G15" s="982">
        <v>0</v>
      </c>
      <c r="H15" s="975">
        <v>0</v>
      </c>
      <c r="I15" s="975">
        <v>0</v>
      </c>
      <c r="J15" s="981">
        <v>0</v>
      </c>
      <c r="K15" s="977">
        <v>0</v>
      </c>
    </row>
    <row r="16" spans="1:11">
      <c r="A16" s="970" t="s">
        <v>428</v>
      </c>
      <c r="B16" s="971">
        <v>0</v>
      </c>
      <c r="C16" s="972">
        <v>0</v>
      </c>
      <c r="D16" s="972">
        <v>0</v>
      </c>
      <c r="E16" s="980">
        <v>0</v>
      </c>
      <c r="F16" s="980">
        <v>0</v>
      </c>
      <c r="G16" s="982">
        <v>0</v>
      </c>
      <c r="H16" s="975">
        <v>0</v>
      </c>
      <c r="I16" s="975">
        <v>0</v>
      </c>
      <c r="J16" s="981">
        <v>525</v>
      </c>
      <c r="K16" s="977">
        <v>4.3002000000000002</v>
      </c>
    </row>
    <row r="17" spans="1:11">
      <c r="A17" s="970" t="s">
        <v>429</v>
      </c>
      <c r="B17" s="971">
        <v>0</v>
      </c>
      <c r="C17" s="972">
        <v>0</v>
      </c>
      <c r="D17" s="972">
        <v>0</v>
      </c>
      <c r="E17" s="980">
        <v>0</v>
      </c>
      <c r="F17" s="981">
        <v>5000</v>
      </c>
      <c r="G17" s="982">
        <v>4.6109999999999998</v>
      </c>
      <c r="H17" s="975">
        <v>0</v>
      </c>
      <c r="I17" s="975">
        <v>0</v>
      </c>
      <c r="J17" s="980">
        <v>0</v>
      </c>
      <c r="K17" s="977">
        <v>0</v>
      </c>
    </row>
    <row r="18" spans="1:11">
      <c r="A18" s="983" t="s">
        <v>430</v>
      </c>
      <c r="B18" s="971">
        <v>0</v>
      </c>
      <c r="C18" s="972">
        <v>0</v>
      </c>
      <c r="D18" s="972">
        <v>0</v>
      </c>
      <c r="E18" s="980">
        <v>0</v>
      </c>
      <c r="F18" s="984"/>
      <c r="G18" s="982"/>
      <c r="H18" s="975">
        <v>0</v>
      </c>
      <c r="I18" s="975">
        <v>0</v>
      </c>
      <c r="J18" s="985"/>
      <c r="K18" s="977"/>
    </row>
    <row r="19" spans="1:11">
      <c r="A19" s="986" t="s">
        <v>431</v>
      </c>
      <c r="B19" s="987">
        <f>SUM(B7:B18)</f>
        <v>9100</v>
      </c>
      <c r="C19" s="988">
        <v>1.7</v>
      </c>
      <c r="D19" s="989">
        <f>SUM(D7:D18)</f>
        <v>0</v>
      </c>
      <c r="E19" s="990" t="s">
        <v>190</v>
      </c>
      <c r="F19" s="991">
        <f>SUM(F7:F18)</f>
        <v>5000</v>
      </c>
      <c r="G19" s="990"/>
      <c r="H19" s="992">
        <f>SUM(H7:H18)</f>
        <v>27787.83</v>
      </c>
      <c r="I19" s="993">
        <v>1.77</v>
      </c>
      <c r="J19" s="991">
        <f>SUM(J7:J18)</f>
        <v>37619.980000000003</v>
      </c>
      <c r="K19" s="994"/>
    </row>
    <row r="20" spans="1:11" ht="15.75" customHeight="1">
      <c r="A20" s="995"/>
      <c r="B20" s="1854" t="s">
        <v>1218</v>
      </c>
      <c r="C20" s="1855"/>
      <c r="D20" s="1855"/>
      <c r="E20" s="1855"/>
      <c r="F20" s="1855"/>
      <c r="G20" s="1856"/>
      <c r="H20" s="1855" t="s">
        <v>1219</v>
      </c>
      <c r="I20" s="1855"/>
      <c r="J20" s="1855"/>
      <c r="K20" s="1857"/>
    </row>
    <row r="21" spans="1:11">
      <c r="A21" s="1858" t="s">
        <v>412</v>
      </c>
      <c r="B21" s="1852" t="s">
        <v>4</v>
      </c>
      <c r="C21" s="1852"/>
      <c r="D21" s="1851" t="s">
        <v>5</v>
      </c>
      <c r="E21" s="1852"/>
      <c r="F21" s="1860" t="s">
        <v>46</v>
      </c>
      <c r="G21" s="1852"/>
      <c r="H21" s="1860" t="s">
        <v>5</v>
      </c>
      <c r="I21" s="1852"/>
      <c r="J21" s="1860" t="s">
        <v>46</v>
      </c>
      <c r="K21" s="1853"/>
    </row>
    <row r="22" spans="1:11" ht="31.5">
      <c r="A22" s="1859"/>
      <c r="B22" s="996" t="s">
        <v>3</v>
      </c>
      <c r="C22" s="966" t="s">
        <v>1217</v>
      </c>
      <c r="D22" s="966" t="s">
        <v>3</v>
      </c>
      <c r="E22" s="966" t="s">
        <v>1217</v>
      </c>
      <c r="F22" s="966" t="s">
        <v>3</v>
      </c>
      <c r="G22" s="968" t="s">
        <v>1217</v>
      </c>
      <c r="H22" s="968" t="s">
        <v>3</v>
      </c>
      <c r="I22" s="968" t="s">
        <v>1217</v>
      </c>
      <c r="J22" s="966" t="s">
        <v>3</v>
      </c>
      <c r="K22" s="997" t="s">
        <v>1217</v>
      </c>
    </row>
    <row r="23" spans="1:11">
      <c r="A23" s="970" t="s">
        <v>419</v>
      </c>
      <c r="B23" s="998">
        <v>13000</v>
      </c>
      <c r="C23" s="999">
        <v>0.72</v>
      </c>
      <c r="D23" s="1000">
        <v>27450</v>
      </c>
      <c r="E23" s="1001">
        <v>0.43290000000000001</v>
      </c>
      <c r="F23" s="1002">
        <v>45750</v>
      </c>
      <c r="G23" s="1003">
        <v>0.3422</v>
      </c>
      <c r="H23" s="1004">
        <v>0</v>
      </c>
      <c r="I23" s="1005">
        <v>0</v>
      </c>
      <c r="J23" s="1005">
        <v>0</v>
      </c>
      <c r="K23" s="1006">
        <v>0</v>
      </c>
    </row>
    <row r="24" spans="1:11">
      <c r="A24" s="970" t="s">
        <v>420</v>
      </c>
      <c r="B24" s="998">
        <v>8300</v>
      </c>
      <c r="C24" s="999">
        <v>1.3</v>
      </c>
      <c r="D24" s="1000">
        <v>26100</v>
      </c>
      <c r="E24" s="1007">
        <v>2.488</v>
      </c>
      <c r="F24" s="1008">
        <v>24000</v>
      </c>
      <c r="G24" s="1009">
        <v>0.36609999999999998</v>
      </c>
      <c r="H24" s="1004">
        <v>0</v>
      </c>
      <c r="I24" s="1005">
        <v>0</v>
      </c>
      <c r="J24" s="1005">
        <v>0</v>
      </c>
      <c r="K24" s="1006">
        <v>0</v>
      </c>
    </row>
    <row r="25" spans="1:11">
      <c r="A25" s="970" t="s">
        <v>421</v>
      </c>
      <c r="B25" s="998">
        <v>35000</v>
      </c>
      <c r="C25" s="999">
        <v>0.22</v>
      </c>
      <c r="D25" s="1000">
        <v>5200</v>
      </c>
      <c r="E25" s="1007">
        <v>2.4540538461538461</v>
      </c>
      <c r="F25" s="1008">
        <v>5000</v>
      </c>
      <c r="G25" s="1009">
        <v>0.42920000000000003</v>
      </c>
      <c r="H25" s="1010">
        <v>10000</v>
      </c>
      <c r="I25" s="1011">
        <v>3.0621499999999999</v>
      </c>
      <c r="J25" s="1005">
        <v>0</v>
      </c>
      <c r="K25" s="1006">
        <v>0</v>
      </c>
    </row>
    <row r="26" spans="1:11">
      <c r="A26" s="970" t="s">
        <v>422</v>
      </c>
      <c r="B26" s="998">
        <v>20000</v>
      </c>
      <c r="C26" s="999">
        <v>0.21</v>
      </c>
      <c r="D26" s="1000">
        <v>2000</v>
      </c>
      <c r="E26" s="1007">
        <v>2.4081000000000001</v>
      </c>
      <c r="F26" s="1008">
        <v>10000</v>
      </c>
      <c r="G26" s="1009">
        <v>0.40510000000000002</v>
      </c>
      <c r="H26" s="1004">
        <v>0</v>
      </c>
      <c r="I26" s="1005">
        <v>0</v>
      </c>
      <c r="J26" s="1005">
        <v>0</v>
      </c>
      <c r="K26" s="1006">
        <v>0</v>
      </c>
    </row>
    <row r="27" spans="1:11">
      <c r="A27" s="970" t="s">
        <v>423</v>
      </c>
      <c r="B27" s="998">
        <v>9000</v>
      </c>
      <c r="C27" s="999">
        <v>0.12690000000000001</v>
      </c>
      <c r="D27" s="1000">
        <v>2000</v>
      </c>
      <c r="E27" s="1007">
        <v>2.2056</v>
      </c>
      <c r="F27" s="1007">
        <v>0</v>
      </c>
      <c r="G27" s="1009">
        <v>0</v>
      </c>
      <c r="H27" s="1004">
        <v>0</v>
      </c>
      <c r="I27" s="1005">
        <v>0</v>
      </c>
      <c r="J27" s="1005">
        <v>0</v>
      </c>
      <c r="K27" s="1006">
        <v>0</v>
      </c>
    </row>
    <row r="28" spans="1:11">
      <c r="A28" s="970" t="s">
        <v>424</v>
      </c>
      <c r="B28" s="998">
        <v>12050</v>
      </c>
      <c r="C28" s="999">
        <v>4.48E-2</v>
      </c>
      <c r="D28" s="1000">
        <v>1500</v>
      </c>
      <c r="E28" s="1007">
        <v>1.2713000000000001</v>
      </c>
      <c r="F28" s="1007">
        <v>0</v>
      </c>
      <c r="G28" s="1009">
        <v>0</v>
      </c>
      <c r="H28" s="1004">
        <v>0</v>
      </c>
      <c r="I28" s="1005">
        <v>0</v>
      </c>
      <c r="J28" s="1005">
        <v>0</v>
      </c>
      <c r="K28" s="1006">
        <v>0</v>
      </c>
    </row>
    <row r="29" spans="1:11">
      <c r="A29" s="970" t="s">
        <v>425</v>
      </c>
      <c r="B29" s="998">
        <v>40000</v>
      </c>
      <c r="C29" s="999">
        <v>0.1103</v>
      </c>
      <c r="D29" s="1000">
        <v>0</v>
      </c>
      <c r="E29" s="1007">
        <v>0</v>
      </c>
      <c r="F29" s="1007">
        <v>0</v>
      </c>
      <c r="G29" s="1009">
        <v>0</v>
      </c>
      <c r="H29" s="1010">
        <v>17810</v>
      </c>
      <c r="I29" s="1011">
        <v>5.6848000000000001</v>
      </c>
      <c r="J29" s="1007">
        <v>0</v>
      </c>
      <c r="K29" s="1012">
        <v>0</v>
      </c>
    </row>
    <row r="30" spans="1:11">
      <c r="A30" s="970" t="s">
        <v>426</v>
      </c>
      <c r="B30" s="998">
        <v>25420</v>
      </c>
      <c r="C30" s="999">
        <v>0.16569999999999999</v>
      </c>
      <c r="D30" s="1000">
        <v>0</v>
      </c>
      <c r="E30" s="1007">
        <v>0</v>
      </c>
      <c r="F30" s="1007">
        <v>0</v>
      </c>
      <c r="G30" s="1009">
        <v>0</v>
      </c>
      <c r="H30" s="1009">
        <v>0</v>
      </c>
      <c r="I30" s="1009">
        <v>0</v>
      </c>
      <c r="J30" s="1007">
        <v>0</v>
      </c>
      <c r="K30" s="1012">
        <v>0</v>
      </c>
    </row>
    <row r="31" spans="1:11">
      <c r="A31" s="970" t="s">
        <v>427</v>
      </c>
      <c r="B31" s="998">
        <v>2270</v>
      </c>
      <c r="C31" s="999">
        <v>1.08</v>
      </c>
      <c r="D31" s="1000">
        <v>0</v>
      </c>
      <c r="E31" s="1007">
        <v>0</v>
      </c>
      <c r="F31" s="1007">
        <v>0</v>
      </c>
      <c r="G31" s="1009">
        <v>0</v>
      </c>
      <c r="H31" s="1009">
        <v>0</v>
      </c>
      <c r="I31" s="1009">
        <v>0</v>
      </c>
      <c r="J31" s="1007">
        <v>0</v>
      </c>
      <c r="K31" s="1012">
        <v>0</v>
      </c>
    </row>
    <row r="32" spans="1:11">
      <c r="A32" s="970" t="s">
        <v>428</v>
      </c>
      <c r="B32" s="998">
        <v>5910</v>
      </c>
      <c r="C32" s="999">
        <v>0.41460000000000002</v>
      </c>
      <c r="D32" s="1000">
        <v>0</v>
      </c>
      <c r="E32" s="1007">
        <v>0</v>
      </c>
      <c r="F32" s="1007">
        <v>0</v>
      </c>
      <c r="G32" s="1009">
        <v>0</v>
      </c>
      <c r="H32" s="1009">
        <v>0</v>
      </c>
      <c r="I32" s="1009">
        <v>0</v>
      </c>
      <c r="J32" s="1007">
        <v>0</v>
      </c>
      <c r="K32" s="1012">
        <v>0</v>
      </c>
    </row>
    <row r="33" spans="1:11">
      <c r="A33" s="970" t="s">
        <v>429</v>
      </c>
      <c r="B33" s="998">
        <v>40000</v>
      </c>
      <c r="C33" s="999">
        <v>7.0000000000000007E-2</v>
      </c>
      <c r="D33" s="1000">
        <v>0</v>
      </c>
      <c r="E33" s="1007">
        <v>0</v>
      </c>
      <c r="F33" s="1007">
        <v>0</v>
      </c>
      <c r="G33" s="1009">
        <v>0</v>
      </c>
      <c r="H33" s="1009">
        <v>0</v>
      </c>
      <c r="I33" s="1009">
        <v>0</v>
      </c>
      <c r="J33" s="1007">
        <v>0</v>
      </c>
      <c r="K33" s="1012">
        <v>0</v>
      </c>
    </row>
    <row r="34" spans="1:11">
      <c r="A34" s="983" t="s">
        <v>430</v>
      </c>
      <c r="B34" s="1013">
        <v>25000</v>
      </c>
      <c r="C34" s="1014">
        <v>1E-4</v>
      </c>
      <c r="D34" s="1000">
        <v>0</v>
      </c>
      <c r="E34" s="1007">
        <v>0</v>
      </c>
      <c r="F34" s="1015"/>
      <c r="G34" s="1016"/>
      <c r="H34" s="1009">
        <v>0</v>
      </c>
      <c r="I34" s="1009">
        <v>0</v>
      </c>
      <c r="J34" s="1007"/>
      <c r="K34" s="1012"/>
    </row>
    <row r="35" spans="1:11">
      <c r="A35" s="986" t="s">
        <v>431</v>
      </c>
      <c r="B35" s="1017">
        <f>SUM(B23:B34)</f>
        <v>235950</v>
      </c>
      <c r="C35" s="1018">
        <v>0.21</v>
      </c>
      <c r="D35" s="1019">
        <f>SUM(D23:D34)</f>
        <v>64250</v>
      </c>
      <c r="E35" s="1020">
        <v>1.5803677821011677</v>
      </c>
      <c r="F35" s="1020">
        <f>SUM(F23:F34)</f>
        <v>84750</v>
      </c>
      <c r="G35" s="1021"/>
      <c r="H35" s="1022">
        <f>SUM(H23:H34)</f>
        <v>27810</v>
      </c>
      <c r="I35" s="1023">
        <v>4.74</v>
      </c>
      <c r="J35" s="1024"/>
      <c r="K35" s="1025"/>
    </row>
    <row r="36" spans="1:11" ht="19.5" customHeight="1">
      <c r="A36" s="1828" t="s">
        <v>412</v>
      </c>
      <c r="B36" s="1830" t="s">
        <v>1220</v>
      </c>
      <c r="C36" s="1831"/>
      <c r="D36" s="1831"/>
      <c r="E36" s="1831"/>
      <c r="F36" s="1831"/>
      <c r="G36" s="1832"/>
      <c r="H36" s="1844" t="s">
        <v>1221</v>
      </c>
      <c r="I36" s="1845"/>
      <c r="J36" s="1846" t="s">
        <v>1222</v>
      </c>
      <c r="K36" s="1847"/>
    </row>
    <row r="37" spans="1:11" ht="15" customHeight="1">
      <c r="A37" s="1842"/>
      <c r="B37" s="1848" t="s">
        <v>4</v>
      </c>
      <c r="C37" s="1849"/>
      <c r="D37" s="1848" t="s">
        <v>5</v>
      </c>
      <c r="E37" s="1850"/>
      <c r="F37" s="1849" t="s">
        <v>46</v>
      </c>
      <c r="G37" s="1850"/>
      <c r="H37" s="1851" t="s">
        <v>46</v>
      </c>
      <c r="I37" s="1852"/>
      <c r="J37" s="1851" t="s">
        <v>46</v>
      </c>
      <c r="K37" s="1853"/>
    </row>
    <row r="38" spans="1:11" ht="31.5">
      <c r="A38" s="1843"/>
      <c r="B38" s="1026" t="s">
        <v>3</v>
      </c>
      <c r="C38" s="1027" t="s">
        <v>1223</v>
      </c>
      <c r="D38" s="1028" t="s">
        <v>3</v>
      </c>
      <c r="E38" s="1027" t="s">
        <v>1223</v>
      </c>
      <c r="F38" s="1027" t="s">
        <v>3</v>
      </c>
      <c r="G38" s="1027" t="s">
        <v>1223</v>
      </c>
      <c r="H38" s="966" t="s">
        <v>3</v>
      </c>
      <c r="I38" s="1027" t="s">
        <v>1223</v>
      </c>
      <c r="J38" s="1029" t="s">
        <v>3</v>
      </c>
      <c r="K38" s="1030" t="s">
        <v>1223</v>
      </c>
    </row>
    <row r="39" spans="1:11">
      <c r="A39" s="1031" t="s">
        <v>419</v>
      </c>
      <c r="B39" s="1032">
        <v>57250</v>
      </c>
      <c r="C39" s="1033">
        <v>1.39</v>
      </c>
      <c r="D39" s="1034">
        <v>5000</v>
      </c>
      <c r="E39" s="1035">
        <v>1.39</v>
      </c>
      <c r="F39" s="1036">
        <v>2450</v>
      </c>
      <c r="G39" s="1037">
        <v>0.498</v>
      </c>
      <c r="H39" s="1038">
        <v>25300</v>
      </c>
      <c r="I39" s="1037">
        <v>0.47689999999999999</v>
      </c>
      <c r="J39" s="1038">
        <v>0</v>
      </c>
      <c r="K39" s="1039">
        <v>0</v>
      </c>
    </row>
    <row r="40" spans="1:11">
      <c r="A40" s="970" t="s">
        <v>420</v>
      </c>
      <c r="B40" s="1040">
        <v>0</v>
      </c>
      <c r="C40" s="1035">
        <v>0</v>
      </c>
      <c r="D40" s="1034">
        <v>50</v>
      </c>
      <c r="E40" s="1035">
        <v>2.6</v>
      </c>
      <c r="F40" s="1041">
        <v>0</v>
      </c>
      <c r="G40" s="1041" t="s">
        <v>190</v>
      </c>
      <c r="H40" s="1032">
        <v>7400</v>
      </c>
      <c r="I40" s="1035">
        <v>0.45329999999999998</v>
      </c>
      <c r="J40" s="1032">
        <v>0</v>
      </c>
      <c r="K40" s="1042">
        <v>0</v>
      </c>
    </row>
    <row r="41" spans="1:11">
      <c r="A41" s="970" t="s">
        <v>443</v>
      </c>
      <c r="B41" s="1032"/>
      <c r="C41" s="1043"/>
      <c r="D41" s="1044"/>
      <c r="E41" s="1041"/>
      <c r="F41" s="1041">
        <v>0</v>
      </c>
      <c r="G41" s="1041" t="s">
        <v>190</v>
      </c>
      <c r="H41" s="1045">
        <v>5500</v>
      </c>
      <c r="I41" s="1041">
        <v>0.67</v>
      </c>
      <c r="J41" s="1045">
        <v>0</v>
      </c>
      <c r="K41" s="1046">
        <v>0</v>
      </c>
    </row>
    <row r="42" spans="1:11">
      <c r="A42" s="970" t="s">
        <v>422</v>
      </c>
      <c r="B42" s="1045">
        <v>100000</v>
      </c>
      <c r="C42" s="1047">
        <v>0.87</v>
      </c>
      <c r="D42" s="1035">
        <v>0</v>
      </c>
      <c r="E42" s="1035">
        <v>0</v>
      </c>
      <c r="F42" s="1041">
        <v>0</v>
      </c>
      <c r="G42" s="1041" t="s">
        <v>190</v>
      </c>
      <c r="H42" s="1048">
        <v>0</v>
      </c>
      <c r="I42" s="1040">
        <v>0</v>
      </c>
      <c r="J42" s="1045">
        <v>1700</v>
      </c>
      <c r="K42" s="1046">
        <v>1.52</v>
      </c>
    </row>
    <row r="43" spans="1:11">
      <c r="A43" s="970" t="s">
        <v>423</v>
      </c>
      <c r="B43" s="1045">
        <v>26150</v>
      </c>
      <c r="C43" s="1044">
        <v>1.08</v>
      </c>
      <c r="D43" s="1035">
        <v>0</v>
      </c>
      <c r="E43" s="1035">
        <v>0</v>
      </c>
      <c r="F43" s="1041">
        <v>0</v>
      </c>
      <c r="G43" s="1041" t="s">
        <v>190</v>
      </c>
      <c r="H43" s="1048">
        <v>0</v>
      </c>
      <c r="I43" s="1040">
        <v>0</v>
      </c>
      <c r="J43" s="1048">
        <v>0</v>
      </c>
      <c r="K43" s="1042">
        <v>0</v>
      </c>
    </row>
    <row r="44" spans="1:11">
      <c r="A44" s="970" t="s">
        <v>424</v>
      </c>
      <c r="B44" s="1045">
        <v>15000</v>
      </c>
      <c r="C44" s="1044">
        <v>0.81</v>
      </c>
      <c r="D44" s="1049">
        <v>2000</v>
      </c>
      <c r="E44" s="1041">
        <v>1.5999000000000001</v>
      </c>
      <c r="F44" s="1041">
        <v>0</v>
      </c>
      <c r="G44" s="1041" t="s">
        <v>190</v>
      </c>
      <c r="H44" s="1048">
        <v>0</v>
      </c>
      <c r="I44" s="1040">
        <v>0</v>
      </c>
      <c r="J44" s="1048">
        <v>0</v>
      </c>
      <c r="K44" s="1042">
        <v>0</v>
      </c>
    </row>
    <row r="45" spans="1:11">
      <c r="A45" s="970" t="s">
        <v>425</v>
      </c>
      <c r="B45" s="1032">
        <v>60000</v>
      </c>
      <c r="C45" s="1044">
        <v>0.48</v>
      </c>
      <c r="D45" s="1035">
        <v>0</v>
      </c>
      <c r="E45" s="1035">
        <v>0</v>
      </c>
      <c r="F45" s="1041">
        <v>0</v>
      </c>
      <c r="G45" s="1041" t="s">
        <v>190</v>
      </c>
      <c r="H45" s="1048">
        <v>0</v>
      </c>
      <c r="I45" s="1040">
        <v>0</v>
      </c>
      <c r="J45" s="1048">
        <v>0</v>
      </c>
      <c r="K45" s="1042">
        <v>0</v>
      </c>
    </row>
    <row r="46" spans="1:11">
      <c r="A46" s="970" t="s">
        <v>426</v>
      </c>
      <c r="B46" s="1045">
        <v>39100</v>
      </c>
      <c r="C46" s="1044">
        <v>0.39</v>
      </c>
      <c r="D46" s="1035">
        <v>0</v>
      </c>
      <c r="E46" s="1041">
        <v>0</v>
      </c>
      <c r="F46" s="1041">
        <v>0</v>
      </c>
      <c r="G46" s="1041" t="s">
        <v>190</v>
      </c>
      <c r="H46" s="1048">
        <v>0</v>
      </c>
      <c r="I46" s="1040">
        <v>0</v>
      </c>
      <c r="J46" s="1048">
        <v>0</v>
      </c>
      <c r="K46" s="1042">
        <v>0</v>
      </c>
    </row>
    <row r="47" spans="1:11">
      <c r="A47" s="970" t="s">
        <v>427</v>
      </c>
      <c r="B47" s="1040">
        <v>0</v>
      </c>
      <c r="C47" s="1040">
        <v>0</v>
      </c>
      <c r="D47" s="1035">
        <v>0</v>
      </c>
      <c r="E47" s="1041">
        <v>0</v>
      </c>
      <c r="F47" s="1041">
        <v>0</v>
      </c>
      <c r="G47" s="1041">
        <v>0</v>
      </c>
      <c r="H47" s="1048">
        <v>0</v>
      </c>
      <c r="I47" s="1041">
        <v>0</v>
      </c>
      <c r="J47" s="1048">
        <v>0</v>
      </c>
      <c r="K47" s="1046">
        <v>0</v>
      </c>
    </row>
    <row r="48" spans="1:11">
      <c r="A48" s="970" t="s">
        <v>428</v>
      </c>
      <c r="B48" s="1040">
        <v>0</v>
      </c>
      <c r="C48" s="1035">
        <v>0</v>
      </c>
      <c r="D48" s="1035">
        <v>0</v>
      </c>
      <c r="E48" s="1041">
        <v>0</v>
      </c>
      <c r="F48" s="1041">
        <v>0</v>
      </c>
      <c r="G48" s="1041">
        <v>0</v>
      </c>
      <c r="H48" s="1048">
        <v>0</v>
      </c>
      <c r="I48" s="1041">
        <v>0</v>
      </c>
      <c r="J48" s="1048">
        <v>0</v>
      </c>
      <c r="K48" s="1046">
        <v>0</v>
      </c>
    </row>
    <row r="49" spans="1:11">
      <c r="A49" s="970" t="s">
        <v>429</v>
      </c>
      <c r="B49" s="1040">
        <v>0</v>
      </c>
      <c r="C49" s="1035">
        <v>0</v>
      </c>
      <c r="D49" s="1035">
        <v>0</v>
      </c>
      <c r="E49" s="1041">
        <v>0</v>
      </c>
      <c r="F49" s="1041">
        <v>0</v>
      </c>
      <c r="G49" s="1041">
        <v>0</v>
      </c>
      <c r="H49" s="1048">
        <v>0</v>
      </c>
      <c r="I49" s="1041">
        <v>0</v>
      </c>
      <c r="J49" s="1048">
        <v>0</v>
      </c>
      <c r="K49" s="1046">
        <v>0</v>
      </c>
    </row>
    <row r="50" spans="1:11">
      <c r="A50" s="983" t="s">
        <v>430</v>
      </c>
      <c r="B50" s="1050">
        <v>0</v>
      </c>
      <c r="C50" s="1051">
        <v>0</v>
      </c>
      <c r="D50" s="1052">
        <v>9400</v>
      </c>
      <c r="E50" s="1053">
        <v>0.23769999999999999</v>
      </c>
      <c r="F50" s="1053"/>
      <c r="G50" s="1053"/>
      <c r="H50" s="1048"/>
      <c r="I50" s="1041"/>
      <c r="J50" s="1048"/>
      <c r="K50" s="1046"/>
    </row>
    <row r="51" spans="1:11">
      <c r="A51" s="1054" t="s">
        <v>431</v>
      </c>
      <c r="B51" s="1055">
        <f>SUM(B39:B50)</f>
        <v>297500</v>
      </c>
      <c r="C51" s="1056">
        <v>0.85</v>
      </c>
      <c r="D51" s="1055">
        <f>SUM(D39:D50)</f>
        <v>16450</v>
      </c>
      <c r="E51" s="1057">
        <v>0.7614975683890578</v>
      </c>
      <c r="F51" s="1058">
        <f>SUM(F39:F50)</f>
        <v>2450</v>
      </c>
      <c r="G51" s="1059"/>
      <c r="H51" s="1060">
        <f>SUM(H39:H50)</f>
        <v>38200</v>
      </c>
      <c r="I51" s="1059"/>
      <c r="J51" s="1060">
        <f>SUM(J39:J50)</f>
        <v>1700</v>
      </c>
      <c r="K51" s="1061"/>
    </row>
    <row r="52" spans="1:11" ht="15.75" customHeight="1">
      <c r="A52" s="1828" t="s">
        <v>412</v>
      </c>
      <c r="B52" s="1830" t="s">
        <v>1224</v>
      </c>
      <c r="C52" s="1831"/>
      <c r="D52" s="1831"/>
      <c r="E52" s="1831"/>
      <c r="F52" s="1831"/>
      <c r="G52" s="1831"/>
      <c r="H52" s="1831"/>
      <c r="I52" s="1832"/>
      <c r="J52" s="1833" t="s">
        <v>1225</v>
      </c>
      <c r="K52" s="1834"/>
    </row>
    <row r="53" spans="1:11">
      <c r="A53" s="1828"/>
      <c r="B53" s="1837" t="s">
        <v>1226</v>
      </c>
      <c r="C53" s="1838"/>
      <c r="D53" s="1838"/>
      <c r="E53" s="1839"/>
      <c r="F53" s="1837" t="s">
        <v>1227</v>
      </c>
      <c r="G53" s="1838"/>
      <c r="H53" s="1838"/>
      <c r="I53" s="1839"/>
      <c r="J53" s="1835"/>
      <c r="K53" s="1836"/>
    </row>
    <row r="54" spans="1:11">
      <c r="A54" s="1828"/>
      <c r="B54" s="1840" t="s">
        <v>5</v>
      </c>
      <c r="C54" s="1841"/>
      <c r="D54" s="1840" t="s">
        <v>46</v>
      </c>
      <c r="E54" s="1841"/>
      <c r="F54" s="1062" t="s">
        <v>5</v>
      </c>
      <c r="G54" s="1063"/>
      <c r="H54" s="1062" t="s">
        <v>46</v>
      </c>
      <c r="I54" s="1063"/>
      <c r="J54" s="1064" t="s">
        <v>5</v>
      </c>
      <c r="K54" s="1065" t="s">
        <v>46</v>
      </c>
    </row>
    <row r="55" spans="1:11" ht="31.5">
      <c r="A55" s="1829"/>
      <c r="B55" s="1028" t="s">
        <v>3</v>
      </c>
      <c r="C55" s="1027" t="s">
        <v>1223</v>
      </c>
      <c r="D55" s="1028" t="s">
        <v>3</v>
      </c>
      <c r="E55" s="1066" t="s">
        <v>1223</v>
      </c>
      <c r="F55" s="1026" t="s">
        <v>3</v>
      </c>
      <c r="G55" s="1028" t="s">
        <v>1228</v>
      </c>
      <c r="H55" s="1063" t="s">
        <v>3</v>
      </c>
      <c r="I55" s="1028" t="s">
        <v>1228</v>
      </c>
      <c r="J55" s="1067" t="s">
        <v>3</v>
      </c>
      <c r="K55" s="1068" t="s">
        <v>3</v>
      </c>
    </row>
    <row r="56" spans="1:11">
      <c r="A56" s="1031" t="s">
        <v>419</v>
      </c>
      <c r="B56" s="1069">
        <v>16450</v>
      </c>
      <c r="C56" s="1069">
        <v>0.30331276595744683</v>
      </c>
      <c r="D56" s="1070">
        <v>0</v>
      </c>
      <c r="E56" s="1069">
        <v>0</v>
      </c>
      <c r="F56" s="1070">
        <v>0</v>
      </c>
      <c r="G56" s="1070">
        <v>0</v>
      </c>
      <c r="H56" s="1070">
        <v>0</v>
      </c>
      <c r="I56" s="1071">
        <v>0</v>
      </c>
      <c r="J56" s="1072">
        <v>0</v>
      </c>
      <c r="K56" s="1073">
        <v>0</v>
      </c>
    </row>
    <row r="57" spans="1:11">
      <c r="A57" s="970" t="s">
        <v>420</v>
      </c>
      <c r="B57" s="1074">
        <v>10000</v>
      </c>
      <c r="C57" s="1075">
        <v>2.1015000000000001</v>
      </c>
      <c r="D57" s="1070">
        <v>0</v>
      </c>
      <c r="E57" s="1076">
        <v>0</v>
      </c>
      <c r="F57" s="1077">
        <v>10</v>
      </c>
      <c r="G57" s="1078">
        <v>3.7223000000000002</v>
      </c>
      <c r="H57" s="1070">
        <v>0</v>
      </c>
      <c r="I57" s="1079">
        <v>0</v>
      </c>
      <c r="J57" s="1080">
        <v>0</v>
      </c>
      <c r="K57" s="1081">
        <v>0</v>
      </c>
    </row>
    <row r="58" spans="1:11">
      <c r="A58" s="970" t="s">
        <v>421</v>
      </c>
      <c r="B58" s="1079">
        <v>0</v>
      </c>
      <c r="C58" s="1070">
        <v>0</v>
      </c>
      <c r="D58" s="1070">
        <v>0</v>
      </c>
      <c r="E58" s="1076">
        <v>0</v>
      </c>
      <c r="F58" s="1070">
        <v>0</v>
      </c>
      <c r="G58" s="1070">
        <v>0</v>
      </c>
      <c r="H58" s="1070">
        <v>0</v>
      </c>
      <c r="I58" s="1079">
        <v>0</v>
      </c>
      <c r="J58" s="1080">
        <v>7750</v>
      </c>
      <c r="K58" s="1082">
        <v>300</v>
      </c>
    </row>
    <row r="59" spans="1:11">
      <c r="A59" s="970" t="s">
        <v>422</v>
      </c>
      <c r="B59" s="1079">
        <v>0</v>
      </c>
      <c r="C59" s="1070">
        <v>0</v>
      </c>
      <c r="D59" s="1083">
        <v>100</v>
      </c>
      <c r="E59" s="1078">
        <v>3</v>
      </c>
      <c r="F59" s="1070">
        <v>0</v>
      </c>
      <c r="G59" s="1070">
        <v>0</v>
      </c>
      <c r="H59" s="1070">
        <v>0</v>
      </c>
      <c r="I59" s="1079">
        <v>0</v>
      </c>
      <c r="J59" s="1080">
        <v>2300</v>
      </c>
      <c r="K59" s="1082">
        <v>5200</v>
      </c>
    </row>
    <row r="60" spans="1:11">
      <c r="A60" s="970" t="s">
        <v>423</v>
      </c>
      <c r="B60" s="1079">
        <v>0</v>
      </c>
      <c r="C60" s="1070">
        <v>0</v>
      </c>
      <c r="D60" s="1084">
        <v>0</v>
      </c>
      <c r="E60" s="1076">
        <v>0</v>
      </c>
      <c r="F60" s="1070">
        <v>0</v>
      </c>
      <c r="G60" s="1070">
        <v>0</v>
      </c>
      <c r="H60" s="1083">
        <v>44050</v>
      </c>
      <c r="I60" s="1079">
        <v>5</v>
      </c>
      <c r="J60" s="1085">
        <v>0</v>
      </c>
      <c r="K60" s="1082">
        <v>15080</v>
      </c>
    </row>
    <row r="61" spans="1:11">
      <c r="A61" s="970" t="s">
        <v>424</v>
      </c>
      <c r="B61" s="1074">
        <v>3350</v>
      </c>
      <c r="C61" s="1075">
        <v>0.88900000000000001</v>
      </c>
      <c r="D61" s="1083">
        <v>2000</v>
      </c>
      <c r="E61" s="1078">
        <v>3</v>
      </c>
      <c r="F61" s="1074">
        <v>5390</v>
      </c>
      <c r="G61" s="1078">
        <v>4.8753000000000002</v>
      </c>
      <c r="H61" s="1070">
        <v>0</v>
      </c>
      <c r="I61" s="1079">
        <v>0</v>
      </c>
      <c r="J61" s="1080">
        <v>3930</v>
      </c>
      <c r="K61" s="1082">
        <v>3000</v>
      </c>
    </row>
    <row r="62" spans="1:11">
      <c r="A62" s="970" t="s">
        <v>425</v>
      </c>
      <c r="B62" s="1079">
        <v>0</v>
      </c>
      <c r="C62" s="1070">
        <v>0</v>
      </c>
      <c r="D62" s="1083">
        <v>1050</v>
      </c>
      <c r="E62" s="1078">
        <v>3</v>
      </c>
      <c r="F62" s="1070">
        <v>0</v>
      </c>
      <c r="G62" s="1070">
        <v>0</v>
      </c>
      <c r="H62" s="1077">
        <f>8400+1600</f>
        <v>10000</v>
      </c>
      <c r="I62" s="1079">
        <v>5</v>
      </c>
      <c r="J62" s="1080">
        <v>40846</v>
      </c>
      <c r="K62" s="1086">
        <v>500</v>
      </c>
    </row>
    <row r="63" spans="1:11">
      <c r="A63" s="970" t="s">
        <v>426</v>
      </c>
      <c r="B63" s="1079">
        <v>0</v>
      </c>
      <c r="C63" s="1070">
        <v>0</v>
      </c>
      <c r="D63" s="1070">
        <v>0</v>
      </c>
      <c r="E63" s="1070">
        <v>0</v>
      </c>
      <c r="F63" s="1070">
        <v>0</v>
      </c>
      <c r="G63" s="1070">
        <v>0</v>
      </c>
      <c r="H63" s="1077">
        <v>6100</v>
      </c>
      <c r="I63" s="1079">
        <v>5</v>
      </c>
      <c r="J63" s="1080">
        <v>3348</v>
      </c>
      <c r="K63" s="1082">
        <v>3300</v>
      </c>
    </row>
    <row r="64" spans="1:11">
      <c r="A64" s="970" t="s">
        <v>427</v>
      </c>
      <c r="B64" s="1079">
        <v>0</v>
      </c>
      <c r="C64" s="1070">
        <v>0</v>
      </c>
      <c r="D64" s="1070">
        <v>0</v>
      </c>
      <c r="E64" s="1070">
        <v>0</v>
      </c>
      <c r="F64" s="1070">
        <v>0</v>
      </c>
      <c r="G64" s="1070">
        <v>0</v>
      </c>
      <c r="H64" s="1077">
        <v>1670</v>
      </c>
      <c r="I64" s="1079">
        <v>5</v>
      </c>
      <c r="J64" s="1080">
        <v>3567</v>
      </c>
      <c r="K64" s="1087">
        <v>2480</v>
      </c>
    </row>
    <row r="65" spans="1:11">
      <c r="A65" s="970" t="s">
        <v>428</v>
      </c>
      <c r="B65" s="1079">
        <v>0</v>
      </c>
      <c r="C65" s="1070">
        <v>0</v>
      </c>
      <c r="D65" s="1070">
        <v>0</v>
      </c>
      <c r="E65" s="1070">
        <v>0</v>
      </c>
      <c r="F65" s="1070">
        <v>0</v>
      </c>
      <c r="G65" s="1070">
        <v>0</v>
      </c>
      <c r="H65" s="1077">
        <v>7900</v>
      </c>
      <c r="I65" s="1079">
        <v>5</v>
      </c>
      <c r="J65" s="1080">
        <v>650</v>
      </c>
      <c r="K65" s="1082">
        <v>8465</v>
      </c>
    </row>
    <row r="66" spans="1:11">
      <c r="A66" s="970" t="s">
        <v>429</v>
      </c>
      <c r="B66" s="1079">
        <v>0</v>
      </c>
      <c r="C66" s="1070">
        <v>0</v>
      </c>
      <c r="D66" s="1070">
        <v>0</v>
      </c>
      <c r="E66" s="1070">
        <v>0</v>
      </c>
      <c r="F66" s="1070">
        <v>0</v>
      </c>
      <c r="G66" s="1070">
        <v>0</v>
      </c>
      <c r="H66" s="1070">
        <v>0</v>
      </c>
      <c r="I66" s="1079">
        <v>0</v>
      </c>
      <c r="J66" s="1080">
        <v>0</v>
      </c>
      <c r="K66" s="1082">
        <v>0</v>
      </c>
    </row>
    <row r="67" spans="1:11">
      <c r="A67" s="983" t="s">
        <v>430</v>
      </c>
      <c r="B67" s="1088">
        <v>13950</v>
      </c>
      <c r="C67" s="1089">
        <v>0.58260000000000001</v>
      </c>
      <c r="D67" s="1089"/>
      <c r="E67" s="1089"/>
      <c r="F67" s="1070">
        <v>0</v>
      </c>
      <c r="G67" s="1070">
        <v>0</v>
      </c>
      <c r="H67" s="1090"/>
      <c r="I67" s="1091"/>
      <c r="J67" s="1092">
        <v>0</v>
      </c>
      <c r="K67" s="1093"/>
    </row>
    <row r="68" spans="1:11" ht="16.5" thickBot="1">
      <c r="A68" s="1094" t="s">
        <v>431</v>
      </c>
      <c r="B68" s="1095">
        <v>43750</v>
      </c>
      <c r="C68" s="1096">
        <v>0.25</v>
      </c>
      <c r="D68" s="1095">
        <f>SUM(D56:D67)</f>
        <v>3150</v>
      </c>
      <c r="E68" s="1096"/>
      <c r="F68" s="1095">
        <f>SUM(F56:F67)</f>
        <v>5400</v>
      </c>
      <c r="G68" s="1096">
        <v>4.87</v>
      </c>
      <c r="H68" s="1097">
        <f>SUM(H56:H67)</f>
        <v>69720</v>
      </c>
      <c r="I68" s="1098"/>
      <c r="J68" s="1099">
        <f>SUM(J56:J67)</f>
        <v>62391</v>
      </c>
      <c r="K68" s="1100">
        <f>SUM(K56:K67)</f>
        <v>38325</v>
      </c>
    </row>
    <row r="69" spans="1:11" ht="16.5" thickTop="1">
      <c r="A69" s="1101" t="s">
        <v>1229</v>
      </c>
      <c r="E69" s="1102"/>
      <c r="J69" s="1103"/>
      <c r="K69" s="1104"/>
    </row>
    <row r="71" spans="1:11">
      <c r="I71" s="1105"/>
    </row>
    <row r="73" spans="1:11">
      <c r="H73" s="1106"/>
    </row>
  </sheetData>
  <mergeCells count="34">
    <mergeCell ref="A1:K1"/>
    <mergeCell ref="A2:K2"/>
    <mergeCell ref="B4:G4"/>
    <mergeCell ref="H4:K4"/>
    <mergeCell ref="A5:A6"/>
    <mergeCell ref="B5:C5"/>
    <mergeCell ref="D5:E5"/>
    <mergeCell ref="F5:G5"/>
    <mergeCell ref="H5:I5"/>
    <mergeCell ref="J5:K5"/>
    <mergeCell ref="B20:G20"/>
    <mergeCell ref="H20:K20"/>
    <mergeCell ref="A21:A22"/>
    <mergeCell ref="B21:C21"/>
    <mergeCell ref="D21:E21"/>
    <mergeCell ref="F21:G21"/>
    <mergeCell ref="H21:I21"/>
    <mergeCell ref="J21:K21"/>
    <mergeCell ref="A36:A38"/>
    <mergeCell ref="B36:G36"/>
    <mergeCell ref="H36:I36"/>
    <mergeCell ref="J36:K36"/>
    <mergeCell ref="B37:C37"/>
    <mergeCell ref="D37:E37"/>
    <mergeCell ref="F37:G37"/>
    <mergeCell ref="H37:I37"/>
    <mergeCell ref="J37:K37"/>
    <mergeCell ref="A52:A55"/>
    <mergeCell ref="B52:I52"/>
    <mergeCell ref="J52:K53"/>
    <mergeCell ref="B53:E53"/>
    <mergeCell ref="F53:I53"/>
    <mergeCell ref="B54:C54"/>
    <mergeCell ref="D54:E54"/>
  </mergeCells>
  <pageMargins left="0.91" right="0.5" top="0.75" bottom="0.39" header="0.3" footer="0.3"/>
  <pageSetup scale="46" orientation="portrait" r:id="rId1"/>
</worksheet>
</file>

<file path=xl/worksheets/sheet37.xml><?xml version="1.0" encoding="utf-8"?>
<worksheet xmlns="http://schemas.openxmlformats.org/spreadsheetml/2006/main" xmlns:r="http://schemas.openxmlformats.org/officeDocument/2006/relationships">
  <sheetPr>
    <pageSetUpPr fitToPage="1"/>
  </sheetPr>
  <dimension ref="A1:T34"/>
  <sheetViews>
    <sheetView view="pageBreakPreview" zoomScale="60" zoomScaleNormal="80" workbookViewId="0">
      <selection activeCell="F35" sqref="F35"/>
    </sheetView>
  </sheetViews>
  <sheetFormatPr defaultRowHeight="15.75"/>
  <cols>
    <col min="1" max="1" width="13.140625" style="961" bestFit="1" customWidth="1"/>
    <col min="2" max="2" width="14.85546875" style="961" bestFit="1" customWidth="1"/>
    <col min="3" max="3" width="18.5703125" style="961" bestFit="1" customWidth="1"/>
    <col min="4" max="5" width="9.85546875" style="961" bestFit="1" customWidth="1"/>
    <col min="6" max="6" width="14.85546875" style="961" bestFit="1" customWidth="1"/>
    <col min="7" max="7" width="14" style="961" customWidth="1"/>
    <col min="8" max="8" width="14.7109375" style="961" bestFit="1" customWidth="1"/>
    <col min="9" max="9" width="14.28515625" style="961" customWidth="1"/>
    <col min="10" max="11" width="9.85546875" style="961" bestFit="1" customWidth="1"/>
    <col min="12" max="12" width="12.28515625" style="961" customWidth="1"/>
    <col min="13" max="13" width="14" style="961" customWidth="1"/>
    <col min="14" max="14" width="13.85546875" style="961" customWidth="1"/>
    <col min="15" max="15" width="13.85546875" style="961" bestFit="1" customWidth="1"/>
    <col min="16" max="16" width="13.42578125" style="961" customWidth="1"/>
    <col min="17" max="17" width="11.5703125" style="961" customWidth="1"/>
    <col min="18" max="256" width="9.140625" style="961"/>
    <col min="257" max="257" width="13.140625" style="961" bestFit="1" customWidth="1"/>
    <col min="258" max="258" width="14.7109375" style="961" bestFit="1" customWidth="1"/>
    <col min="259" max="259" width="18.42578125" style="961" bestFit="1" customWidth="1"/>
    <col min="260" max="261" width="9.7109375" style="961" bestFit="1" customWidth="1"/>
    <col min="262" max="262" width="14.7109375" style="961" bestFit="1" customWidth="1"/>
    <col min="263" max="263" width="14" style="961" customWidth="1"/>
    <col min="264" max="264" width="14.140625" style="961" bestFit="1" customWidth="1"/>
    <col min="265" max="265" width="14.28515625" style="961" customWidth="1"/>
    <col min="266" max="267" width="9.7109375" style="961" bestFit="1" customWidth="1"/>
    <col min="268" max="268" width="12.28515625" style="961" customWidth="1"/>
    <col min="269" max="269" width="14" style="961" customWidth="1"/>
    <col min="270" max="270" width="13.85546875" style="961" customWidth="1"/>
    <col min="271" max="271" width="13.7109375" style="961" bestFit="1" customWidth="1"/>
    <col min="272" max="272" width="13.42578125" style="961" customWidth="1"/>
    <col min="273" max="273" width="11.5703125" style="961" customWidth="1"/>
    <col min="274" max="512" width="9.140625" style="961"/>
    <col min="513" max="513" width="13.140625" style="961" bestFit="1" customWidth="1"/>
    <col min="514" max="514" width="14.7109375" style="961" bestFit="1" customWidth="1"/>
    <col min="515" max="515" width="18.42578125" style="961" bestFit="1" customWidth="1"/>
    <col min="516" max="517" width="9.7109375" style="961" bestFit="1" customWidth="1"/>
    <col min="518" max="518" width="14.7109375" style="961" bestFit="1" customWidth="1"/>
    <col min="519" max="519" width="14" style="961" customWidth="1"/>
    <col min="520" max="520" width="14.140625" style="961" bestFit="1" customWidth="1"/>
    <col min="521" max="521" width="14.28515625" style="961" customWidth="1"/>
    <col min="522" max="523" width="9.7109375" style="961" bestFit="1" customWidth="1"/>
    <col min="524" max="524" width="12.28515625" style="961" customWidth="1"/>
    <col min="525" max="525" width="14" style="961" customWidth="1"/>
    <col min="526" max="526" width="13.85546875" style="961" customWidth="1"/>
    <col min="527" max="527" width="13.7109375" style="961" bestFit="1" customWidth="1"/>
    <col min="528" max="528" width="13.42578125" style="961" customWidth="1"/>
    <col min="529" max="529" width="11.5703125" style="961" customWidth="1"/>
    <col min="530" max="768" width="9.140625" style="961"/>
    <col min="769" max="769" width="13.140625" style="961" bestFit="1" customWidth="1"/>
    <col min="770" max="770" width="14.7109375" style="961" bestFit="1" customWidth="1"/>
    <col min="771" max="771" width="18.42578125" style="961" bestFit="1" customWidth="1"/>
    <col min="772" max="773" width="9.7109375" style="961" bestFit="1" customWidth="1"/>
    <col min="774" max="774" width="14.7109375" style="961" bestFit="1" customWidth="1"/>
    <col min="775" max="775" width="14" style="961" customWidth="1"/>
    <col min="776" max="776" width="14.140625" style="961" bestFit="1" customWidth="1"/>
    <col min="777" max="777" width="14.28515625" style="961" customWidth="1"/>
    <col min="778" max="779" width="9.7109375" style="961" bestFit="1" customWidth="1"/>
    <col min="780" max="780" width="12.28515625" style="961" customWidth="1"/>
    <col min="781" max="781" width="14" style="961" customWidth="1"/>
    <col min="782" max="782" width="13.85546875" style="961" customWidth="1"/>
    <col min="783" max="783" width="13.7109375" style="961" bestFit="1" customWidth="1"/>
    <col min="784" max="784" width="13.42578125" style="961" customWidth="1"/>
    <col min="785" max="785" width="11.5703125" style="961" customWidth="1"/>
    <col min="786" max="1024" width="9.140625" style="961"/>
    <col min="1025" max="1025" width="13.140625" style="961" bestFit="1" customWidth="1"/>
    <col min="1026" max="1026" width="14.7109375" style="961" bestFit="1" customWidth="1"/>
    <col min="1027" max="1027" width="18.42578125" style="961" bestFit="1" customWidth="1"/>
    <col min="1028" max="1029" width="9.7109375" style="961" bestFit="1" customWidth="1"/>
    <col min="1030" max="1030" width="14.7109375" style="961" bestFit="1" customWidth="1"/>
    <col min="1031" max="1031" width="14" style="961" customWidth="1"/>
    <col min="1032" max="1032" width="14.140625" style="961" bestFit="1" customWidth="1"/>
    <col min="1033" max="1033" width="14.28515625" style="961" customWidth="1"/>
    <col min="1034" max="1035" width="9.7109375" style="961" bestFit="1" customWidth="1"/>
    <col min="1036" max="1036" width="12.28515625" style="961" customWidth="1"/>
    <col min="1037" max="1037" width="14" style="961" customWidth="1"/>
    <col min="1038" max="1038" width="13.85546875" style="961" customWidth="1"/>
    <col min="1039" max="1039" width="13.7109375" style="961" bestFit="1" customWidth="1"/>
    <col min="1040" max="1040" width="13.42578125" style="961" customWidth="1"/>
    <col min="1041" max="1041" width="11.5703125" style="961" customWidth="1"/>
    <col min="1042" max="1280" width="9.140625" style="961"/>
    <col min="1281" max="1281" width="13.140625" style="961" bestFit="1" customWidth="1"/>
    <col min="1282" max="1282" width="14.7109375" style="961" bestFit="1" customWidth="1"/>
    <col min="1283" max="1283" width="18.42578125" style="961" bestFit="1" customWidth="1"/>
    <col min="1284" max="1285" width="9.7109375" style="961" bestFit="1" customWidth="1"/>
    <col min="1286" max="1286" width="14.7109375" style="961" bestFit="1" customWidth="1"/>
    <col min="1287" max="1287" width="14" style="961" customWidth="1"/>
    <col min="1288" max="1288" width="14.140625" style="961" bestFit="1" customWidth="1"/>
    <col min="1289" max="1289" width="14.28515625" style="961" customWidth="1"/>
    <col min="1290" max="1291" width="9.7109375" style="961" bestFit="1" customWidth="1"/>
    <col min="1292" max="1292" width="12.28515625" style="961" customWidth="1"/>
    <col min="1293" max="1293" width="14" style="961" customWidth="1"/>
    <col min="1294" max="1294" width="13.85546875" style="961" customWidth="1"/>
    <col min="1295" max="1295" width="13.7109375" style="961" bestFit="1" customWidth="1"/>
    <col min="1296" max="1296" width="13.42578125" style="961" customWidth="1"/>
    <col min="1297" max="1297" width="11.5703125" style="961" customWidth="1"/>
    <col min="1298" max="1536" width="9.140625" style="961"/>
    <col min="1537" max="1537" width="13.140625" style="961" bestFit="1" customWidth="1"/>
    <col min="1538" max="1538" width="14.7109375" style="961" bestFit="1" customWidth="1"/>
    <col min="1539" max="1539" width="18.42578125" style="961" bestFit="1" customWidth="1"/>
    <col min="1540" max="1541" width="9.7109375" style="961" bestFit="1" customWidth="1"/>
    <col min="1542" max="1542" width="14.7109375" style="961" bestFit="1" customWidth="1"/>
    <col min="1543" max="1543" width="14" style="961" customWidth="1"/>
    <col min="1544" max="1544" width="14.140625" style="961" bestFit="1" customWidth="1"/>
    <col min="1545" max="1545" width="14.28515625" style="961" customWidth="1"/>
    <col min="1546" max="1547" width="9.7109375" style="961" bestFit="1" customWidth="1"/>
    <col min="1548" max="1548" width="12.28515625" style="961" customWidth="1"/>
    <col min="1549" max="1549" width="14" style="961" customWidth="1"/>
    <col min="1550" max="1550" width="13.85546875" style="961" customWidth="1"/>
    <col min="1551" max="1551" width="13.7109375" style="961" bestFit="1" customWidth="1"/>
    <col min="1552" max="1552" width="13.42578125" style="961" customWidth="1"/>
    <col min="1553" max="1553" width="11.5703125" style="961" customWidth="1"/>
    <col min="1554" max="1792" width="9.140625" style="961"/>
    <col min="1793" max="1793" width="13.140625" style="961" bestFit="1" customWidth="1"/>
    <col min="1794" max="1794" width="14.7109375" style="961" bestFit="1" customWidth="1"/>
    <col min="1795" max="1795" width="18.42578125" style="961" bestFit="1" customWidth="1"/>
    <col min="1796" max="1797" width="9.7109375" style="961" bestFit="1" customWidth="1"/>
    <col min="1798" max="1798" width="14.7109375" style="961" bestFit="1" customWidth="1"/>
    <col min="1799" max="1799" width="14" style="961" customWidth="1"/>
    <col min="1800" max="1800" width="14.140625" style="961" bestFit="1" customWidth="1"/>
    <col min="1801" max="1801" width="14.28515625" style="961" customWidth="1"/>
    <col min="1802" max="1803" width="9.7109375" style="961" bestFit="1" customWidth="1"/>
    <col min="1804" max="1804" width="12.28515625" style="961" customWidth="1"/>
    <col min="1805" max="1805" width="14" style="961" customWidth="1"/>
    <col min="1806" max="1806" width="13.85546875" style="961" customWidth="1"/>
    <col min="1807" max="1807" width="13.7109375" style="961" bestFit="1" customWidth="1"/>
    <col min="1808" max="1808" width="13.42578125" style="961" customWidth="1"/>
    <col min="1809" max="1809" width="11.5703125" style="961" customWidth="1"/>
    <col min="1810" max="2048" width="9.140625" style="961"/>
    <col min="2049" max="2049" width="13.140625" style="961" bestFit="1" customWidth="1"/>
    <col min="2050" max="2050" width="14.7109375" style="961" bestFit="1" customWidth="1"/>
    <col min="2051" max="2051" width="18.42578125" style="961" bestFit="1" customWidth="1"/>
    <col min="2052" max="2053" width="9.7109375" style="961" bestFit="1" customWidth="1"/>
    <col min="2054" max="2054" width="14.7109375" style="961" bestFit="1" customWidth="1"/>
    <col min="2055" max="2055" width="14" style="961" customWidth="1"/>
    <col min="2056" max="2056" width="14.140625" style="961" bestFit="1" customWidth="1"/>
    <col min="2057" max="2057" width="14.28515625" style="961" customWidth="1"/>
    <col min="2058" max="2059" width="9.7109375" style="961" bestFit="1" customWidth="1"/>
    <col min="2060" max="2060" width="12.28515625" style="961" customWidth="1"/>
    <col min="2061" max="2061" width="14" style="961" customWidth="1"/>
    <col min="2062" max="2062" width="13.85546875" style="961" customWidth="1"/>
    <col min="2063" max="2063" width="13.7109375" style="961" bestFit="1" customWidth="1"/>
    <col min="2064" max="2064" width="13.42578125" style="961" customWidth="1"/>
    <col min="2065" max="2065" width="11.5703125" style="961" customWidth="1"/>
    <col min="2066" max="2304" width="9.140625" style="961"/>
    <col min="2305" max="2305" width="13.140625" style="961" bestFit="1" customWidth="1"/>
    <col min="2306" max="2306" width="14.7109375" style="961" bestFit="1" customWidth="1"/>
    <col min="2307" max="2307" width="18.42578125" style="961" bestFit="1" customWidth="1"/>
    <col min="2308" max="2309" width="9.7109375" style="961" bestFit="1" customWidth="1"/>
    <col min="2310" max="2310" width="14.7109375" style="961" bestFit="1" customWidth="1"/>
    <col min="2311" max="2311" width="14" style="961" customWidth="1"/>
    <col min="2312" max="2312" width="14.140625" style="961" bestFit="1" customWidth="1"/>
    <col min="2313" max="2313" width="14.28515625" style="961" customWidth="1"/>
    <col min="2314" max="2315" width="9.7109375" style="961" bestFit="1" customWidth="1"/>
    <col min="2316" max="2316" width="12.28515625" style="961" customWidth="1"/>
    <col min="2317" max="2317" width="14" style="961" customWidth="1"/>
    <col min="2318" max="2318" width="13.85546875" style="961" customWidth="1"/>
    <col min="2319" max="2319" width="13.7109375" style="961" bestFit="1" customWidth="1"/>
    <col min="2320" max="2320" width="13.42578125" style="961" customWidth="1"/>
    <col min="2321" max="2321" width="11.5703125" style="961" customWidth="1"/>
    <col min="2322" max="2560" width="9.140625" style="961"/>
    <col min="2561" max="2561" width="13.140625" style="961" bestFit="1" customWidth="1"/>
    <col min="2562" max="2562" width="14.7109375" style="961" bestFit="1" customWidth="1"/>
    <col min="2563" max="2563" width="18.42578125" style="961" bestFit="1" customWidth="1"/>
    <col min="2564" max="2565" width="9.7109375" style="961" bestFit="1" customWidth="1"/>
    <col min="2566" max="2566" width="14.7109375" style="961" bestFit="1" customWidth="1"/>
    <col min="2567" max="2567" width="14" style="961" customWidth="1"/>
    <col min="2568" max="2568" width="14.140625" style="961" bestFit="1" customWidth="1"/>
    <col min="2569" max="2569" width="14.28515625" style="961" customWidth="1"/>
    <col min="2570" max="2571" width="9.7109375" style="961" bestFit="1" customWidth="1"/>
    <col min="2572" max="2572" width="12.28515625" style="961" customWidth="1"/>
    <col min="2573" max="2573" width="14" style="961" customWidth="1"/>
    <col min="2574" max="2574" width="13.85546875" style="961" customWidth="1"/>
    <col min="2575" max="2575" width="13.7109375" style="961" bestFit="1" customWidth="1"/>
    <col min="2576" max="2576" width="13.42578125" style="961" customWidth="1"/>
    <col min="2577" max="2577" width="11.5703125" style="961" customWidth="1"/>
    <col min="2578" max="2816" width="9.140625" style="961"/>
    <col min="2817" max="2817" width="13.140625" style="961" bestFit="1" customWidth="1"/>
    <col min="2818" max="2818" width="14.7109375" style="961" bestFit="1" customWidth="1"/>
    <col min="2819" max="2819" width="18.42578125" style="961" bestFit="1" customWidth="1"/>
    <col min="2820" max="2821" width="9.7109375" style="961" bestFit="1" customWidth="1"/>
    <col min="2822" max="2822" width="14.7109375" style="961" bestFit="1" customWidth="1"/>
    <col min="2823" max="2823" width="14" style="961" customWidth="1"/>
    <col min="2824" max="2824" width="14.140625" style="961" bestFit="1" customWidth="1"/>
    <col min="2825" max="2825" width="14.28515625" style="961" customWidth="1"/>
    <col min="2826" max="2827" width="9.7109375" style="961" bestFit="1" customWidth="1"/>
    <col min="2828" max="2828" width="12.28515625" style="961" customWidth="1"/>
    <col min="2829" max="2829" width="14" style="961" customWidth="1"/>
    <col min="2830" max="2830" width="13.85546875" style="961" customWidth="1"/>
    <col min="2831" max="2831" width="13.7109375" style="961" bestFit="1" customWidth="1"/>
    <col min="2832" max="2832" width="13.42578125" style="961" customWidth="1"/>
    <col min="2833" max="2833" width="11.5703125" style="961" customWidth="1"/>
    <col min="2834" max="3072" width="9.140625" style="961"/>
    <col min="3073" max="3073" width="13.140625" style="961" bestFit="1" customWidth="1"/>
    <col min="3074" max="3074" width="14.7109375" style="961" bestFit="1" customWidth="1"/>
    <col min="3075" max="3075" width="18.42578125" style="961" bestFit="1" customWidth="1"/>
    <col min="3076" max="3077" width="9.7109375" style="961" bestFit="1" customWidth="1"/>
    <col min="3078" max="3078" width="14.7109375" style="961" bestFit="1" customWidth="1"/>
    <col min="3079" max="3079" width="14" style="961" customWidth="1"/>
    <col min="3080" max="3080" width="14.140625" style="961" bestFit="1" customWidth="1"/>
    <col min="3081" max="3081" width="14.28515625" style="961" customWidth="1"/>
    <col min="3082" max="3083" width="9.7109375" style="961" bestFit="1" customWidth="1"/>
    <col min="3084" max="3084" width="12.28515625" style="961" customWidth="1"/>
    <col min="3085" max="3085" width="14" style="961" customWidth="1"/>
    <col min="3086" max="3086" width="13.85546875" style="961" customWidth="1"/>
    <col min="3087" max="3087" width="13.7109375" style="961" bestFit="1" customWidth="1"/>
    <col min="3088" max="3088" width="13.42578125" style="961" customWidth="1"/>
    <col min="3089" max="3089" width="11.5703125" style="961" customWidth="1"/>
    <col min="3090" max="3328" width="9.140625" style="961"/>
    <col min="3329" max="3329" width="13.140625" style="961" bestFit="1" customWidth="1"/>
    <col min="3330" max="3330" width="14.7109375" style="961" bestFit="1" customWidth="1"/>
    <col min="3331" max="3331" width="18.42578125" style="961" bestFit="1" customWidth="1"/>
    <col min="3332" max="3333" width="9.7109375" style="961" bestFit="1" customWidth="1"/>
    <col min="3334" max="3334" width="14.7109375" style="961" bestFit="1" customWidth="1"/>
    <col min="3335" max="3335" width="14" style="961" customWidth="1"/>
    <col min="3336" max="3336" width="14.140625" style="961" bestFit="1" customWidth="1"/>
    <col min="3337" max="3337" width="14.28515625" style="961" customWidth="1"/>
    <col min="3338" max="3339" width="9.7109375" style="961" bestFit="1" customWidth="1"/>
    <col min="3340" max="3340" width="12.28515625" style="961" customWidth="1"/>
    <col min="3341" max="3341" width="14" style="961" customWidth="1"/>
    <col min="3342" max="3342" width="13.85546875" style="961" customWidth="1"/>
    <col min="3343" max="3343" width="13.7109375" style="961" bestFit="1" customWidth="1"/>
    <col min="3344" max="3344" width="13.42578125" style="961" customWidth="1"/>
    <col min="3345" max="3345" width="11.5703125" style="961" customWidth="1"/>
    <col min="3346" max="3584" width="9.140625" style="961"/>
    <col min="3585" max="3585" width="13.140625" style="961" bestFit="1" customWidth="1"/>
    <col min="3586" max="3586" width="14.7109375" style="961" bestFit="1" customWidth="1"/>
    <col min="3587" max="3587" width="18.42578125" style="961" bestFit="1" customWidth="1"/>
    <col min="3588" max="3589" width="9.7109375" style="961" bestFit="1" customWidth="1"/>
    <col min="3590" max="3590" width="14.7109375" style="961" bestFit="1" customWidth="1"/>
    <col min="3591" max="3591" width="14" style="961" customWidth="1"/>
    <col min="3592" max="3592" width="14.140625" style="961" bestFit="1" customWidth="1"/>
    <col min="3593" max="3593" width="14.28515625" style="961" customWidth="1"/>
    <col min="3594" max="3595" width="9.7109375" style="961" bestFit="1" customWidth="1"/>
    <col min="3596" max="3596" width="12.28515625" style="961" customWidth="1"/>
    <col min="3597" max="3597" width="14" style="961" customWidth="1"/>
    <col min="3598" max="3598" width="13.85546875" style="961" customWidth="1"/>
    <col min="3599" max="3599" width="13.7109375" style="961" bestFit="1" customWidth="1"/>
    <col min="3600" max="3600" width="13.42578125" style="961" customWidth="1"/>
    <col min="3601" max="3601" width="11.5703125" style="961" customWidth="1"/>
    <col min="3602" max="3840" width="9.140625" style="961"/>
    <col min="3841" max="3841" width="13.140625" style="961" bestFit="1" customWidth="1"/>
    <col min="3842" max="3842" width="14.7109375" style="961" bestFit="1" customWidth="1"/>
    <col min="3843" max="3843" width="18.42578125" style="961" bestFit="1" customWidth="1"/>
    <col min="3844" max="3845" width="9.7109375" style="961" bestFit="1" customWidth="1"/>
    <col min="3846" max="3846" width="14.7109375" style="961" bestFit="1" customWidth="1"/>
    <col min="3847" max="3847" width="14" style="961" customWidth="1"/>
    <col min="3848" max="3848" width="14.140625" style="961" bestFit="1" customWidth="1"/>
    <col min="3849" max="3849" width="14.28515625" style="961" customWidth="1"/>
    <col min="3850" max="3851" width="9.7109375" style="961" bestFit="1" customWidth="1"/>
    <col min="3852" max="3852" width="12.28515625" style="961" customWidth="1"/>
    <col min="3853" max="3853" width="14" style="961" customWidth="1"/>
    <col min="3854" max="3854" width="13.85546875" style="961" customWidth="1"/>
    <col min="3855" max="3855" width="13.7109375" style="961" bestFit="1" customWidth="1"/>
    <col min="3856" max="3856" width="13.42578125" style="961" customWidth="1"/>
    <col min="3857" max="3857" width="11.5703125" style="961" customWidth="1"/>
    <col min="3858" max="4096" width="9.140625" style="961"/>
    <col min="4097" max="4097" width="13.140625" style="961" bestFit="1" customWidth="1"/>
    <col min="4098" max="4098" width="14.7109375" style="961" bestFit="1" customWidth="1"/>
    <col min="4099" max="4099" width="18.42578125" style="961" bestFit="1" customWidth="1"/>
    <col min="4100" max="4101" width="9.7109375" style="961" bestFit="1" customWidth="1"/>
    <col min="4102" max="4102" width="14.7109375" style="961" bestFit="1" customWidth="1"/>
    <col min="4103" max="4103" width="14" style="961" customWidth="1"/>
    <col min="4104" max="4104" width="14.140625" style="961" bestFit="1" customWidth="1"/>
    <col min="4105" max="4105" width="14.28515625" style="961" customWidth="1"/>
    <col min="4106" max="4107" width="9.7109375" style="961" bestFit="1" customWidth="1"/>
    <col min="4108" max="4108" width="12.28515625" style="961" customWidth="1"/>
    <col min="4109" max="4109" width="14" style="961" customWidth="1"/>
    <col min="4110" max="4110" width="13.85546875" style="961" customWidth="1"/>
    <col min="4111" max="4111" width="13.7109375" style="961" bestFit="1" customWidth="1"/>
    <col min="4112" max="4112" width="13.42578125" style="961" customWidth="1"/>
    <col min="4113" max="4113" width="11.5703125" style="961" customWidth="1"/>
    <col min="4114" max="4352" width="9.140625" style="961"/>
    <col min="4353" max="4353" width="13.140625" style="961" bestFit="1" customWidth="1"/>
    <col min="4354" max="4354" width="14.7109375" style="961" bestFit="1" customWidth="1"/>
    <col min="4355" max="4355" width="18.42578125" style="961" bestFit="1" customWidth="1"/>
    <col min="4356" max="4357" width="9.7109375" style="961" bestFit="1" customWidth="1"/>
    <col min="4358" max="4358" width="14.7109375" style="961" bestFit="1" customWidth="1"/>
    <col min="4359" max="4359" width="14" style="961" customWidth="1"/>
    <col min="4360" max="4360" width="14.140625" style="961" bestFit="1" customWidth="1"/>
    <col min="4361" max="4361" width="14.28515625" style="961" customWidth="1"/>
    <col min="4362" max="4363" width="9.7109375" style="961" bestFit="1" customWidth="1"/>
    <col min="4364" max="4364" width="12.28515625" style="961" customWidth="1"/>
    <col min="4365" max="4365" width="14" style="961" customWidth="1"/>
    <col min="4366" max="4366" width="13.85546875" style="961" customWidth="1"/>
    <col min="4367" max="4367" width="13.7109375" style="961" bestFit="1" customWidth="1"/>
    <col min="4368" max="4368" width="13.42578125" style="961" customWidth="1"/>
    <col min="4369" max="4369" width="11.5703125" style="961" customWidth="1"/>
    <col min="4370" max="4608" width="9.140625" style="961"/>
    <col min="4609" max="4609" width="13.140625" style="961" bestFit="1" customWidth="1"/>
    <col min="4610" max="4610" width="14.7109375" style="961" bestFit="1" customWidth="1"/>
    <col min="4611" max="4611" width="18.42578125" style="961" bestFit="1" customWidth="1"/>
    <col min="4612" max="4613" width="9.7109375" style="961" bestFit="1" customWidth="1"/>
    <col min="4614" max="4614" width="14.7109375" style="961" bestFit="1" customWidth="1"/>
    <col min="4615" max="4615" width="14" style="961" customWidth="1"/>
    <col min="4616" max="4616" width="14.140625" style="961" bestFit="1" customWidth="1"/>
    <col min="4617" max="4617" width="14.28515625" style="961" customWidth="1"/>
    <col min="4618" max="4619" width="9.7109375" style="961" bestFit="1" customWidth="1"/>
    <col min="4620" max="4620" width="12.28515625" style="961" customWidth="1"/>
    <col min="4621" max="4621" width="14" style="961" customWidth="1"/>
    <col min="4622" max="4622" width="13.85546875" style="961" customWidth="1"/>
    <col min="4623" max="4623" width="13.7109375" style="961" bestFit="1" customWidth="1"/>
    <col min="4624" max="4624" width="13.42578125" style="961" customWidth="1"/>
    <col min="4625" max="4625" width="11.5703125" style="961" customWidth="1"/>
    <col min="4626" max="4864" width="9.140625" style="961"/>
    <col min="4865" max="4865" width="13.140625" style="961" bestFit="1" customWidth="1"/>
    <col min="4866" max="4866" width="14.7109375" style="961" bestFit="1" customWidth="1"/>
    <col min="4867" max="4867" width="18.42578125" style="961" bestFit="1" customWidth="1"/>
    <col min="4868" max="4869" width="9.7109375" style="961" bestFit="1" customWidth="1"/>
    <col min="4870" max="4870" width="14.7109375" style="961" bestFit="1" customWidth="1"/>
    <col min="4871" max="4871" width="14" style="961" customWidth="1"/>
    <col min="4872" max="4872" width="14.140625" style="961" bestFit="1" customWidth="1"/>
    <col min="4873" max="4873" width="14.28515625" style="961" customWidth="1"/>
    <col min="4874" max="4875" width="9.7109375" style="961" bestFit="1" customWidth="1"/>
    <col min="4876" max="4876" width="12.28515625" style="961" customWidth="1"/>
    <col min="4877" max="4877" width="14" style="961" customWidth="1"/>
    <col min="4878" max="4878" width="13.85546875" style="961" customWidth="1"/>
    <col min="4879" max="4879" width="13.7109375" style="961" bestFit="1" customWidth="1"/>
    <col min="4880" max="4880" width="13.42578125" style="961" customWidth="1"/>
    <col min="4881" max="4881" width="11.5703125" style="961" customWidth="1"/>
    <col min="4882" max="5120" width="9.140625" style="961"/>
    <col min="5121" max="5121" width="13.140625" style="961" bestFit="1" customWidth="1"/>
    <col min="5122" max="5122" width="14.7109375" style="961" bestFit="1" customWidth="1"/>
    <col min="5123" max="5123" width="18.42578125" style="961" bestFit="1" customWidth="1"/>
    <col min="5124" max="5125" width="9.7109375" style="961" bestFit="1" customWidth="1"/>
    <col min="5126" max="5126" width="14.7109375" style="961" bestFit="1" customWidth="1"/>
    <col min="5127" max="5127" width="14" style="961" customWidth="1"/>
    <col min="5128" max="5128" width="14.140625" style="961" bestFit="1" customWidth="1"/>
    <col min="5129" max="5129" width="14.28515625" style="961" customWidth="1"/>
    <col min="5130" max="5131" width="9.7109375" style="961" bestFit="1" customWidth="1"/>
    <col min="5132" max="5132" width="12.28515625" style="961" customWidth="1"/>
    <col min="5133" max="5133" width="14" style="961" customWidth="1"/>
    <col min="5134" max="5134" width="13.85546875" style="961" customWidth="1"/>
    <col min="5135" max="5135" width="13.7109375" style="961" bestFit="1" customWidth="1"/>
    <col min="5136" max="5136" width="13.42578125" style="961" customWidth="1"/>
    <col min="5137" max="5137" width="11.5703125" style="961" customWidth="1"/>
    <col min="5138" max="5376" width="9.140625" style="961"/>
    <col min="5377" max="5377" width="13.140625" style="961" bestFit="1" customWidth="1"/>
    <col min="5378" max="5378" width="14.7109375" style="961" bestFit="1" customWidth="1"/>
    <col min="5379" max="5379" width="18.42578125" style="961" bestFit="1" customWidth="1"/>
    <col min="5380" max="5381" width="9.7109375" style="961" bestFit="1" customWidth="1"/>
    <col min="5382" max="5382" width="14.7109375" style="961" bestFit="1" customWidth="1"/>
    <col min="5383" max="5383" width="14" style="961" customWidth="1"/>
    <col min="5384" max="5384" width="14.140625" style="961" bestFit="1" customWidth="1"/>
    <col min="5385" max="5385" width="14.28515625" style="961" customWidth="1"/>
    <col min="5386" max="5387" width="9.7109375" style="961" bestFit="1" customWidth="1"/>
    <col min="5388" max="5388" width="12.28515625" style="961" customWidth="1"/>
    <col min="5389" max="5389" width="14" style="961" customWidth="1"/>
    <col min="5390" max="5390" width="13.85546875" style="961" customWidth="1"/>
    <col min="5391" max="5391" width="13.7109375" style="961" bestFit="1" customWidth="1"/>
    <col min="5392" max="5392" width="13.42578125" style="961" customWidth="1"/>
    <col min="5393" max="5393" width="11.5703125" style="961" customWidth="1"/>
    <col min="5394" max="5632" width="9.140625" style="961"/>
    <col min="5633" max="5633" width="13.140625" style="961" bestFit="1" customWidth="1"/>
    <col min="5634" max="5634" width="14.7109375" style="961" bestFit="1" customWidth="1"/>
    <col min="5635" max="5635" width="18.42578125" style="961" bestFit="1" customWidth="1"/>
    <col min="5636" max="5637" width="9.7109375" style="961" bestFit="1" customWidth="1"/>
    <col min="5638" max="5638" width="14.7109375" style="961" bestFit="1" customWidth="1"/>
    <col min="5639" max="5639" width="14" style="961" customWidth="1"/>
    <col min="5640" max="5640" width="14.140625" style="961" bestFit="1" customWidth="1"/>
    <col min="5641" max="5641" width="14.28515625" style="961" customWidth="1"/>
    <col min="5642" max="5643" width="9.7109375" style="961" bestFit="1" customWidth="1"/>
    <col min="5644" max="5644" width="12.28515625" style="961" customWidth="1"/>
    <col min="5645" max="5645" width="14" style="961" customWidth="1"/>
    <col min="5646" max="5646" width="13.85546875" style="961" customWidth="1"/>
    <col min="5647" max="5647" width="13.7109375" style="961" bestFit="1" customWidth="1"/>
    <col min="5648" max="5648" width="13.42578125" style="961" customWidth="1"/>
    <col min="5649" max="5649" width="11.5703125" style="961" customWidth="1"/>
    <col min="5650" max="5888" width="9.140625" style="961"/>
    <col min="5889" max="5889" width="13.140625" style="961" bestFit="1" customWidth="1"/>
    <col min="5890" max="5890" width="14.7109375" style="961" bestFit="1" customWidth="1"/>
    <col min="5891" max="5891" width="18.42578125" style="961" bestFit="1" customWidth="1"/>
    <col min="5892" max="5893" width="9.7109375" style="961" bestFit="1" customWidth="1"/>
    <col min="5894" max="5894" width="14.7109375" style="961" bestFit="1" customWidth="1"/>
    <col min="5895" max="5895" width="14" style="961" customWidth="1"/>
    <col min="5896" max="5896" width="14.140625" style="961" bestFit="1" customWidth="1"/>
    <col min="5897" max="5897" width="14.28515625" style="961" customWidth="1"/>
    <col min="5898" max="5899" width="9.7109375" style="961" bestFit="1" customWidth="1"/>
    <col min="5900" max="5900" width="12.28515625" style="961" customWidth="1"/>
    <col min="5901" max="5901" width="14" style="961" customWidth="1"/>
    <col min="5902" max="5902" width="13.85546875" style="961" customWidth="1"/>
    <col min="5903" max="5903" width="13.7109375" style="961" bestFit="1" customWidth="1"/>
    <col min="5904" max="5904" width="13.42578125" style="961" customWidth="1"/>
    <col min="5905" max="5905" width="11.5703125" style="961" customWidth="1"/>
    <col min="5906" max="6144" width="9.140625" style="961"/>
    <col min="6145" max="6145" width="13.140625" style="961" bestFit="1" customWidth="1"/>
    <col min="6146" max="6146" width="14.7109375" style="961" bestFit="1" customWidth="1"/>
    <col min="6147" max="6147" width="18.42578125" style="961" bestFit="1" customWidth="1"/>
    <col min="6148" max="6149" width="9.7109375" style="961" bestFit="1" customWidth="1"/>
    <col min="6150" max="6150" width="14.7109375" style="961" bestFit="1" customWidth="1"/>
    <col min="6151" max="6151" width="14" style="961" customWidth="1"/>
    <col min="6152" max="6152" width="14.140625" style="961" bestFit="1" customWidth="1"/>
    <col min="6153" max="6153" width="14.28515625" style="961" customWidth="1"/>
    <col min="6154" max="6155" width="9.7109375" style="961" bestFit="1" customWidth="1"/>
    <col min="6156" max="6156" width="12.28515625" style="961" customWidth="1"/>
    <col min="6157" max="6157" width="14" style="961" customWidth="1"/>
    <col min="6158" max="6158" width="13.85546875" style="961" customWidth="1"/>
    <col min="6159" max="6159" width="13.7109375" style="961" bestFit="1" customWidth="1"/>
    <col min="6160" max="6160" width="13.42578125" style="961" customWidth="1"/>
    <col min="6161" max="6161" width="11.5703125" style="961" customWidth="1"/>
    <col min="6162" max="6400" width="9.140625" style="961"/>
    <col min="6401" max="6401" width="13.140625" style="961" bestFit="1" customWidth="1"/>
    <col min="6402" max="6402" width="14.7109375" style="961" bestFit="1" customWidth="1"/>
    <col min="6403" max="6403" width="18.42578125" style="961" bestFit="1" customWidth="1"/>
    <col min="6404" max="6405" width="9.7109375" style="961" bestFit="1" customWidth="1"/>
    <col min="6406" max="6406" width="14.7109375" style="961" bestFit="1" customWidth="1"/>
    <col min="6407" max="6407" width="14" style="961" customWidth="1"/>
    <col min="6408" max="6408" width="14.140625" style="961" bestFit="1" customWidth="1"/>
    <col min="6409" max="6409" width="14.28515625" style="961" customWidth="1"/>
    <col min="6410" max="6411" width="9.7109375" style="961" bestFit="1" customWidth="1"/>
    <col min="6412" max="6412" width="12.28515625" style="961" customWidth="1"/>
    <col min="6413" max="6413" width="14" style="961" customWidth="1"/>
    <col min="6414" max="6414" width="13.85546875" style="961" customWidth="1"/>
    <col min="6415" max="6415" width="13.7109375" style="961" bestFit="1" customWidth="1"/>
    <col min="6416" max="6416" width="13.42578125" style="961" customWidth="1"/>
    <col min="6417" max="6417" width="11.5703125" style="961" customWidth="1"/>
    <col min="6418" max="6656" width="9.140625" style="961"/>
    <col min="6657" max="6657" width="13.140625" style="961" bestFit="1" customWidth="1"/>
    <col min="6658" max="6658" width="14.7109375" style="961" bestFit="1" customWidth="1"/>
    <col min="6659" max="6659" width="18.42578125" style="961" bestFit="1" customWidth="1"/>
    <col min="6660" max="6661" width="9.7109375" style="961" bestFit="1" customWidth="1"/>
    <col min="6662" max="6662" width="14.7109375" style="961" bestFit="1" customWidth="1"/>
    <col min="6663" max="6663" width="14" style="961" customWidth="1"/>
    <col min="6664" max="6664" width="14.140625" style="961" bestFit="1" customWidth="1"/>
    <col min="6665" max="6665" width="14.28515625" style="961" customWidth="1"/>
    <col min="6666" max="6667" width="9.7109375" style="961" bestFit="1" customWidth="1"/>
    <col min="6668" max="6668" width="12.28515625" style="961" customWidth="1"/>
    <col min="6669" max="6669" width="14" style="961" customWidth="1"/>
    <col min="6670" max="6670" width="13.85546875" style="961" customWidth="1"/>
    <col min="6671" max="6671" width="13.7109375" style="961" bestFit="1" customWidth="1"/>
    <col min="6672" max="6672" width="13.42578125" style="961" customWidth="1"/>
    <col min="6673" max="6673" width="11.5703125" style="961" customWidth="1"/>
    <col min="6674" max="6912" width="9.140625" style="961"/>
    <col min="6913" max="6913" width="13.140625" style="961" bestFit="1" customWidth="1"/>
    <col min="6914" max="6914" width="14.7109375" style="961" bestFit="1" customWidth="1"/>
    <col min="6915" max="6915" width="18.42578125" style="961" bestFit="1" customWidth="1"/>
    <col min="6916" max="6917" width="9.7109375" style="961" bestFit="1" customWidth="1"/>
    <col min="6918" max="6918" width="14.7109375" style="961" bestFit="1" customWidth="1"/>
    <col min="6919" max="6919" width="14" style="961" customWidth="1"/>
    <col min="6920" max="6920" width="14.140625" style="961" bestFit="1" customWidth="1"/>
    <col min="6921" max="6921" width="14.28515625" style="961" customWidth="1"/>
    <col min="6922" max="6923" width="9.7109375" style="961" bestFit="1" customWidth="1"/>
    <col min="6924" max="6924" width="12.28515625" style="961" customWidth="1"/>
    <col min="6925" max="6925" width="14" style="961" customWidth="1"/>
    <col min="6926" max="6926" width="13.85546875" style="961" customWidth="1"/>
    <col min="6927" max="6927" width="13.7109375" style="961" bestFit="1" customWidth="1"/>
    <col min="6928" max="6928" width="13.42578125" style="961" customWidth="1"/>
    <col min="6929" max="6929" width="11.5703125" style="961" customWidth="1"/>
    <col min="6930" max="7168" width="9.140625" style="961"/>
    <col min="7169" max="7169" width="13.140625" style="961" bestFit="1" customWidth="1"/>
    <col min="7170" max="7170" width="14.7109375" style="961" bestFit="1" customWidth="1"/>
    <col min="7171" max="7171" width="18.42578125" style="961" bestFit="1" customWidth="1"/>
    <col min="7172" max="7173" width="9.7109375" style="961" bestFit="1" customWidth="1"/>
    <col min="7174" max="7174" width="14.7109375" style="961" bestFit="1" customWidth="1"/>
    <col min="7175" max="7175" width="14" style="961" customWidth="1"/>
    <col min="7176" max="7176" width="14.140625" style="961" bestFit="1" customWidth="1"/>
    <col min="7177" max="7177" width="14.28515625" style="961" customWidth="1"/>
    <col min="7178" max="7179" width="9.7109375" style="961" bestFit="1" customWidth="1"/>
    <col min="7180" max="7180" width="12.28515625" style="961" customWidth="1"/>
    <col min="7181" max="7181" width="14" style="961" customWidth="1"/>
    <col min="7182" max="7182" width="13.85546875" style="961" customWidth="1"/>
    <col min="7183" max="7183" width="13.7109375" style="961" bestFit="1" customWidth="1"/>
    <col min="7184" max="7184" width="13.42578125" style="961" customWidth="1"/>
    <col min="7185" max="7185" width="11.5703125" style="961" customWidth="1"/>
    <col min="7186" max="7424" width="9.140625" style="961"/>
    <col min="7425" max="7425" width="13.140625" style="961" bestFit="1" customWidth="1"/>
    <col min="7426" max="7426" width="14.7109375" style="961" bestFit="1" customWidth="1"/>
    <col min="7427" max="7427" width="18.42578125" style="961" bestFit="1" customWidth="1"/>
    <col min="7428" max="7429" width="9.7109375" style="961" bestFit="1" customWidth="1"/>
    <col min="7430" max="7430" width="14.7109375" style="961" bestFit="1" customWidth="1"/>
    <col min="7431" max="7431" width="14" style="961" customWidth="1"/>
    <col min="7432" max="7432" width="14.140625" style="961" bestFit="1" customWidth="1"/>
    <col min="7433" max="7433" width="14.28515625" style="961" customWidth="1"/>
    <col min="7434" max="7435" width="9.7109375" style="961" bestFit="1" customWidth="1"/>
    <col min="7436" max="7436" width="12.28515625" style="961" customWidth="1"/>
    <col min="7437" max="7437" width="14" style="961" customWidth="1"/>
    <col min="7438" max="7438" width="13.85546875" style="961" customWidth="1"/>
    <col min="7439" max="7439" width="13.7109375" style="961" bestFit="1" customWidth="1"/>
    <col min="7440" max="7440" width="13.42578125" style="961" customWidth="1"/>
    <col min="7441" max="7441" width="11.5703125" style="961" customWidth="1"/>
    <col min="7442" max="7680" width="9.140625" style="961"/>
    <col min="7681" max="7681" width="13.140625" style="961" bestFit="1" customWidth="1"/>
    <col min="7682" max="7682" width="14.7109375" style="961" bestFit="1" customWidth="1"/>
    <col min="7683" max="7683" width="18.42578125" style="961" bestFit="1" customWidth="1"/>
    <col min="7684" max="7685" width="9.7109375" style="961" bestFit="1" customWidth="1"/>
    <col min="7686" max="7686" width="14.7109375" style="961" bestFit="1" customWidth="1"/>
    <col min="7687" max="7687" width="14" style="961" customWidth="1"/>
    <col min="7688" max="7688" width="14.140625" style="961" bestFit="1" customWidth="1"/>
    <col min="7689" max="7689" width="14.28515625" style="961" customWidth="1"/>
    <col min="7690" max="7691" width="9.7109375" style="961" bestFit="1" customWidth="1"/>
    <col min="7692" max="7692" width="12.28515625" style="961" customWidth="1"/>
    <col min="7693" max="7693" width="14" style="961" customWidth="1"/>
    <col min="7694" max="7694" width="13.85546875" style="961" customWidth="1"/>
    <col min="7695" max="7695" width="13.7109375" style="961" bestFit="1" customWidth="1"/>
    <col min="7696" max="7696" width="13.42578125" style="961" customWidth="1"/>
    <col min="7697" max="7697" width="11.5703125" style="961" customWidth="1"/>
    <col min="7698" max="7936" width="9.140625" style="961"/>
    <col min="7937" max="7937" width="13.140625" style="961" bestFit="1" customWidth="1"/>
    <col min="7938" max="7938" width="14.7109375" style="961" bestFit="1" customWidth="1"/>
    <col min="7939" max="7939" width="18.42578125" style="961" bestFit="1" customWidth="1"/>
    <col min="7940" max="7941" width="9.7109375" style="961" bestFit="1" customWidth="1"/>
    <col min="7942" max="7942" width="14.7109375" style="961" bestFit="1" customWidth="1"/>
    <col min="7943" max="7943" width="14" style="961" customWidth="1"/>
    <col min="7944" max="7944" width="14.140625" style="961" bestFit="1" customWidth="1"/>
    <col min="7945" max="7945" width="14.28515625" style="961" customWidth="1"/>
    <col min="7946" max="7947" width="9.7109375" style="961" bestFit="1" customWidth="1"/>
    <col min="7948" max="7948" width="12.28515625" style="961" customWidth="1"/>
    <col min="7949" max="7949" width="14" style="961" customWidth="1"/>
    <col min="7950" max="7950" width="13.85546875" style="961" customWidth="1"/>
    <col min="7951" max="7951" width="13.7109375" style="961" bestFit="1" customWidth="1"/>
    <col min="7952" max="7952" width="13.42578125" style="961" customWidth="1"/>
    <col min="7953" max="7953" width="11.5703125" style="961" customWidth="1"/>
    <col min="7954" max="8192" width="9.140625" style="961"/>
    <col min="8193" max="8193" width="13.140625" style="961" bestFit="1" customWidth="1"/>
    <col min="8194" max="8194" width="14.7109375" style="961" bestFit="1" customWidth="1"/>
    <col min="8195" max="8195" width="18.42578125" style="961" bestFit="1" customWidth="1"/>
    <col min="8196" max="8197" width="9.7109375" style="961" bestFit="1" customWidth="1"/>
    <col min="8198" max="8198" width="14.7109375" style="961" bestFit="1" customWidth="1"/>
    <col min="8199" max="8199" width="14" style="961" customWidth="1"/>
    <col min="8200" max="8200" width="14.140625" style="961" bestFit="1" customWidth="1"/>
    <col min="8201" max="8201" width="14.28515625" style="961" customWidth="1"/>
    <col min="8202" max="8203" width="9.7109375" style="961" bestFit="1" customWidth="1"/>
    <col min="8204" max="8204" width="12.28515625" style="961" customWidth="1"/>
    <col min="8205" max="8205" width="14" style="961" customWidth="1"/>
    <col min="8206" max="8206" width="13.85546875" style="961" customWidth="1"/>
    <col min="8207" max="8207" width="13.7109375" style="961" bestFit="1" customWidth="1"/>
    <col min="8208" max="8208" width="13.42578125" style="961" customWidth="1"/>
    <col min="8209" max="8209" width="11.5703125" style="961" customWidth="1"/>
    <col min="8210" max="8448" width="9.140625" style="961"/>
    <col min="8449" max="8449" width="13.140625" style="961" bestFit="1" customWidth="1"/>
    <col min="8450" max="8450" width="14.7109375" style="961" bestFit="1" customWidth="1"/>
    <col min="8451" max="8451" width="18.42578125" style="961" bestFit="1" customWidth="1"/>
    <col min="8452" max="8453" width="9.7109375" style="961" bestFit="1" customWidth="1"/>
    <col min="8454" max="8454" width="14.7109375" style="961" bestFit="1" customWidth="1"/>
    <col min="8455" max="8455" width="14" style="961" customWidth="1"/>
    <col min="8456" max="8456" width="14.140625" style="961" bestFit="1" customWidth="1"/>
    <col min="8457" max="8457" width="14.28515625" style="961" customWidth="1"/>
    <col min="8458" max="8459" width="9.7109375" style="961" bestFit="1" customWidth="1"/>
    <col min="8460" max="8460" width="12.28515625" style="961" customWidth="1"/>
    <col min="8461" max="8461" width="14" style="961" customWidth="1"/>
    <col min="8462" max="8462" width="13.85546875" style="961" customWidth="1"/>
    <col min="8463" max="8463" width="13.7109375" style="961" bestFit="1" customWidth="1"/>
    <col min="8464" max="8464" width="13.42578125" style="961" customWidth="1"/>
    <col min="8465" max="8465" width="11.5703125" style="961" customWidth="1"/>
    <col min="8466" max="8704" width="9.140625" style="961"/>
    <col min="8705" max="8705" width="13.140625" style="961" bestFit="1" customWidth="1"/>
    <col min="8706" max="8706" width="14.7109375" style="961" bestFit="1" customWidth="1"/>
    <col min="8707" max="8707" width="18.42578125" style="961" bestFit="1" customWidth="1"/>
    <col min="8708" max="8709" width="9.7109375" style="961" bestFit="1" customWidth="1"/>
    <col min="8710" max="8710" width="14.7109375" style="961" bestFit="1" customWidth="1"/>
    <col min="8711" max="8711" width="14" style="961" customWidth="1"/>
    <col min="8712" max="8712" width="14.140625" style="961" bestFit="1" customWidth="1"/>
    <col min="8713" max="8713" width="14.28515625" style="961" customWidth="1"/>
    <col min="8714" max="8715" width="9.7109375" style="961" bestFit="1" customWidth="1"/>
    <col min="8716" max="8716" width="12.28515625" style="961" customWidth="1"/>
    <col min="8717" max="8717" width="14" style="961" customWidth="1"/>
    <col min="8718" max="8718" width="13.85546875" style="961" customWidth="1"/>
    <col min="8719" max="8719" width="13.7109375" style="961" bestFit="1" customWidth="1"/>
    <col min="8720" max="8720" width="13.42578125" style="961" customWidth="1"/>
    <col min="8721" max="8721" width="11.5703125" style="961" customWidth="1"/>
    <col min="8722" max="8960" width="9.140625" style="961"/>
    <col min="8961" max="8961" width="13.140625" style="961" bestFit="1" customWidth="1"/>
    <col min="8962" max="8962" width="14.7109375" style="961" bestFit="1" customWidth="1"/>
    <col min="8963" max="8963" width="18.42578125" style="961" bestFit="1" customWidth="1"/>
    <col min="8964" max="8965" width="9.7109375" style="961" bestFit="1" customWidth="1"/>
    <col min="8966" max="8966" width="14.7109375" style="961" bestFit="1" customWidth="1"/>
    <col min="8967" max="8967" width="14" style="961" customWidth="1"/>
    <col min="8968" max="8968" width="14.140625" style="961" bestFit="1" customWidth="1"/>
    <col min="8969" max="8969" width="14.28515625" style="961" customWidth="1"/>
    <col min="8970" max="8971" width="9.7109375" style="961" bestFit="1" customWidth="1"/>
    <col min="8972" max="8972" width="12.28515625" style="961" customWidth="1"/>
    <col min="8973" max="8973" width="14" style="961" customWidth="1"/>
    <col min="8974" max="8974" width="13.85546875" style="961" customWidth="1"/>
    <col min="8975" max="8975" width="13.7109375" style="961" bestFit="1" customWidth="1"/>
    <col min="8976" max="8976" width="13.42578125" style="961" customWidth="1"/>
    <col min="8977" max="8977" width="11.5703125" style="961" customWidth="1"/>
    <col min="8978" max="9216" width="9.140625" style="961"/>
    <col min="9217" max="9217" width="13.140625" style="961" bestFit="1" customWidth="1"/>
    <col min="9218" max="9218" width="14.7109375" style="961" bestFit="1" customWidth="1"/>
    <col min="9219" max="9219" width="18.42578125" style="961" bestFit="1" customWidth="1"/>
    <col min="9220" max="9221" width="9.7109375" style="961" bestFit="1" customWidth="1"/>
    <col min="9222" max="9222" width="14.7109375" style="961" bestFit="1" customWidth="1"/>
    <col min="9223" max="9223" width="14" style="961" customWidth="1"/>
    <col min="9224" max="9224" width="14.140625" style="961" bestFit="1" customWidth="1"/>
    <col min="9225" max="9225" width="14.28515625" style="961" customWidth="1"/>
    <col min="9226" max="9227" width="9.7109375" style="961" bestFit="1" customWidth="1"/>
    <col min="9228" max="9228" width="12.28515625" style="961" customWidth="1"/>
    <col min="9229" max="9229" width="14" style="961" customWidth="1"/>
    <col min="9230" max="9230" width="13.85546875" style="961" customWidth="1"/>
    <col min="9231" max="9231" width="13.7109375" style="961" bestFit="1" customWidth="1"/>
    <col min="9232" max="9232" width="13.42578125" style="961" customWidth="1"/>
    <col min="9233" max="9233" width="11.5703125" style="961" customWidth="1"/>
    <col min="9234" max="9472" width="9.140625" style="961"/>
    <col min="9473" max="9473" width="13.140625" style="961" bestFit="1" customWidth="1"/>
    <col min="9474" max="9474" width="14.7109375" style="961" bestFit="1" customWidth="1"/>
    <col min="9475" max="9475" width="18.42578125" style="961" bestFit="1" customWidth="1"/>
    <col min="9476" max="9477" width="9.7109375" style="961" bestFit="1" customWidth="1"/>
    <col min="9478" max="9478" width="14.7109375" style="961" bestFit="1" customWidth="1"/>
    <col min="9479" max="9479" width="14" style="961" customWidth="1"/>
    <col min="9480" max="9480" width="14.140625" style="961" bestFit="1" customWidth="1"/>
    <col min="9481" max="9481" width="14.28515625" style="961" customWidth="1"/>
    <col min="9482" max="9483" width="9.7109375" style="961" bestFit="1" customWidth="1"/>
    <col min="9484" max="9484" width="12.28515625" style="961" customWidth="1"/>
    <col min="9485" max="9485" width="14" style="961" customWidth="1"/>
    <col min="9486" max="9486" width="13.85546875" style="961" customWidth="1"/>
    <col min="9487" max="9487" width="13.7109375" style="961" bestFit="1" customWidth="1"/>
    <col min="9488" max="9488" width="13.42578125" style="961" customWidth="1"/>
    <col min="9489" max="9489" width="11.5703125" style="961" customWidth="1"/>
    <col min="9490" max="9728" width="9.140625" style="961"/>
    <col min="9729" max="9729" width="13.140625" style="961" bestFit="1" customWidth="1"/>
    <col min="9730" max="9730" width="14.7109375" style="961" bestFit="1" customWidth="1"/>
    <col min="9731" max="9731" width="18.42578125" style="961" bestFit="1" customWidth="1"/>
    <col min="9732" max="9733" width="9.7109375" style="961" bestFit="1" customWidth="1"/>
    <col min="9734" max="9734" width="14.7109375" style="961" bestFit="1" customWidth="1"/>
    <col min="9735" max="9735" width="14" style="961" customWidth="1"/>
    <col min="9736" max="9736" width="14.140625" style="961" bestFit="1" customWidth="1"/>
    <col min="9737" max="9737" width="14.28515625" style="961" customWidth="1"/>
    <col min="9738" max="9739" width="9.7109375" style="961" bestFit="1" customWidth="1"/>
    <col min="9740" max="9740" width="12.28515625" style="961" customWidth="1"/>
    <col min="9741" max="9741" width="14" style="961" customWidth="1"/>
    <col min="9742" max="9742" width="13.85546875" style="961" customWidth="1"/>
    <col min="9743" max="9743" width="13.7109375" style="961" bestFit="1" customWidth="1"/>
    <col min="9744" max="9744" width="13.42578125" style="961" customWidth="1"/>
    <col min="9745" max="9745" width="11.5703125" style="961" customWidth="1"/>
    <col min="9746" max="9984" width="9.140625" style="961"/>
    <col min="9985" max="9985" width="13.140625" style="961" bestFit="1" customWidth="1"/>
    <col min="9986" max="9986" width="14.7109375" style="961" bestFit="1" customWidth="1"/>
    <col min="9987" max="9987" width="18.42578125" style="961" bestFit="1" customWidth="1"/>
    <col min="9988" max="9989" width="9.7109375" style="961" bestFit="1" customWidth="1"/>
    <col min="9990" max="9990" width="14.7109375" style="961" bestFit="1" customWidth="1"/>
    <col min="9991" max="9991" width="14" style="961" customWidth="1"/>
    <col min="9992" max="9992" width="14.140625" style="961" bestFit="1" customWidth="1"/>
    <col min="9993" max="9993" width="14.28515625" style="961" customWidth="1"/>
    <col min="9994" max="9995" width="9.7109375" style="961" bestFit="1" customWidth="1"/>
    <col min="9996" max="9996" width="12.28515625" style="961" customWidth="1"/>
    <col min="9997" max="9997" width="14" style="961" customWidth="1"/>
    <col min="9998" max="9998" width="13.85546875" style="961" customWidth="1"/>
    <col min="9999" max="9999" width="13.7109375" style="961" bestFit="1" customWidth="1"/>
    <col min="10000" max="10000" width="13.42578125" style="961" customWidth="1"/>
    <col min="10001" max="10001" width="11.5703125" style="961" customWidth="1"/>
    <col min="10002" max="10240" width="9.140625" style="961"/>
    <col min="10241" max="10241" width="13.140625" style="961" bestFit="1" customWidth="1"/>
    <col min="10242" max="10242" width="14.7109375" style="961" bestFit="1" customWidth="1"/>
    <col min="10243" max="10243" width="18.42578125" style="961" bestFit="1" customWidth="1"/>
    <col min="10244" max="10245" width="9.7109375" style="961" bestFit="1" customWidth="1"/>
    <col min="10246" max="10246" width="14.7109375" style="961" bestFit="1" customWidth="1"/>
    <col min="10247" max="10247" width="14" style="961" customWidth="1"/>
    <col min="10248" max="10248" width="14.140625" style="961" bestFit="1" customWidth="1"/>
    <col min="10249" max="10249" width="14.28515625" style="961" customWidth="1"/>
    <col min="10250" max="10251" width="9.7109375" style="961" bestFit="1" customWidth="1"/>
    <col min="10252" max="10252" width="12.28515625" style="961" customWidth="1"/>
    <col min="10253" max="10253" width="14" style="961" customWidth="1"/>
    <col min="10254" max="10254" width="13.85546875" style="961" customWidth="1"/>
    <col min="10255" max="10255" width="13.7109375" style="961" bestFit="1" customWidth="1"/>
    <col min="10256" max="10256" width="13.42578125" style="961" customWidth="1"/>
    <col min="10257" max="10257" width="11.5703125" style="961" customWidth="1"/>
    <col min="10258" max="10496" width="9.140625" style="961"/>
    <col min="10497" max="10497" width="13.140625" style="961" bestFit="1" customWidth="1"/>
    <col min="10498" max="10498" width="14.7109375" style="961" bestFit="1" customWidth="1"/>
    <col min="10499" max="10499" width="18.42578125" style="961" bestFit="1" customWidth="1"/>
    <col min="10500" max="10501" width="9.7109375" style="961" bestFit="1" customWidth="1"/>
    <col min="10502" max="10502" width="14.7109375" style="961" bestFit="1" customWidth="1"/>
    <col min="10503" max="10503" width="14" style="961" customWidth="1"/>
    <col min="10504" max="10504" width="14.140625" style="961" bestFit="1" customWidth="1"/>
    <col min="10505" max="10505" width="14.28515625" style="961" customWidth="1"/>
    <col min="10506" max="10507" width="9.7109375" style="961" bestFit="1" customWidth="1"/>
    <col min="10508" max="10508" width="12.28515625" style="961" customWidth="1"/>
    <col min="10509" max="10509" width="14" style="961" customWidth="1"/>
    <col min="10510" max="10510" width="13.85546875" style="961" customWidth="1"/>
    <col min="10511" max="10511" width="13.7109375" style="961" bestFit="1" customWidth="1"/>
    <col min="10512" max="10512" width="13.42578125" style="961" customWidth="1"/>
    <col min="10513" max="10513" width="11.5703125" style="961" customWidth="1"/>
    <col min="10514" max="10752" width="9.140625" style="961"/>
    <col min="10753" max="10753" width="13.140625" style="961" bestFit="1" customWidth="1"/>
    <col min="10754" max="10754" width="14.7109375" style="961" bestFit="1" customWidth="1"/>
    <col min="10755" max="10755" width="18.42578125" style="961" bestFit="1" customWidth="1"/>
    <col min="10756" max="10757" width="9.7109375" style="961" bestFit="1" customWidth="1"/>
    <col min="10758" max="10758" width="14.7109375" style="961" bestFit="1" customWidth="1"/>
    <col min="10759" max="10759" width="14" style="961" customWidth="1"/>
    <col min="10760" max="10760" width="14.140625" style="961" bestFit="1" customWidth="1"/>
    <col min="10761" max="10761" width="14.28515625" style="961" customWidth="1"/>
    <col min="10762" max="10763" width="9.7109375" style="961" bestFit="1" customWidth="1"/>
    <col min="10764" max="10764" width="12.28515625" style="961" customWidth="1"/>
    <col min="10765" max="10765" width="14" style="961" customWidth="1"/>
    <col min="10766" max="10766" width="13.85546875" style="961" customWidth="1"/>
    <col min="10767" max="10767" width="13.7109375" style="961" bestFit="1" customWidth="1"/>
    <col min="10768" max="10768" width="13.42578125" style="961" customWidth="1"/>
    <col min="10769" max="10769" width="11.5703125" style="961" customWidth="1"/>
    <col min="10770" max="11008" width="9.140625" style="961"/>
    <col min="11009" max="11009" width="13.140625" style="961" bestFit="1" customWidth="1"/>
    <col min="11010" max="11010" width="14.7109375" style="961" bestFit="1" customWidth="1"/>
    <col min="11011" max="11011" width="18.42578125" style="961" bestFit="1" customWidth="1"/>
    <col min="11012" max="11013" width="9.7109375" style="961" bestFit="1" customWidth="1"/>
    <col min="11014" max="11014" width="14.7109375" style="961" bestFit="1" customWidth="1"/>
    <col min="11015" max="11015" width="14" style="961" customWidth="1"/>
    <col min="11016" max="11016" width="14.140625" style="961" bestFit="1" customWidth="1"/>
    <col min="11017" max="11017" width="14.28515625" style="961" customWidth="1"/>
    <col min="11018" max="11019" width="9.7109375" style="961" bestFit="1" customWidth="1"/>
    <col min="11020" max="11020" width="12.28515625" style="961" customWidth="1"/>
    <col min="11021" max="11021" width="14" style="961" customWidth="1"/>
    <col min="11022" max="11022" width="13.85546875" style="961" customWidth="1"/>
    <col min="11023" max="11023" width="13.7109375" style="961" bestFit="1" customWidth="1"/>
    <col min="11024" max="11024" width="13.42578125" style="961" customWidth="1"/>
    <col min="11025" max="11025" width="11.5703125" style="961" customWidth="1"/>
    <col min="11026" max="11264" width="9.140625" style="961"/>
    <col min="11265" max="11265" width="13.140625" style="961" bestFit="1" customWidth="1"/>
    <col min="11266" max="11266" width="14.7109375" style="961" bestFit="1" customWidth="1"/>
    <col min="11267" max="11267" width="18.42578125" style="961" bestFit="1" customWidth="1"/>
    <col min="11268" max="11269" width="9.7109375" style="961" bestFit="1" customWidth="1"/>
    <col min="11270" max="11270" width="14.7109375" style="961" bestFit="1" customWidth="1"/>
    <col min="11271" max="11271" width="14" style="961" customWidth="1"/>
    <col min="11272" max="11272" width="14.140625" style="961" bestFit="1" customWidth="1"/>
    <col min="11273" max="11273" width="14.28515625" style="961" customWidth="1"/>
    <col min="11274" max="11275" width="9.7109375" style="961" bestFit="1" customWidth="1"/>
    <col min="11276" max="11276" width="12.28515625" style="961" customWidth="1"/>
    <col min="11277" max="11277" width="14" style="961" customWidth="1"/>
    <col min="11278" max="11278" width="13.85546875" style="961" customWidth="1"/>
    <col min="11279" max="11279" width="13.7109375" style="961" bestFit="1" customWidth="1"/>
    <col min="11280" max="11280" width="13.42578125" style="961" customWidth="1"/>
    <col min="11281" max="11281" width="11.5703125" style="961" customWidth="1"/>
    <col min="11282" max="11520" width="9.140625" style="961"/>
    <col min="11521" max="11521" width="13.140625" style="961" bestFit="1" customWidth="1"/>
    <col min="11522" max="11522" width="14.7109375" style="961" bestFit="1" customWidth="1"/>
    <col min="11523" max="11523" width="18.42578125" style="961" bestFit="1" customWidth="1"/>
    <col min="11524" max="11525" width="9.7109375" style="961" bestFit="1" customWidth="1"/>
    <col min="11526" max="11526" width="14.7109375" style="961" bestFit="1" customWidth="1"/>
    <col min="11527" max="11527" width="14" style="961" customWidth="1"/>
    <col min="11528" max="11528" width="14.140625" style="961" bestFit="1" customWidth="1"/>
    <col min="11529" max="11529" width="14.28515625" style="961" customWidth="1"/>
    <col min="11530" max="11531" width="9.7109375" style="961" bestFit="1" customWidth="1"/>
    <col min="11532" max="11532" width="12.28515625" style="961" customWidth="1"/>
    <col min="11533" max="11533" width="14" style="961" customWidth="1"/>
    <col min="11534" max="11534" width="13.85546875" style="961" customWidth="1"/>
    <col min="11535" max="11535" width="13.7109375" style="961" bestFit="1" customWidth="1"/>
    <col min="11536" max="11536" width="13.42578125" style="961" customWidth="1"/>
    <col min="11537" max="11537" width="11.5703125" style="961" customWidth="1"/>
    <col min="11538" max="11776" width="9.140625" style="961"/>
    <col min="11777" max="11777" width="13.140625" style="961" bestFit="1" customWidth="1"/>
    <col min="11778" max="11778" width="14.7109375" style="961" bestFit="1" customWidth="1"/>
    <col min="11779" max="11779" width="18.42578125" style="961" bestFit="1" customWidth="1"/>
    <col min="11780" max="11781" width="9.7109375" style="961" bestFit="1" customWidth="1"/>
    <col min="11782" max="11782" width="14.7109375" style="961" bestFit="1" customWidth="1"/>
    <col min="11783" max="11783" width="14" style="961" customWidth="1"/>
    <col min="11784" max="11784" width="14.140625" style="961" bestFit="1" customWidth="1"/>
    <col min="11785" max="11785" width="14.28515625" style="961" customWidth="1"/>
    <col min="11786" max="11787" width="9.7109375" style="961" bestFit="1" customWidth="1"/>
    <col min="11788" max="11788" width="12.28515625" style="961" customWidth="1"/>
    <col min="11789" max="11789" width="14" style="961" customWidth="1"/>
    <col min="11790" max="11790" width="13.85546875" style="961" customWidth="1"/>
    <col min="11791" max="11791" width="13.7109375" style="961" bestFit="1" customWidth="1"/>
    <col min="11792" max="11792" width="13.42578125" style="961" customWidth="1"/>
    <col min="11793" max="11793" width="11.5703125" style="961" customWidth="1"/>
    <col min="11794" max="12032" width="9.140625" style="961"/>
    <col min="12033" max="12033" width="13.140625" style="961" bestFit="1" customWidth="1"/>
    <col min="12034" max="12034" width="14.7109375" style="961" bestFit="1" customWidth="1"/>
    <col min="12035" max="12035" width="18.42578125" style="961" bestFit="1" customWidth="1"/>
    <col min="12036" max="12037" width="9.7109375" style="961" bestFit="1" customWidth="1"/>
    <col min="12038" max="12038" width="14.7109375" style="961" bestFit="1" customWidth="1"/>
    <col min="12039" max="12039" width="14" style="961" customWidth="1"/>
    <col min="12040" max="12040" width="14.140625" style="961" bestFit="1" customWidth="1"/>
    <col min="12041" max="12041" width="14.28515625" style="961" customWidth="1"/>
    <col min="12042" max="12043" width="9.7109375" style="961" bestFit="1" customWidth="1"/>
    <col min="12044" max="12044" width="12.28515625" style="961" customWidth="1"/>
    <col min="12045" max="12045" width="14" style="961" customWidth="1"/>
    <col min="12046" max="12046" width="13.85546875" style="961" customWidth="1"/>
    <col min="12047" max="12047" width="13.7109375" style="961" bestFit="1" customWidth="1"/>
    <col min="12048" max="12048" width="13.42578125" style="961" customWidth="1"/>
    <col min="12049" max="12049" width="11.5703125" style="961" customWidth="1"/>
    <col min="12050" max="12288" width="9.140625" style="961"/>
    <col min="12289" max="12289" width="13.140625" style="961" bestFit="1" customWidth="1"/>
    <col min="12290" max="12290" width="14.7109375" style="961" bestFit="1" customWidth="1"/>
    <col min="12291" max="12291" width="18.42578125" style="961" bestFit="1" customWidth="1"/>
    <col min="12292" max="12293" width="9.7109375" style="961" bestFit="1" customWidth="1"/>
    <col min="12294" max="12294" width="14.7109375" style="961" bestFit="1" customWidth="1"/>
    <col min="12295" max="12295" width="14" style="961" customWidth="1"/>
    <col min="12296" max="12296" width="14.140625" style="961" bestFit="1" customWidth="1"/>
    <col min="12297" max="12297" width="14.28515625" style="961" customWidth="1"/>
    <col min="12298" max="12299" width="9.7109375" style="961" bestFit="1" customWidth="1"/>
    <col min="12300" max="12300" width="12.28515625" style="961" customWidth="1"/>
    <col min="12301" max="12301" width="14" style="961" customWidth="1"/>
    <col min="12302" max="12302" width="13.85546875" style="961" customWidth="1"/>
    <col min="12303" max="12303" width="13.7109375" style="961" bestFit="1" customWidth="1"/>
    <col min="12304" max="12304" width="13.42578125" style="961" customWidth="1"/>
    <col min="12305" max="12305" width="11.5703125" style="961" customWidth="1"/>
    <col min="12306" max="12544" width="9.140625" style="961"/>
    <col min="12545" max="12545" width="13.140625" style="961" bestFit="1" customWidth="1"/>
    <col min="12546" max="12546" width="14.7109375" style="961" bestFit="1" customWidth="1"/>
    <col min="12547" max="12547" width="18.42578125" style="961" bestFit="1" customWidth="1"/>
    <col min="12548" max="12549" width="9.7109375" style="961" bestFit="1" customWidth="1"/>
    <col min="12550" max="12550" width="14.7109375" style="961" bestFit="1" customWidth="1"/>
    <col min="12551" max="12551" width="14" style="961" customWidth="1"/>
    <col min="12552" max="12552" width="14.140625" style="961" bestFit="1" customWidth="1"/>
    <col min="12553" max="12553" width="14.28515625" style="961" customWidth="1"/>
    <col min="12554" max="12555" width="9.7109375" style="961" bestFit="1" customWidth="1"/>
    <col min="12556" max="12556" width="12.28515625" style="961" customWidth="1"/>
    <col min="12557" max="12557" width="14" style="961" customWidth="1"/>
    <col min="12558" max="12558" width="13.85546875" style="961" customWidth="1"/>
    <col min="12559" max="12559" width="13.7109375" style="961" bestFit="1" customWidth="1"/>
    <col min="12560" max="12560" width="13.42578125" style="961" customWidth="1"/>
    <col min="12561" max="12561" width="11.5703125" style="961" customWidth="1"/>
    <col min="12562" max="12800" width="9.140625" style="961"/>
    <col min="12801" max="12801" width="13.140625" style="961" bestFit="1" customWidth="1"/>
    <col min="12802" max="12802" width="14.7109375" style="961" bestFit="1" customWidth="1"/>
    <col min="12803" max="12803" width="18.42578125" style="961" bestFit="1" customWidth="1"/>
    <col min="12804" max="12805" width="9.7109375" style="961" bestFit="1" customWidth="1"/>
    <col min="12806" max="12806" width="14.7109375" style="961" bestFit="1" customWidth="1"/>
    <col min="12807" max="12807" width="14" style="961" customWidth="1"/>
    <col min="12808" max="12808" width="14.140625" style="961" bestFit="1" customWidth="1"/>
    <col min="12809" max="12809" width="14.28515625" style="961" customWidth="1"/>
    <col min="12810" max="12811" width="9.7109375" style="961" bestFit="1" customWidth="1"/>
    <col min="12812" max="12812" width="12.28515625" style="961" customWidth="1"/>
    <col min="12813" max="12813" width="14" style="961" customWidth="1"/>
    <col min="12814" max="12814" width="13.85546875" style="961" customWidth="1"/>
    <col min="12815" max="12815" width="13.7109375" style="961" bestFit="1" customWidth="1"/>
    <col min="12816" max="12816" width="13.42578125" style="961" customWidth="1"/>
    <col min="12817" max="12817" width="11.5703125" style="961" customWidth="1"/>
    <col min="12818" max="13056" width="9.140625" style="961"/>
    <col min="13057" max="13057" width="13.140625" style="961" bestFit="1" customWidth="1"/>
    <col min="13058" max="13058" width="14.7109375" style="961" bestFit="1" customWidth="1"/>
    <col min="13059" max="13059" width="18.42578125" style="961" bestFit="1" customWidth="1"/>
    <col min="13060" max="13061" width="9.7109375" style="961" bestFit="1" customWidth="1"/>
    <col min="13062" max="13062" width="14.7109375" style="961" bestFit="1" customWidth="1"/>
    <col min="13063" max="13063" width="14" style="961" customWidth="1"/>
    <col min="13064" max="13064" width="14.140625" style="961" bestFit="1" customWidth="1"/>
    <col min="13065" max="13065" width="14.28515625" style="961" customWidth="1"/>
    <col min="13066" max="13067" width="9.7109375" style="961" bestFit="1" customWidth="1"/>
    <col min="13068" max="13068" width="12.28515625" style="961" customWidth="1"/>
    <col min="13069" max="13069" width="14" style="961" customWidth="1"/>
    <col min="13070" max="13070" width="13.85546875" style="961" customWidth="1"/>
    <col min="13071" max="13071" width="13.7109375" style="961" bestFit="1" customWidth="1"/>
    <col min="13072" max="13072" width="13.42578125" style="961" customWidth="1"/>
    <col min="13073" max="13073" width="11.5703125" style="961" customWidth="1"/>
    <col min="13074" max="13312" width="9.140625" style="961"/>
    <col min="13313" max="13313" width="13.140625" style="961" bestFit="1" customWidth="1"/>
    <col min="13314" max="13314" width="14.7109375" style="961" bestFit="1" customWidth="1"/>
    <col min="13315" max="13315" width="18.42578125" style="961" bestFit="1" customWidth="1"/>
    <col min="13316" max="13317" width="9.7109375" style="961" bestFit="1" customWidth="1"/>
    <col min="13318" max="13318" width="14.7109375" style="961" bestFit="1" customWidth="1"/>
    <col min="13319" max="13319" width="14" style="961" customWidth="1"/>
    <col min="13320" max="13320" width="14.140625" style="961" bestFit="1" customWidth="1"/>
    <col min="13321" max="13321" width="14.28515625" style="961" customWidth="1"/>
    <col min="13322" max="13323" width="9.7109375" style="961" bestFit="1" customWidth="1"/>
    <col min="13324" max="13324" width="12.28515625" style="961" customWidth="1"/>
    <col min="13325" max="13325" width="14" style="961" customWidth="1"/>
    <col min="13326" max="13326" width="13.85546875" style="961" customWidth="1"/>
    <col min="13327" max="13327" width="13.7109375" style="961" bestFit="1" customWidth="1"/>
    <col min="13328" max="13328" width="13.42578125" style="961" customWidth="1"/>
    <col min="13329" max="13329" width="11.5703125" style="961" customWidth="1"/>
    <col min="13330" max="13568" width="9.140625" style="961"/>
    <col min="13569" max="13569" width="13.140625" style="961" bestFit="1" customWidth="1"/>
    <col min="13570" max="13570" width="14.7109375" style="961" bestFit="1" customWidth="1"/>
    <col min="13571" max="13571" width="18.42578125" style="961" bestFit="1" customWidth="1"/>
    <col min="13572" max="13573" width="9.7109375" style="961" bestFit="1" customWidth="1"/>
    <col min="13574" max="13574" width="14.7109375" style="961" bestFit="1" customWidth="1"/>
    <col min="13575" max="13575" width="14" style="961" customWidth="1"/>
    <col min="13576" max="13576" width="14.140625" style="961" bestFit="1" customWidth="1"/>
    <col min="13577" max="13577" width="14.28515625" style="961" customWidth="1"/>
    <col min="13578" max="13579" width="9.7109375" style="961" bestFit="1" customWidth="1"/>
    <col min="13580" max="13580" width="12.28515625" style="961" customWidth="1"/>
    <col min="13581" max="13581" width="14" style="961" customWidth="1"/>
    <col min="13582" max="13582" width="13.85546875" style="961" customWidth="1"/>
    <col min="13583" max="13583" width="13.7109375" style="961" bestFit="1" customWidth="1"/>
    <col min="13584" max="13584" width="13.42578125" style="961" customWidth="1"/>
    <col min="13585" max="13585" width="11.5703125" style="961" customWidth="1"/>
    <col min="13586" max="13824" width="9.140625" style="961"/>
    <col min="13825" max="13825" width="13.140625" style="961" bestFit="1" customWidth="1"/>
    <col min="13826" max="13826" width="14.7109375" style="961" bestFit="1" customWidth="1"/>
    <col min="13827" max="13827" width="18.42578125" style="961" bestFit="1" customWidth="1"/>
    <col min="13828" max="13829" width="9.7109375" style="961" bestFit="1" customWidth="1"/>
    <col min="13830" max="13830" width="14.7109375" style="961" bestFit="1" customWidth="1"/>
    <col min="13831" max="13831" width="14" style="961" customWidth="1"/>
    <col min="13832" max="13832" width="14.140625" style="961" bestFit="1" customWidth="1"/>
    <col min="13833" max="13833" width="14.28515625" style="961" customWidth="1"/>
    <col min="13834" max="13835" width="9.7109375" style="961" bestFit="1" customWidth="1"/>
    <col min="13836" max="13836" width="12.28515625" style="961" customWidth="1"/>
    <col min="13837" max="13837" width="14" style="961" customWidth="1"/>
    <col min="13838" max="13838" width="13.85546875" style="961" customWidth="1"/>
    <col min="13839" max="13839" width="13.7109375" style="961" bestFit="1" customWidth="1"/>
    <col min="13840" max="13840" width="13.42578125" style="961" customWidth="1"/>
    <col min="13841" max="13841" width="11.5703125" style="961" customWidth="1"/>
    <col min="13842" max="14080" width="9.140625" style="961"/>
    <col min="14081" max="14081" width="13.140625" style="961" bestFit="1" customWidth="1"/>
    <col min="14082" max="14082" width="14.7109375" style="961" bestFit="1" customWidth="1"/>
    <col min="14083" max="14083" width="18.42578125" style="961" bestFit="1" customWidth="1"/>
    <col min="14084" max="14085" width="9.7109375" style="961" bestFit="1" customWidth="1"/>
    <col min="14086" max="14086" width="14.7109375" style="961" bestFit="1" customWidth="1"/>
    <col min="14087" max="14087" width="14" style="961" customWidth="1"/>
    <col min="14088" max="14088" width="14.140625" style="961" bestFit="1" customWidth="1"/>
    <col min="14089" max="14089" width="14.28515625" style="961" customWidth="1"/>
    <col min="14090" max="14091" width="9.7109375" style="961" bestFit="1" customWidth="1"/>
    <col min="14092" max="14092" width="12.28515625" style="961" customWidth="1"/>
    <col min="14093" max="14093" width="14" style="961" customWidth="1"/>
    <col min="14094" max="14094" width="13.85546875" style="961" customWidth="1"/>
    <col min="14095" max="14095" width="13.7109375" style="961" bestFit="1" customWidth="1"/>
    <col min="14096" max="14096" width="13.42578125" style="961" customWidth="1"/>
    <col min="14097" max="14097" width="11.5703125" style="961" customWidth="1"/>
    <col min="14098" max="14336" width="9.140625" style="961"/>
    <col min="14337" max="14337" width="13.140625" style="961" bestFit="1" customWidth="1"/>
    <col min="14338" max="14338" width="14.7109375" style="961" bestFit="1" customWidth="1"/>
    <col min="14339" max="14339" width="18.42578125" style="961" bestFit="1" customWidth="1"/>
    <col min="14340" max="14341" width="9.7109375" style="961" bestFit="1" customWidth="1"/>
    <col min="14342" max="14342" width="14.7109375" style="961" bestFit="1" customWidth="1"/>
    <col min="14343" max="14343" width="14" style="961" customWidth="1"/>
    <col min="14344" max="14344" width="14.140625" style="961" bestFit="1" customWidth="1"/>
    <col min="14345" max="14345" width="14.28515625" style="961" customWidth="1"/>
    <col min="14346" max="14347" width="9.7109375" style="961" bestFit="1" customWidth="1"/>
    <col min="14348" max="14348" width="12.28515625" style="961" customWidth="1"/>
    <col min="14349" max="14349" width="14" style="961" customWidth="1"/>
    <col min="14350" max="14350" width="13.85546875" style="961" customWidth="1"/>
    <col min="14351" max="14351" width="13.7109375" style="961" bestFit="1" customWidth="1"/>
    <col min="14352" max="14352" width="13.42578125" style="961" customWidth="1"/>
    <col min="14353" max="14353" width="11.5703125" style="961" customWidth="1"/>
    <col min="14354" max="14592" width="9.140625" style="961"/>
    <col min="14593" max="14593" width="13.140625" style="961" bestFit="1" customWidth="1"/>
    <col min="14594" max="14594" width="14.7109375" style="961" bestFit="1" customWidth="1"/>
    <col min="14595" max="14595" width="18.42578125" style="961" bestFit="1" customWidth="1"/>
    <col min="14596" max="14597" width="9.7109375" style="961" bestFit="1" customWidth="1"/>
    <col min="14598" max="14598" width="14.7109375" style="961" bestFit="1" customWidth="1"/>
    <col min="14599" max="14599" width="14" style="961" customWidth="1"/>
    <col min="14600" max="14600" width="14.140625" style="961" bestFit="1" customWidth="1"/>
    <col min="14601" max="14601" width="14.28515625" style="961" customWidth="1"/>
    <col min="14602" max="14603" width="9.7109375" style="961" bestFit="1" customWidth="1"/>
    <col min="14604" max="14604" width="12.28515625" style="961" customWidth="1"/>
    <col min="14605" max="14605" width="14" style="961" customWidth="1"/>
    <col min="14606" max="14606" width="13.85546875" style="961" customWidth="1"/>
    <col min="14607" max="14607" width="13.7109375" style="961" bestFit="1" customWidth="1"/>
    <col min="14608" max="14608" width="13.42578125" style="961" customWidth="1"/>
    <col min="14609" max="14609" width="11.5703125" style="961" customWidth="1"/>
    <col min="14610" max="14848" width="9.140625" style="961"/>
    <col min="14849" max="14849" width="13.140625" style="961" bestFit="1" customWidth="1"/>
    <col min="14850" max="14850" width="14.7109375" style="961" bestFit="1" customWidth="1"/>
    <col min="14851" max="14851" width="18.42578125" style="961" bestFit="1" customWidth="1"/>
    <col min="14852" max="14853" width="9.7109375" style="961" bestFit="1" customWidth="1"/>
    <col min="14854" max="14854" width="14.7109375" style="961" bestFit="1" customWidth="1"/>
    <col min="14855" max="14855" width="14" style="961" customWidth="1"/>
    <col min="14856" max="14856" width="14.140625" style="961" bestFit="1" customWidth="1"/>
    <col min="14857" max="14857" width="14.28515625" style="961" customWidth="1"/>
    <col min="14858" max="14859" width="9.7109375" style="961" bestFit="1" customWidth="1"/>
    <col min="14860" max="14860" width="12.28515625" style="961" customWidth="1"/>
    <col min="14861" max="14861" width="14" style="961" customWidth="1"/>
    <col min="14862" max="14862" width="13.85546875" style="961" customWidth="1"/>
    <col min="14863" max="14863" width="13.7109375" style="961" bestFit="1" customWidth="1"/>
    <col min="14864" max="14864" width="13.42578125" style="961" customWidth="1"/>
    <col min="14865" max="14865" width="11.5703125" style="961" customWidth="1"/>
    <col min="14866" max="15104" width="9.140625" style="961"/>
    <col min="15105" max="15105" width="13.140625" style="961" bestFit="1" customWidth="1"/>
    <col min="15106" max="15106" width="14.7109375" style="961" bestFit="1" customWidth="1"/>
    <col min="15107" max="15107" width="18.42578125" style="961" bestFit="1" customWidth="1"/>
    <col min="15108" max="15109" width="9.7109375" style="961" bestFit="1" customWidth="1"/>
    <col min="15110" max="15110" width="14.7109375" style="961" bestFit="1" customWidth="1"/>
    <col min="15111" max="15111" width="14" style="961" customWidth="1"/>
    <col min="15112" max="15112" width="14.140625" style="961" bestFit="1" customWidth="1"/>
    <col min="15113" max="15113" width="14.28515625" style="961" customWidth="1"/>
    <col min="15114" max="15115" width="9.7109375" style="961" bestFit="1" customWidth="1"/>
    <col min="15116" max="15116" width="12.28515625" style="961" customWidth="1"/>
    <col min="15117" max="15117" width="14" style="961" customWidth="1"/>
    <col min="15118" max="15118" width="13.85546875" style="961" customWidth="1"/>
    <col min="15119" max="15119" width="13.7109375" style="961" bestFit="1" customWidth="1"/>
    <col min="15120" max="15120" width="13.42578125" style="961" customWidth="1"/>
    <col min="15121" max="15121" width="11.5703125" style="961" customWidth="1"/>
    <col min="15122" max="15360" width="9.140625" style="961"/>
    <col min="15361" max="15361" width="13.140625" style="961" bestFit="1" customWidth="1"/>
    <col min="15362" max="15362" width="14.7109375" style="961" bestFit="1" customWidth="1"/>
    <col min="15363" max="15363" width="18.42578125" style="961" bestFit="1" customWidth="1"/>
    <col min="15364" max="15365" width="9.7109375" style="961" bestFit="1" customWidth="1"/>
    <col min="15366" max="15366" width="14.7109375" style="961" bestFit="1" customWidth="1"/>
    <col min="15367" max="15367" width="14" style="961" customWidth="1"/>
    <col min="15368" max="15368" width="14.140625" style="961" bestFit="1" customWidth="1"/>
    <col min="15369" max="15369" width="14.28515625" style="961" customWidth="1"/>
    <col min="15370" max="15371" width="9.7109375" style="961" bestFit="1" customWidth="1"/>
    <col min="15372" max="15372" width="12.28515625" style="961" customWidth="1"/>
    <col min="15373" max="15373" width="14" style="961" customWidth="1"/>
    <col min="15374" max="15374" width="13.85546875" style="961" customWidth="1"/>
    <col min="15375" max="15375" width="13.7109375" style="961" bestFit="1" customWidth="1"/>
    <col min="15376" max="15376" width="13.42578125" style="961" customWidth="1"/>
    <col min="15377" max="15377" width="11.5703125" style="961" customWidth="1"/>
    <col min="15378" max="15616" width="9.140625" style="961"/>
    <col min="15617" max="15617" width="13.140625" style="961" bestFit="1" customWidth="1"/>
    <col min="15618" max="15618" width="14.7109375" style="961" bestFit="1" customWidth="1"/>
    <col min="15619" max="15619" width="18.42578125" style="961" bestFit="1" customWidth="1"/>
    <col min="15620" max="15621" width="9.7109375" style="961" bestFit="1" customWidth="1"/>
    <col min="15622" max="15622" width="14.7109375" style="961" bestFit="1" customWidth="1"/>
    <col min="15623" max="15623" width="14" style="961" customWidth="1"/>
    <col min="15624" max="15624" width="14.140625" style="961" bestFit="1" customWidth="1"/>
    <col min="15625" max="15625" width="14.28515625" style="961" customWidth="1"/>
    <col min="15626" max="15627" width="9.7109375" style="961" bestFit="1" customWidth="1"/>
    <col min="15628" max="15628" width="12.28515625" style="961" customWidth="1"/>
    <col min="15629" max="15629" width="14" style="961" customWidth="1"/>
    <col min="15630" max="15630" width="13.85546875" style="961" customWidth="1"/>
    <col min="15631" max="15631" width="13.7109375" style="961" bestFit="1" customWidth="1"/>
    <col min="15632" max="15632" width="13.42578125" style="961" customWidth="1"/>
    <col min="15633" max="15633" width="11.5703125" style="961" customWidth="1"/>
    <col min="15634" max="15872" width="9.140625" style="961"/>
    <col min="15873" max="15873" width="13.140625" style="961" bestFit="1" customWidth="1"/>
    <col min="15874" max="15874" width="14.7109375" style="961" bestFit="1" customWidth="1"/>
    <col min="15875" max="15875" width="18.42578125" style="961" bestFit="1" customWidth="1"/>
    <col min="15876" max="15877" width="9.7109375" style="961" bestFit="1" customWidth="1"/>
    <col min="15878" max="15878" width="14.7109375" style="961" bestFit="1" customWidth="1"/>
    <col min="15879" max="15879" width="14" style="961" customWidth="1"/>
    <col min="15880" max="15880" width="14.140625" style="961" bestFit="1" customWidth="1"/>
    <col min="15881" max="15881" width="14.28515625" style="961" customWidth="1"/>
    <col min="15882" max="15883" width="9.7109375" style="961" bestFit="1" customWidth="1"/>
    <col min="15884" max="15884" width="12.28515625" style="961" customWidth="1"/>
    <col min="15885" max="15885" width="14" style="961" customWidth="1"/>
    <col min="15886" max="15886" width="13.85546875" style="961" customWidth="1"/>
    <col min="15887" max="15887" width="13.7109375" style="961" bestFit="1" customWidth="1"/>
    <col min="15888" max="15888" width="13.42578125" style="961" customWidth="1"/>
    <col min="15889" max="15889" width="11.5703125" style="961" customWidth="1"/>
    <col min="15890" max="16128" width="9.140625" style="961"/>
    <col min="16129" max="16129" width="13.140625" style="961" bestFit="1" customWidth="1"/>
    <col min="16130" max="16130" width="14.7109375" style="961" bestFit="1" customWidth="1"/>
    <col min="16131" max="16131" width="18.42578125" style="961" bestFit="1" customWidth="1"/>
    <col min="16132" max="16133" width="9.7109375" style="961" bestFit="1" customWidth="1"/>
    <col min="16134" max="16134" width="14.7109375" style="961" bestFit="1" customWidth="1"/>
    <col min="16135" max="16135" width="14" style="961" customWidth="1"/>
    <col min="16136" max="16136" width="14.140625" style="961" bestFit="1" customWidth="1"/>
    <col min="16137" max="16137" width="14.28515625" style="961" customWidth="1"/>
    <col min="16138" max="16139" width="9.7109375" style="961" bestFit="1" customWidth="1"/>
    <col min="16140" max="16140" width="12.28515625" style="961" customWidth="1"/>
    <col min="16141" max="16141" width="14" style="961" customWidth="1"/>
    <col min="16142" max="16142" width="13.85546875" style="961" customWidth="1"/>
    <col min="16143" max="16143" width="13.7109375" style="961" bestFit="1" customWidth="1"/>
    <col min="16144" max="16144" width="13.42578125" style="961" customWidth="1"/>
    <col min="16145" max="16145" width="11.5703125" style="961" customWidth="1"/>
    <col min="16146" max="16384" width="9.140625" style="961"/>
  </cols>
  <sheetData>
    <row r="1" spans="1:20">
      <c r="A1" s="1861" t="s">
        <v>1230</v>
      </c>
      <c r="B1" s="1861"/>
      <c r="C1" s="1861"/>
      <c r="D1" s="1861"/>
      <c r="E1" s="1861"/>
      <c r="F1" s="1861"/>
      <c r="G1" s="1861"/>
      <c r="H1" s="1861"/>
      <c r="I1" s="1861"/>
      <c r="J1" s="1861"/>
      <c r="K1" s="1861"/>
      <c r="L1" s="1861"/>
      <c r="M1" s="1861"/>
      <c r="N1" s="1861"/>
      <c r="O1" s="1861"/>
      <c r="P1" s="1861"/>
      <c r="Q1" s="1861"/>
    </row>
    <row r="2" spans="1:20">
      <c r="A2" s="1862" t="s">
        <v>128</v>
      </c>
      <c r="B2" s="1862"/>
      <c r="C2" s="1862"/>
      <c r="D2" s="1862"/>
      <c r="E2" s="1862"/>
      <c r="F2" s="1862"/>
      <c r="G2" s="1862"/>
      <c r="H2" s="1862"/>
      <c r="I2" s="1862"/>
      <c r="J2" s="1862"/>
      <c r="K2" s="1862"/>
      <c r="L2" s="1862"/>
      <c r="M2" s="1862"/>
      <c r="N2" s="1862"/>
      <c r="O2" s="1862"/>
      <c r="P2" s="1862"/>
      <c r="Q2" s="1862"/>
    </row>
    <row r="3" spans="1:20" ht="16.5" thickBot="1">
      <c r="A3" s="1107"/>
      <c r="O3" s="1108"/>
      <c r="Q3" s="1108" t="s">
        <v>1231</v>
      </c>
    </row>
    <row r="4" spans="1:20" ht="21" customHeight="1" thickTop="1">
      <c r="A4" s="1871" t="s">
        <v>412</v>
      </c>
      <c r="B4" s="1873" t="s">
        <v>1232</v>
      </c>
      <c r="C4" s="1874"/>
      <c r="D4" s="1874"/>
      <c r="E4" s="1874"/>
      <c r="F4" s="1874"/>
      <c r="G4" s="1874"/>
      <c r="H4" s="1874"/>
      <c r="I4" s="1874"/>
      <c r="J4" s="1874"/>
      <c r="K4" s="1874"/>
      <c r="L4" s="1874"/>
      <c r="M4" s="1875"/>
      <c r="N4" s="1874" t="s">
        <v>1233</v>
      </c>
      <c r="O4" s="1874"/>
      <c r="P4" s="1874"/>
      <c r="Q4" s="1876"/>
    </row>
    <row r="5" spans="1:20" ht="21" customHeight="1">
      <c r="A5" s="1872"/>
      <c r="B5" s="1877" t="s">
        <v>5</v>
      </c>
      <c r="C5" s="1878"/>
      <c r="D5" s="1878"/>
      <c r="E5" s="1878"/>
      <c r="F5" s="1878"/>
      <c r="G5" s="1879"/>
      <c r="H5" s="1878" t="s">
        <v>46</v>
      </c>
      <c r="I5" s="1878"/>
      <c r="J5" s="1878"/>
      <c r="K5" s="1878"/>
      <c r="L5" s="1878"/>
      <c r="M5" s="1879"/>
      <c r="N5" s="1880" t="s">
        <v>5</v>
      </c>
      <c r="O5" s="1881"/>
      <c r="P5" s="1880" t="s">
        <v>46</v>
      </c>
      <c r="Q5" s="1884"/>
    </row>
    <row r="6" spans="1:20" ht="31.5" customHeight="1">
      <c r="A6" s="1872"/>
      <c r="B6" s="1886" t="s">
        <v>1234</v>
      </c>
      <c r="C6" s="1887"/>
      <c r="D6" s="1886" t="s">
        <v>1235</v>
      </c>
      <c r="E6" s="1887"/>
      <c r="F6" s="1888" t="s">
        <v>1236</v>
      </c>
      <c r="G6" s="1889"/>
      <c r="H6" s="1890" t="s">
        <v>1234</v>
      </c>
      <c r="I6" s="1887"/>
      <c r="J6" s="1886" t="s">
        <v>1235</v>
      </c>
      <c r="K6" s="1887"/>
      <c r="L6" s="1888" t="s">
        <v>1236</v>
      </c>
      <c r="M6" s="1889"/>
      <c r="N6" s="1882"/>
      <c r="O6" s="1883"/>
      <c r="P6" s="1882"/>
      <c r="Q6" s="1885"/>
    </row>
    <row r="7" spans="1:20" ht="21" customHeight="1">
      <c r="A7" s="1872"/>
      <c r="B7" s="1109" t="s">
        <v>1237</v>
      </c>
      <c r="C7" s="1109" t="s">
        <v>1238</v>
      </c>
      <c r="D7" s="1109" t="s">
        <v>1237</v>
      </c>
      <c r="E7" s="1109" t="s">
        <v>1238</v>
      </c>
      <c r="F7" s="1109" t="s">
        <v>1237</v>
      </c>
      <c r="G7" s="1110" t="s">
        <v>1238</v>
      </c>
      <c r="H7" s="1111" t="s">
        <v>1237</v>
      </c>
      <c r="I7" s="1109" t="s">
        <v>1238</v>
      </c>
      <c r="J7" s="1109" t="s">
        <v>1237</v>
      </c>
      <c r="K7" s="1109" t="s">
        <v>1238</v>
      </c>
      <c r="L7" s="1109" t="s">
        <v>1237</v>
      </c>
      <c r="M7" s="1110" t="s">
        <v>1238</v>
      </c>
      <c r="N7" s="1112" t="s">
        <v>1233</v>
      </c>
      <c r="O7" s="1112" t="s">
        <v>1239</v>
      </c>
      <c r="P7" s="1112" t="s">
        <v>1233</v>
      </c>
      <c r="Q7" s="1113" t="s">
        <v>1239</v>
      </c>
    </row>
    <row r="8" spans="1:20" ht="21" customHeight="1">
      <c r="A8" s="970" t="s">
        <v>419</v>
      </c>
      <c r="B8" s="1114">
        <v>220.8</v>
      </c>
      <c r="C8" s="1115">
        <v>23629.293000000001</v>
      </c>
      <c r="D8" s="1116">
        <v>0</v>
      </c>
      <c r="E8" s="1116">
        <v>0</v>
      </c>
      <c r="F8" s="1117">
        <f t="shared" ref="F8:G19" si="0">B8-D8</f>
        <v>220.8</v>
      </c>
      <c r="G8" s="1117">
        <f t="shared" si="0"/>
        <v>23629.293000000001</v>
      </c>
      <c r="H8" s="1118">
        <v>186.82499999999999</v>
      </c>
      <c r="I8" s="1115">
        <v>19141.891500000002</v>
      </c>
      <c r="J8" s="1116">
        <v>0</v>
      </c>
      <c r="K8" s="1116">
        <v>0</v>
      </c>
      <c r="L8" s="1117">
        <f t="shared" ref="L8:M19" si="1">H8-J8</f>
        <v>186.82499999999999</v>
      </c>
      <c r="M8" s="1117">
        <f t="shared" si="1"/>
        <v>19141.891500000002</v>
      </c>
      <c r="N8" s="1119">
        <v>17437</v>
      </c>
      <c r="O8" s="1119">
        <v>260</v>
      </c>
      <c r="P8" s="1119">
        <v>19228.93</v>
      </c>
      <c r="Q8" s="1120">
        <v>300</v>
      </c>
      <c r="S8" s="1121"/>
      <c r="T8" s="1121"/>
    </row>
    <row r="9" spans="1:20" ht="21" customHeight="1">
      <c r="A9" s="970" t="s">
        <v>420</v>
      </c>
      <c r="B9" s="1114">
        <v>316.7</v>
      </c>
      <c r="C9" s="1116">
        <v>33874</v>
      </c>
      <c r="D9" s="1116">
        <v>0</v>
      </c>
      <c r="E9" s="1116">
        <v>0</v>
      </c>
      <c r="F9" s="1117">
        <f t="shared" si="0"/>
        <v>316.7</v>
      </c>
      <c r="G9" s="1117">
        <f t="shared" si="0"/>
        <v>33874</v>
      </c>
      <c r="H9" s="1118">
        <v>344.4</v>
      </c>
      <c r="I9" s="1116">
        <f>3528.255*10</f>
        <v>35282.550000000003</v>
      </c>
      <c r="J9" s="1116">
        <v>0</v>
      </c>
      <c r="K9" s="1116">
        <v>0</v>
      </c>
      <c r="L9" s="1117">
        <f t="shared" si="1"/>
        <v>344.4</v>
      </c>
      <c r="M9" s="1117">
        <f t="shared" si="1"/>
        <v>35282.550000000003</v>
      </c>
      <c r="N9" s="1119">
        <v>25398.68</v>
      </c>
      <c r="O9" s="1119">
        <v>380</v>
      </c>
      <c r="P9" s="1119">
        <v>20495.34</v>
      </c>
      <c r="Q9" s="1120">
        <v>320</v>
      </c>
      <c r="R9" s="1122"/>
      <c r="S9" s="1121"/>
    </row>
    <row r="10" spans="1:20" ht="21" customHeight="1">
      <c r="A10" s="970" t="s">
        <v>421</v>
      </c>
      <c r="B10" s="1114">
        <v>388.40000000000003</v>
      </c>
      <c r="C10" s="1116">
        <v>41431.738499999999</v>
      </c>
      <c r="D10" s="1116">
        <v>0</v>
      </c>
      <c r="E10" s="1116">
        <v>0</v>
      </c>
      <c r="F10" s="1117">
        <f t="shared" si="0"/>
        <v>388.40000000000003</v>
      </c>
      <c r="G10" s="1117">
        <f t="shared" si="0"/>
        <v>41431.738499999999</v>
      </c>
      <c r="H10" s="1118">
        <v>416.28</v>
      </c>
      <c r="I10" s="1116">
        <v>43260.45</v>
      </c>
      <c r="J10" s="1116">
        <v>0</v>
      </c>
      <c r="K10" s="1116">
        <v>0</v>
      </c>
      <c r="L10" s="1117">
        <f t="shared" si="1"/>
        <v>416.28</v>
      </c>
      <c r="M10" s="1117">
        <f t="shared" si="1"/>
        <v>43260.45</v>
      </c>
      <c r="N10" s="1119">
        <v>17327.563999999998</v>
      </c>
      <c r="O10" s="1119">
        <v>260</v>
      </c>
      <c r="P10" s="1119">
        <v>15569.72</v>
      </c>
      <c r="Q10" s="1120">
        <v>240</v>
      </c>
      <c r="S10" s="1121"/>
    </row>
    <row r="11" spans="1:20" ht="21" customHeight="1">
      <c r="A11" s="970" t="s">
        <v>422</v>
      </c>
      <c r="B11" s="1114">
        <v>364.4</v>
      </c>
      <c r="C11" s="1116">
        <v>38936.5</v>
      </c>
      <c r="D11" s="1116">
        <v>0</v>
      </c>
      <c r="E11" s="1116">
        <v>0</v>
      </c>
      <c r="F11" s="1117">
        <f t="shared" si="0"/>
        <v>364.4</v>
      </c>
      <c r="G11" s="1117">
        <f t="shared" si="0"/>
        <v>38936.5</v>
      </c>
      <c r="H11" s="1116">
        <v>334.7</v>
      </c>
      <c r="I11" s="1118">
        <f>3478.851325*10</f>
        <v>34788.513250000004</v>
      </c>
      <c r="J11" s="1116">
        <v>0</v>
      </c>
      <c r="K11" s="1116">
        <v>0</v>
      </c>
      <c r="L11" s="1117">
        <f>H11-J11</f>
        <v>334.7</v>
      </c>
      <c r="M11" s="1117">
        <f t="shared" si="1"/>
        <v>34788.513250000004</v>
      </c>
      <c r="N11" s="1119">
        <v>26715.894</v>
      </c>
      <c r="O11" s="1119">
        <v>400</v>
      </c>
      <c r="P11" s="1119">
        <v>32487.71</v>
      </c>
      <c r="Q11" s="1120">
        <v>500</v>
      </c>
      <c r="S11" s="1121"/>
    </row>
    <row r="12" spans="1:20" ht="21" customHeight="1">
      <c r="A12" s="970" t="s">
        <v>423</v>
      </c>
      <c r="B12" s="1114">
        <v>348.36250000000001</v>
      </c>
      <c r="C12" s="1116">
        <v>37894.311249999999</v>
      </c>
      <c r="D12" s="1116">
        <v>0</v>
      </c>
      <c r="E12" s="1116">
        <v>0</v>
      </c>
      <c r="F12" s="1117">
        <f t="shared" si="0"/>
        <v>348.36250000000001</v>
      </c>
      <c r="G12" s="1117">
        <f t="shared" si="0"/>
        <v>37894.311249999999</v>
      </c>
      <c r="H12" s="1118">
        <v>336.15</v>
      </c>
      <c r="I12" s="1116">
        <f>3471.5016*10</f>
        <v>34715.016000000003</v>
      </c>
      <c r="J12" s="1116">
        <v>0</v>
      </c>
      <c r="K12" s="1116">
        <v>0</v>
      </c>
      <c r="L12" s="1117">
        <f>H12-J12</f>
        <v>336.15</v>
      </c>
      <c r="M12" s="1117">
        <f t="shared" si="1"/>
        <v>34715.016000000003</v>
      </c>
      <c r="N12" s="1119">
        <v>17714.03</v>
      </c>
      <c r="O12" s="1119">
        <v>260</v>
      </c>
      <c r="P12" s="1119">
        <v>23246.55</v>
      </c>
      <c r="Q12" s="1120">
        <v>360</v>
      </c>
      <c r="S12" s="1121"/>
    </row>
    <row r="13" spans="1:20" ht="21" customHeight="1">
      <c r="A13" s="970" t="s">
        <v>424</v>
      </c>
      <c r="B13" s="1114">
        <v>400.59</v>
      </c>
      <c r="C13" s="1116">
        <v>43581</v>
      </c>
      <c r="D13" s="1116">
        <v>0</v>
      </c>
      <c r="E13" s="1116">
        <v>0</v>
      </c>
      <c r="F13" s="1117">
        <f t="shared" si="0"/>
        <v>400.59</v>
      </c>
      <c r="G13" s="1117">
        <f t="shared" si="0"/>
        <v>43581</v>
      </c>
      <c r="H13" s="1118">
        <v>301.86</v>
      </c>
      <c r="I13" s="1116">
        <f>3085.41653*10</f>
        <v>30854.165300000001</v>
      </c>
      <c r="J13" s="1116">
        <v>0</v>
      </c>
      <c r="K13" s="1116">
        <v>0</v>
      </c>
      <c r="L13" s="1117">
        <f t="shared" si="1"/>
        <v>301.86</v>
      </c>
      <c r="M13" s="1117">
        <f t="shared" si="1"/>
        <v>30854.165300000001</v>
      </c>
      <c r="N13" s="1119">
        <v>28516.7</v>
      </c>
      <c r="O13" s="1119">
        <v>420</v>
      </c>
      <c r="P13" s="1119">
        <v>30670.890000000003</v>
      </c>
      <c r="Q13" s="1120">
        <v>480</v>
      </c>
    </row>
    <row r="14" spans="1:20" ht="21" customHeight="1">
      <c r="A14" s="970" t="s">
        <v>425</v>
      </c>
      <c r="B14" s="1114">
        <v>292.5</v>
      </c>
      <c r="C14" s="1116">
        <v>31770.9</v>
      </c>
      <c r="D14" s="1116">
        <v>0</v>
      </c>
      <c r="E14" s="1116">
        <v>0</v>
      </c>
      <c r="F14" s="1117">
        <f t="shared" si="0"/>
        <v>292.5</v>
      </c>
      <c r="G14" s="1117">
        <f t="shared" si="0"/>
        <v>31770.9</v>
      </c>
      <c r="H14" s="1118">
        <v>394.4</v>
      </c>
      <c r="I14" s="1116">
        <v>40334</v>
      </c>
      <c r="J14" s="1116">
        <v>0</v>
      </c>
      <c r="K14" s="1116">
        <v>0</v>
      </c>
      <c r="L14" s="1117">
        <f t="shared" si="1"/>
        <v>394.4</v>
      </c>
      <c r="M14" s="1117">
        <f t="shared" si="1"/>
        <v>40334</v>
      </c>
      <c r="N14" s="1119">
        <v>25765.9</v>
      </c>
      <c r="O14" s="1119">
        <v>380</v>
      </c>
      <c r="P14" s="1119">
        <v>33218.699999999997</v>
      </c>
      <c r="Q14" s="1120">
        <v>520</v>
      </c>
    </row>
    <row r="15" spans="1:20" ht="21" customHeight="1">
      <c r="A15" s="970" t="s">
        <v>426</v>
      </c>
      <c r="B15" s="1116">
        <v>363.9</v>
      </c>
      <c r="C15" s="1116">
        <v>38901.5</v>
      </c>
      <c r="D15" s="1116">
        <v>0</v>
      </c>
      <c r="E15" s="1114">
        <v>0</v>
      </c>
      <c r="F15" s="1116">
        <f t="shared" si="0"/>
        <v>363.9</v>
      </c>
      <c r="G15" s="1117">
        <f t="shared" si="0"/>
        <v>38901.5</v>
      </c>
      <c r="H15" s="1117">
        <v>433.7</v>
      </c>
      <c r="I15" s="1116">
        <v>44943.199999999997</v>
      </c>
      <c r="J15" s="1116">
        <v>0</v>
      </c>
      <c r="K15" s="1114">
        <v>0</v>
      </c>
      <c r="L15" s="1116">
        <f t="shared" si="1"/>
        <v>433.7</v>
      </c>
      <c r="M15" s="1117">
        <f t="shared" si="1"/>
        <v>44943.199999999997</v>
      </c>
      <c r="N15" s="1119">
        <v>24082.46</v>
      </c>
      <c r="O15" s="1119">
        <v>360</v>
      </c>
      <c r="P15" s="1119">
        <v>27221.9</v>
      </c>
      <c r="Q15" s="1120">
        <v>420</v>
      </c>
    </row>
    <row r="16" spans="1:20" ht="21" customHeight="1">
      <c r="A16" s="970" t="s">
        <v>427</v>
      </c>
      <c r="B16" s="1123">
        <v>361.54</v>
      </c>
      <c r="C16" s="1123">
        <v>37579.954100000003</v>
      </c>
      <c r="D16" s="1116">
        <v>0</v>
      </c>
      <c r="E16" s="1114">
        <v>0</v>
      </c>
      <c r="F16" s="1116">
        <f t="shared" si="0"/>
        <v>361.54</v>
      </c>
      <c r="G16" s="1117">
        <f t="shared" si="0"/>
        <v>37579.954100000003</v>
      </c>
      <c r="H16" s="1124">
        <v>444.95</v>
      </c>
      <c r="I16" s="1123">
        <v>46299.7</v>
      </c>
      <c r="J16" s="1116">
        <v>0</v>
      </c>
      <c r="K16" s="1114">
        <v>0</v>
      </c>
      <c r="L16" s="1116">
        <f t="shared" si="1"/>
        <v>444.95</v>
      </c>
      <c r="M16" s="1117">
        <f t="shared" si="1"/>
        <v>46299.7</v>
      </c>
      <c r="N16" s="1119">
        <v>32585.18</v>
      </c>
      <c r="O16" s="1119">
        <v>500</v>
      </c>
      <c r="P16" s="1119">
        <v>33828.160000000003</v>
      </c>
      <c r="Q16" s="1120">
        <v>520</v>
      </c>
    </row>
    <row r="17" spans="1:19" ht="21" customHeight="1">
      <c r="A17" s="970" t="s">
        <v>428</v>
      </c>
      <c r="B17" s="1114">
        <v>320.8</v>
      </c>
      <c r="C17" s="1116">
        <v>33035.5</v>
      </c>
      <c r="D17" s="1116">
        <v>0</v>
      </c>
      <c r="E17" s="1114">
        <v>0</v>
      </c>
      <c r="F17" s="1116">
        <f t="shared" si="0"/>
        <v>320.8</v>
      </c>
      <c r="G17" s="1117">
        <f t="shared" si="0"/>
        <v>33035.5</v>
      </c>
      <c r="H17" s="1118">
        <v>307.3</v>
      </c>
      <c r="I17" s="1116">
        <v>32592.7</v>
      </c>
      <c r="J17" s="1116">
        <v>0</v>
      </c>
      <c r="K17" s="1114">
        <v>0</v>
      </c>
      <c r="L17" s="1116">
        <f t="shared" si="1"/>
        <v>307.3</v>
      </c>
      <c r="M17" s="1117">
        <f t="shared" si="1"/>
        <v>32592.7</v>
      </c>
      <c r="N17" s="1119">
        <v>10315.15</v>
      </c>
      <c r="O17" s="1119">
        <v>160</v>
      </c>
      <c r="P17" s="1119">
        <v>22587.31</v>
      </c>
      <c r="Q17" s="1120">
        <v>340</v>
      </c>
    </row>
    <row r="18" spans="1:19" ht="21" customHeight="1">
      <c r="A18" s="970" t="s">
        <v>429</v>
      </c>
      <c r="B18" s="1114">
        <v>365.8</v>
      </c>
      <c r="C18" s="1116">
        <v>37693.9</v>
      </c>
      <c r="D18" s="1116">
        <v>0</v>
      </c>
      <c r="E18" s="1114">
        <v>0</v>
      </c>
      <c r="F18" s="1116">
        <f t="shared" si="0"/>
        <v>365.8</v>
      </c>
      <c r="G18" s="1117">
        <f t="shared" si="0"/>
        <v>37693.9</v>
      </c>
      <c r="H18" s="1118">
        <v>292.52499999999998</v>
      </c>
      <c r="I18" s="1116">
        <v>31595.168000000001</v>
      </c>
      <c r="J18" s="1116">
        <v>0</v>
      </c>
      <c r="K18" s="1114">
        <v>0</v>
      </c>
      <c r="L18" s="1116">
        <f t="shared" si="1"/>
        <v>292.52499999999998</v>
      </c>
      <c r="M18" s="1117">
        <f t="shared" si="1"/>
        <v>31595.168000000001</v>
      </c>
      <c r="N18" s="1119">
        <v>21895.599999999999</v>
      </c>
      <c r="O18" s="1119">
        <v>340</v>
      </c>
      <c r="P18" s="1119">
        <v>24339.982</v>
      </c>
      <c r="Q18" s="1120">
        <v>360</v>
      </c>
    </row>
    <row r="19" spans="1:19" ht="21" customHeight="1">
      <c r="A19" s="983" t="s">
        <v>430</v>
      </c>
      <c r="B19" s="1125">
        <v>363.4</v>
      </c>
      <c r="C19" s="1126">
        <v>37530</v>
      </c>
      <c r="D19" s="1116">
        <v>0</v>
      </c>
      <c r="E19" s="1114">
        <v>0</v>
      </c>
      <c r="F19" s="1116">
        <f t="shared" si="0"/>
        <v>363.4</v>
      </c>
      <c r="G19" s="1117">
        <f t="shared" si="0"/>
        <v>37530</v>
      </c>
      <c r="H19" s="1127"/>
      <c r="I19" s="1126"/>
      <c r="J19" s="1116">
        <v>0</v>
      </c>
      <c r="K19" s="1114">
        <v>0</v>
      </c>
      <c r="L19" s="1128">
        <f t="shared" si="1"/>
        <v>0</v>
      </c>
      <c r="M19" s="1129">
        <f t="shared" si="1"/>
        <v>0</v>
      </c>
      <c r="N19" s="1130">
        <v>25826.070000000003</v>
      </c>
      <c r="O19" s="1130">
        <v>400</v>
      </c>
      <c r="P19" s="1130"/>
      <c r="Q19" s="1131"/>
      <c r="S19" s="1132"/>
    </row>
    <row r="20" spans="1:19" ht="21" customHeight="1" thickBot="1">
      <c r="A20" s="1133" t="s">
        <v>431</v>
      </c>
      <c r="B20" s="1134">
        <f>SUM(B8:B19)</f>
        <v>4107.1925000000001</v>
      </c>
      <c r="C20" s="1135">
        <f>SUM(C8:C19)</f>
        <v>435858.59684999997</v>
      </c>
      <c r="D20" s="1135">
        <f>SUM(D8:D19)</f>
        <v>0</v>
      </c>
      <c r="E20" s="1135">
        <f>SUM(E8:E19)</f>
        <v>0</v>
      </c>
      <c r="F20" s="1134">
        <f>SUM(F8:F19)</f>
        <v>4107.1925000000001</v>
      </c>
      <c r="G20" s="1135">
        <f t="shared" ref="G20:M20" si="2">SUM(G8:G19)</f>
        <v>435858.59684999997</v>
      </c>
      <c r="H20" s="1135">
        <f t="shared" si="2"/>
        <v>3793.09</v>
      </c>
      <c r="I20" s="1135">
        <f t="shared" si="2"/>
        <v>393807.35405000002</v>
      </c>
      <c r="J20" s="1135">
        <f t="shared" si="2"/>
        <v>0</v>
      </c>
      <c r="K20" s="1135">
        <f t="shared" si="2"/>
        <v>0</v>
      </c>
      <c r="L20" s="1134">
        <f t="shared" si="2"/>
        <v>3793.09</v>
      </c>
      <c r="M20" s="1135">
        <f t="shared" si="2"/>
        <v>393807.35405000002</v>
      </c>
      <c r="N20" s="1136">
        <f>SUM(N8:N19)</f>
        <v>273580.228</v>
      </c>
      <c r="O20" s="1136">
        <f>SUM(O8:O19)</f>
        <v>4120</v>
      </c>
      <c r="P20" s="1136">
        <f>SUM(P8:P19)</f>
        <v>282895.19200000004</v>
      </c>
      <c r="Q20" s="1137">
        <f>SUM(Q8:Q19)</f>
        <v>4360</v>
      </c>
      <c r="S20" s="1132"/>
    </row>
    <row r="21" spans="1:19" ht="16.5" thickTop="1">
      <c r="S21" s="1132"/>
    </row>
    <row r="22" spans="1:19">
      <c r="C22" s="1104"/>
      <c r="D22" s="1106"/>
      <c r="E22" s="1106"/>
      <c r="F22" s="1106"/>
      <c r="I22" s="1104"/>
      <c r="J22" s="1106"/>
      <c r="K22" s="1106"/>
      <c r="L22" s="1106"/>
      <c r="N22" s="1132"/>
      <c r="P22" s="1132"/>
      <c r="S22" s="1132"/>
    </row>
    <row r="23" spans="1:19">
      <c r="B23" s="1101"/>
      <c r="C23" s="1138"/>
      <c r="D23" s="1101"/>
      <c r="E23" s="1101"/>
      <c r="F23" s="1101"/>
      <c r="G23" s="1101"/>
      <c r="H23" s="1101"/>
      <c r="I23" s="1138"/>
      <c r="J23" s="1101"/>
      <c r="K23" s="1101"/>
      <c r="L23" s="1101"/>
      <c r="M23" s="1101"/>
      <c r="N23" s="1132"/>
      <c r="O23" s="1121"/>
      <c r="P23" s="1132"/>
      <c r="Q23" s="1121"/>
    </row>
    <row r="24" spans="1:19">
      <c r="B24" s="1101"/>
      <c r="C24" s="1101"/>
      <c r="D24" s="1101"/>
      <c r="E24" s="1101"/>
      <c r="F24" s="1101"/>
      <c r="G24" s="1101"/>
      <c r="H24" s="1101"/>
      <c r="I24" s="1101"/>
      <c r="J24" s="1101"/>
      <c r="K24" s="1101"/>
      <c r="L24" s="1101"/>
      <c r="M24" s="1101"/>
      <c r="N24" s="1132"/>
      <c r="O24" s="1122"/>
      <c r="P24" s="1132"/>
      <c r="Q24" s="1121"/>
    </row>
    <row r="25" spans="1:19">
      <c r="B25" s="1101"/>
      <c r="C25" s="1101"/>
      <c r="D25" s="1101"/>
      <c r="E25" s="1101"/>
      <c r="F25" s="1101"/>
      <c r="G25" s="1101"/>
      <c r="H25" s="1101"/>
      <c r="I25" s="1139"/>
      <c r="J25" s="1101"/>
      <c r="K25" s="1101"/>
      <c r="L25" s="1101"/>
      <c r="M25" s="1101"/>
      <c r="O25" s="1122"/>
      <c r="P25" s="1121"/>
    </row>
    <row r="26" spans="1:19">
      <c r="B26" s="1101"/>
      <c r="C26" s="1101"/>
      <c r="D26" s="1101"/>
      <c r="E26" s="1101"/>
      <c r="F26" s="1101"/>
      <c r="G26" s="1101"/>
      <c r="H26" s="1101"/>
      <c r="I26" s="1139"/>
      <c r="J26" s="1101"/>
      <c r="K26" s="1101"/>
      <c r="L26" s="1101"/>
      <c r="M26" s="1101"/>
      <c r="N26" s="1121"/>
      <c r="O26" s="1121"/>
      <c r="P26" s="1122"/>
      <c r="Q26" s="1122"/>
      <c r="R26" s="961" t="s">
        <v>1240</v>
      </c>
    </row>
    <row r="27" spans="1:19">
      <c r="B27" s="1101"/>
      <c r="C27" s="1101"/>
      <c r="D27" s="1101"/>
      <c r="E27" s="1101"/>
      <c r="F27" s="1101"/>
      <c r="G27" s="1101"/>
      <c r="H27" s="1101"/>
      <c r="I27" s="1101"/>
      <c r="J27" s="1101"/>
      <c r="K27" s="1101"/>
      <c r="L27" s="1101"/>
      <c r="M27" s="1101"/>
      <c r="N27" s="1121"/>
      <c r="O27" s="1121"/>
      <c r="P27" s="1121"/>
    </row>
    <row r="28" spans="1:19">
      <c r="B28" s="1101"/>
      <c r="C28" s="1101"/>
      <c r="D28" s="1101"/>
      <c r="E28" s="1101"/>
      <c r="F28" s="1101"/>
      <c r="G28" s="1101"/>
      <c r="H28" s="1101"/>
      <c r="I28" s="1101"/>
      <c r="J28" s="1101"/>
      <c r="K28" s="1101"/>
      <c r="L28" s="1101"/>
      <c r="M28" s="1101"/>
    </row>
    <row r="29" spans="1:19">
      <c r="B29" s="1101"/>
      <c r="C29" s="1101"/>
      <c r="D29" s="1101"/>
      <c r="E29" s="1101"/>
      <c r="F29" s="1101"/>
      <c r="G29" s="1101"/>
      <c r="H29" s="1101"/>
      <c r="I29" s="1101"/>
      <c r="J29" s="1101"/>
      <c r="K29" s="1101"/>
      <c r="L29" s="1101"/>
      <c r="M29" s="1101"/>
      <c r="P29" s="1122"/>
    </row>
    <row r="30" spans="1:19">
      <c r="B30" s="1101"/>
      <c r="C30" s="1101"/>
      <c r="D30" s="1101"/>
      <c r="E30" s="1101"/>
      <c r="F30" s="1101"/>
      <c r="G30" s="1101"/>
      <c r="H30" s="1101"/>
      <c r="I30" s="1101"/>
      <c r="J30" s="1101"/>
      <c r="K30" s="1101"/>
      <c r="L30" s="1101"/>
      <c r="M30" s="1101"/>
    </row>
    <row r="31" spans="1:19">
      <c r="B31" s="1101"/>
      <c r="C31" s="1101"/>
      <c r="D31" s="1101"/>
      <c r="E31" s="1101"/>
      <c r="F31" s="1101"/>
      <c r="G31" s="1140"/>
      <c r="H31" s="1101"/>
      <c r="I31" s="1101"/>
      <c r="J31" s="1101"/>
      <c r="K31" s="1101"/>
      <c r="L31" s="1101"/>
      <c r="M31" s="1140"/>
      <c r="P31" s="1122"/>
    </row>
    <row r="32" spans="1:19">
      <c r="B32" s="1101"/>
      <c r="C32" s="1101"/>
      <c r="D32" s="1101"/>
      <c r="E32" s="1101"/>
      <c r="F32" s="1101"/>
      <c r="G32" s="1140"/>
      <c r="H32" s="1101"/>
      <c r="I32" s="1101"/>
      <c r="J32" s="1101"/>
      <c r="K32" s="1101"/>
      <c r="L32" s="1101"/>
      <c r="M32" s="1140"/>
      <c r="P32" s="1121"/>
    </row>
    <row r="33" spans="2:13">
      <c r="B33" s="1101"/>
      <c r="C33" s="1101"/>
      <c r="D33" s="1101"/>
      <c r="E33" s="1101"/>
      <c r="F33" s="1101"/>
      <c r="G33" s="1140"/>
      <c r="H33" s="1101"/>
      <c r="I33" s="1101"/>
      <c r="J33" s="1101"/>
      <c r="K33" s="1101"/>
      <c r="L33" s="1101"/>
      <c r="M33" s="1140"/>
    </row>
    <row r="34" spans="2:13">
      <c r="B34" s="1101"/>
      <c r="C34" s="1101"/>
      <c r="D34" s="1101"/>
      <c r="E34" s="1101"/>
      <c r="F34" s="1101"/>
      <c r="G34" s="1101"/>
      <c r="H34" s="1101"/>
      <c r="I34" s="1101"/>
      <c r="J34" s="1101"/>
      <c r="K34" s="1101"/>
      <c r="L34" s="1101"/>
      <c r="M34" s="1101"/>
    </row>
  </sheetData>
  <mergeCells count="15">
    <mergeCell ref="A1:Q1"/>
    <mergeCell ref="A2:Q2"/>
    <mergeCell ref="A4:A7"/>
    <mergeCell ref="B4:M4"/>
    <mergeCell ref="N4:Q4"/>
    <mergeCell ref="B5:G5"/>
    <mergeCell ref="H5:M5"/>
    <mergeCell ref="N5:O6"/>
    <mergeCell ref="P5:Q6"/>
    <mergeCell ref="B6:C6"/>
    <mergeCell ref="D6:E6"/>
    <mergeCell ref="F6:G6"/>
    <mergeCell ref="H6:I6"/>
    <mergeCell ref="J6:K6"/>
    <mergeCell ref="L6:M6"/>
  </mergeCells>
  <pageMargins left="0.7" right="0.7" top="1" bottom="1" header="0.3" footer="0.3"/>
  <pageSetup scale="54" orientation="landscape" r:id="rId1"/>
</worksheet>
</file>

<file path=xl/worksheets/sheet38.xml><?xml version="1.0" encoding="utf-8"?>
<worksheet xmlns="http://schemas.openxmlformats.org/spreadsheetml/2006/main" xmlns:r="http://schemas.openxmlformats.org/officeDocument/2006/relationships">
  <sheetPr>
    <pageSetUpPr fitToPage="1"/>
  </sheetPr>
  <dimension ref="A1:M36"/>
  <sheetViews>
    <sheetView view="pageBreakPreview" zoomScale="60" zoomScaleNormal="86" workbookViewId="0">
      <selection activeCell="M18" sqref="M18"/>
    </sheetView>
  </sheetViews>
  <sheetFormatPr defaultRowHeight="15.75"/>
  <cols>
    <col min="1" max="1" width="13" style="139" customWidth="1"/>
    <col min="2" max="2" width="17.7109375" style="139" bestFit="1" customWidth="1"/>
    <col min="3" max="3" width="14.42578125" style="139" bestFit="1" customWidth="1"/>
    <col min="4" max="4" width="19.85546875" style="139" bestFit="1" customWidth="1"/>
    <col min="5" max="5" width="14.42578125" style="139" bestFit="1" customWidth="1"/>
    <col min="6" max="6" width="19.85546875" style="139" bestFit="1" customWidth="1"/>
    <col min="7" max="7" width="14.42578125" style="139" bestFit="1" customWidth="1"/>
    <col min="8" max="8" width="18.140625" style="139" bestFit="1" customWidth="1"/>
    <col min="9" max="9" width="14.42578125" style="139" bestFit="1" customWidth="1"/>
    <col min="10" max="10" width="16.7109375" style="139" bestFit="1" customWidth="1"/>
    <col min="11" max="11" width="14.42578125" style="139" bestFit="1" customWidth="1"/>
    <col min="12" max="12" width="15.85546875" style="139" bestFit="1" customWidth="1"/>
    <col min="13" max="13" width="14.42578125" style="139" bestFit="1" customWidth="1"/>
    <col min="14" max="256" width="9.140625" style="139"/>
    <col min="257" max="257" width="13" style="139" customWidth="1"/>
    <col min="258" max="258" width="17.5703125" style="139" bestFit="1" customWidth="1"/>
    <col min="259" max="259" width="14.28515625" style="139" bestFit="1" customWidth="1"/>
    <col min="260" max="260" width="19.7109375" style="139" bestFit="1" customWidth="1"/>
    <col min="261" max="261" width="14.28515625" style="139" bestFit="1" customWidth="1"/>
    <col min="262" max="262" width="14" style="139" customWidth="1"/>
    <col min="263" max="263" width="14.28515625" style="139" bestFit="1" customWidth="1"/>
    <col min="264" max="264" width="18" style="139" bestFit="1" customWidth="1"/>
    <col min="265" max="265" width="14.28515625" style="139" bestFit="1" customWidth="1"/>
    <col min="266" max="266" width="16.5703125" style="139" bestFit="1" customWidth="1"/>
    <col min="267" max="267" width="14.28515625" style="139" bestFit="1" customWidth="1"/>
    <col min="268" max="268" width="12.5703125" style="139" bestFit="1" customWidth="1"/>
    <col min="269" max="269" width="14.28515625" style="139" bestFit="1" customWidth="1"/>
    <col min="270" max="512" width="9.140625" style="139"/>
    <col min="513" max="513" width="13" style="139" customWidth="1"/>
    <col min="514" max="514" width="17.5703125" style="139" bestFit="1" customWidth="1"/>
    <col min="515" max="515" width="14.28515625" style="139" bestFit="1" customWidth="1"/>
    <col min="516" max="516" width="19.7109375" style="139" bestFit="1" customWidth="1"/>
    <col min="517" max="517" width="14.28515625" style="139" bestFit="1" customWidth="1"/>
    <col min="518" max="518" width="14" style="139" customWidth="1"/>
    <col min="519" max="519" width="14.28515625" style="139" bestFit="1" customWidth="1"/>
    <col min="520" max="520" width="18" style="139" bestFit="1" customWidth="1"/>
    <col min="521" max="521" width="14.28515625" style="139" bestFit="1" customWidth="1"/>
    <col min="522" max="522" width="16.5703125" style="139" bestFit="1" customWidth="1"/>
    <col min="523" max="523" width="14.28515625" style="139" bestFit="1" customWidth="1"/>
    <col min="524" max="524" width="12.5703125" style="139" bestFit="1" customWidth="1"/>
    <col min="525" max="525" width="14.28515625" style="139" bestFit="1" customWidth="1"/>
    <col min="526" max="768" width="9.140625" style="139"/>
    <col min="769" max="769" width="13" style="139" customWidth="1"/>
    <col min="770" max="770" width="17.5703125" style="139" bestFit="1" customWidth="1"/>
    <col min="771" max="771" width="14.28515625" style="139" bestFit="1" customWidth="1"/>
    <col min="772" max="772" width="19.7109375" style="139" bestFit="1" customWidth="1"/>
    <col min="773" max="773" width="14.28515625" style="139" bestFit="1" customWidth="1"/>
    <col min="774" max="774" width="14" style="139" customWidth="1"/>
    <col min="775" max="775" width="14.28515625" style="139" bestFit="1" customWidth="1"/>
    <col min="776" max="776" width="18" style="139" bestFit="1" customWidth="1"/>
    <col min="777" max="777" width="14.28515625" style="139" bestFit="1" customWidth="1"/>
    <col min="778" max="778" width="16.5703125" style="139" bestFit="1" customWidth="1"/>
    <col min="779" max="779" width="14.28515625" style="139" bestFit="1" customWidth="1"/>
    <col min="780" max="780" width="12.5703125" style="139" bestFit="1" customWidth="1"/>
    <col min="781" max="781" width="14.28515625" style="139" bestFit="1" customWidth="1"/>
    <col min="782" max="1024" width="9.140625" style="139"/>
    <col min="1025" max="1025" width="13" style="139" customWidth="1"/>
    <col min="1026" max="1026" width="17.5703125" style="139" bestFit="1" customWidth="1"/>
    <col min="1027" max="1027" width="14.28515625" style="139" bestFit="1" customWidth="1"/>
    <col min="1028" max="1028" width="19.7109375" style="139" bestFit="1" customWidth="1"/>
    <col min="1029" max="1029" width="14.28515625" style="139" bestFit="1" customWidth="1"/>
    <col min="1030" max="1030" width="14" style="139" customWidth="1"/>
    <col min="1031" max="1031" width="14.28515625" style="139" bestFit="1" customWidth="1"/>
    <col min="1032" max="1032" width="18" style="139" bestFit="1" customWidth="1"/>
    <col min="1033" max="1033" width="14.28515625" style="139" bestFit="1" customWidth="1"/>
    <col min="1034" max="1034" width="16.5703125" style="139" bestFit="1" customWidth="1"/>
    <col min="1035" max="1035" width="14.28515625" style="139" bestFit="1" customWidth="1"/>
    <col min="1036" max="1036" width="12.5703125" style="139" bestFit="1" customWidth="1"/>
    <col min="1037" max="1037" width="14.28515625" style="139" bestFit="1" customWidth="1"/>
    <col min="1038" max="1280" width="9.140625" style="139"/>
    <col min="1281" max="1281" width="13" style="139" customWidth="1"/>
    <col min="1282" max="1282" width="17.5703125" style="139" bestFit="1" customWidth="1"/>
    <col min="1283" max="1283" width="14.28515625" style="139" bestFit="1" customWidth="1"/>
    <col min="1284" max="1284" width="19.7109375" style="139" bestFit="1" customWidth="1"/>
    <col min="1285" max="1285" width="14.28515625" style="139" bestFit="1" customWidth="1"/>
    <col min="1286" max="1286" width="14" style="139" customWidth="1"/>
    <col min="1287" max="1287" width="14.28515625" style="139" bestFit="1" customWidth="1"/>
    <col min="1288" max="1288" width="18" style="139" bestFit="1" customWidth="1"/>
    <col min="1289" max="1289" width="14.28515625" style="139" bestFit="1" customWidth="1"/>
    <col min="1290" max="1290" width="16.5703125" style="139" bestFit="1" customWidth="1"/>
    <col min="1291" max="1291" width="14.28515625" style="139" bestFit="1" customWidth="1"/>
    <col min="1292" max="1292" width="12.5703125" style="139" bestFit="1" customWidth="1"/>
    <col min="1293" max="1293" width="14.28515625" style="139" bestFit="1" customWidth="1"/>
    <col min="1294" max="1536" width="9.140625" style="139"/>
    <col min="1537" max="1537" width="13" style="139" customWidth="1"/>
    <col min="1538" max="1538" width="17.5703125" style="139" bestFit="1" customWidth="1"/>
    <col min="1539" max="1539" width="14.28515625" style="139" bestFit="1" customWidth="1"/>
    <col min="1540" max="1540" width="19.7109375" style="139" bestFit="1" customWidth="1"/>
    <col min="1541" max="1541" width="14.28515625" style="139" bestFit="1" customWidth="1"/>
    <col min="1542" max="1542" width="14" style="139" customWidth="1"/>
    <col min="1543" max="1543" width="14.28515625" style="139" bestFit="1" customWidth="1"/>
    <col min="1544" max="1544" width="18" style="139" bestFit="1" customWidth="1"/>
    <col min="1545" max="1545" width="14.28515625" style="139" bestFit="1" customWidth="1"/>
    <col min="1546" max="1546" width="16.5703125" style="139" bestFit="1" customWidth="1"/>
    <col min="1547" max="1547" width="14.28515625" style="139" bestFit="1" customWidth="1"/>
    <col min="1548" max="1548" width="12.5703125" style="139" bestFit="1" customWidth="1"/>
    <col min="1549" max="1549" width="14.28515625" style="139" bestFit="1" customWidth="1"/>
    <col min="1550" max="1792" width="9.140625" style="139"/>
    <col min="1793" max="1793" width="13" style="139" customWidth="1"/>
    <col min="1794" max="1794" width="17.5703125" style="139" bestFit="1" customWidth="1"/>
    <col min="1795" max="1795" width="14.28515625" style="139" bestFit="1" customWidth="1"/>
    <col min="1796" max="1796" width="19.7109375" style="139" bestFit="1" customWidth="1"/>
    <col min="1797" max="1797" width="14.28515625" style="139" bestFit="1" customWidth="1"/>
    <col min="1798" max="1798" width="14" style="139" customWidth="1"/>
    <col min="1799" max="1799" width="14.28515625" style="139" bestFit="1" customWidth="1"/>
    <col min="1800" max="1800" width="18" style="139" bestFit="1" customWidth="1"/>
    <col min="1801" max="1801" width="14.28515625" style="139" bestFit="1" customWidth="1"/>
    <col min="1802" max="1802" width="16.5703125" style="139" bestFit="1" customWidth="1"/>
    <col min="1803" max="1803" width="14.28515625" style="139" bestFit="1" customWidth="1"/>
    <col min="1804" max="1804" width="12.5703125" style="139" bestFit="1" customWidth="1"/>
    <col min="1805" max="1805" width="14.28515625" style="139" bestFit="1" customWidth="1"/>
    <col min="1806" max="2048" width="9.140625" style="139"/>
    <col min="2049" max="2049" width="13" style="139" customWidth="1"/>
    <col min="2050" max="2050" width="17.5703125" style="139" bestFit="1" customWidth="1"/>
    <col min="2051" max="2051" width="14.28515625" style="139" bestFit="1" customWidth="1"/>
    <col min="2052" max="2052" width="19.7109375" style="139" bestFit="1" customWidth="1"/>
    <col min="2053" max="2053" width="14.28515625" style="139" bestFit="1" customWidth="1"/>
    <col min="2054" max="2054" width="14" style="139" customWidth="1"/>
    <col min="2055" max="2055" width="14.28515625" style="139" bestFit="1" customWidth="1"/>
    <col min="2056" max="2056" width="18" style="139" bestFit="1" customWidth="1"/>
    <col min="2057" max="2057" width="14.28515625" style="139" bestFit="1" customWidth="1"/>
    <col min="2058" max="2058" width="16.5703125" style="139" bestFit="1" customWidth="1"/>
    <col min="2059" max="2059" width="14.28515625" style="139" bestFit="1" customWidth="1"/>
    <col min="2060" max="2060" width="12.5703125" style="139" bestFit="1" customWidth="1"/>
    <col min="2061" max="2061" width="14.28515625" style="139" bestFit="1" customWidth="1"/>
    <col min="2062" max="2304" width="9.140625" style="139"/>
    <col min="2305" max="2305" width="13" style="139" customWidth="1"/>
    <col min="2306" max="2306" width="17.5703125" style="139" bestFit="1" customWidth="1"/>
    <col min="2307" max="2307" width="14.28515625" style="139" bestFit="1" customWidth="1"/>
    <col min="2308" max="2308" width="19.7109375" style="139" bestFit="1" customWidth="1"/>
    <col min="2309" max="2309" width="14.28515625" style="139" bestFit="1" customWidth="1"/>
    <col min="2310" max="2310" width="14" style="139" customWidth="1"/>
    <col min="2311" max="2311" width="14.28515625" style="139" bestFit="1" customWidth="1"/>
    <col min="2312" max="2312" width="18" style="139" bestFit="1" customWidth="1"/>
    <col min="2313" max="2313" width="14.28515625" style="139" bestFit="1" customWidth="1"/>
    <col min="2314" max="2314" width="16.5703125" style="139" bestFit="1" customWidth="1"/>
    <col min="2315" max="2315" width="14.28515625" style="139" bestFit="1" customWidth="1"/>
    <col min="2316" max="2316" width="12.5703125" style="139" bestFit="1" customWidth="1"/>
    <col min="2317" max="2317" width="14.28515625" style="139" bestFit="1" customWidth="1"/>
    <col min="2318" max="2560" width="9.140625" style="139"/>
    <col min="2561" max="2561" width="13" style="139" customWidth="1"/>
    <col min="2562" max="2562" width="17.5703125" style="139" bestFit="1" customWidth="1"/>
    <col min="2563" max="2563" width="14.28515625" style="139" bestFit="1" customWidth="1"/>
    <col min="2564" max="2564" width="19.7109375" style="139" bestFit="1" customWidth="1"/>
    <col min="2565" max="2565" width="14.28515625" style="139" bestFit="1" customWidth="1"/>
    <col min="2566" max="2566" width="14" style="139" customWidth="1"/>
    <col min="2567" max="2567" width="14.28515625" style="139" bestFit="1" customWidth="1"/>
    <col min="2568" max="2568" width="18" style="139" bestFit="1" customWidth="1"/>
    <col min="2569" max="2569" width="14.28515625" style="139" bestFit="1" customWidth="1"/>
    <col min="2570" max="2570" width="16.5703125" style="139" bestFit="1" customWidth="1"/>
    <col min="2571" max="2571" width="14.28515625" style="139" bestFit="1" customWidth="1"/>
    <col min="2572" max="2572" width="12.5703125" style="139" bestFit="1" customWidth="1"/>
    <col min="2573" max="2573" width="14.28515625" style="139" bestFit="1" customWidth="1"/>
    <col min="2574" max="2816" width="9.140625" style="139"/>
    <col min="2817" max="2817" width="13" style="139" customWidth="1"/>
    <col min="2818" max="2818" width="17.5703125" style="139" bestFit="1" customWidth="1"/>
    <col min="2819" max="2819" width="14.28515625" style="139" bestFit="1" customWidth="1"/>
    <col min="2820" max="2820" width="19.7109375" style="139" bestFit="1" customWidth="1"/>
    <col min="2821" max="2821" width="14.28515625" style="139" bestFit="1" customWidth="1"/>
    <col min="2822" max="2822" width="14" style="139" customWidth="1"/>
    <col min="2823" max="2823" width="14.28515625" style="139" bestFit="1" customWidth="1"/>
    <col min="2824" max="2824" width="18" style="139" bestFit="1" customWidth="1"/>
    <col min="2825" max="2825" width="14.28515625" style="139" bestFit="1" customWidth="1"/>
    <col min="2826" max="2826" width="16.5703125" style="139" bestFit="1" customWidth="1"/>
    <col min="2827" max="2827" width="14.28515625" style="139" bestFit="1" customWidth="1"/>
    <col min="2828" max="2828" width="12.5703125" style="139" bestFit="1" customWidth="1"/>
    <col min="2829" max="2829" width="14.28515625" style="139" bestFit="1" customWidth="1"/>
    <col min="2830" max="3072" width="9.140625" style="139"/>
    <col min="3073" max="3073" width="13" style="139" customWidth="1"/>
    <col min="3074" max="3074" width="17.5703125" style="139" bestFit="1" customWidth="1"/>
    <col min="3075" max="3075" width="14.28515625" style="139" bestFit="1" customWidth="1"/>
    <col min="3076" max="3076" width="19.7109375" style="139" bestFit="1" customWidth="1"/>
    <col min="3077" max="3077" width="14.28515625" style="139" bestFit="1" customWidth="1"/>
    <col min="3078" max="3078" width="14" style="139" customWidth="1"/>
    <col min="3079" max="3079" width="14.28515625" style="139" bestFit="1" customWidth="1"/>
    <col min="3080" max="3080" width="18" style="139" bestFit="1" customWidth="1"/>
    <col min="3081" max="3081" width="14.28515625" style="139" bestFit="1" customWidth="1"/>
    <col min="3082" max="3082" width="16.5703125" style="139" bestFit="1" customWidth="1"/>
    <col min="3083" max="3083" width="14.28515625" style="139" bestFit="1" customWidth="1"/>
    <col min="3084" max="3084" width="12.5703125" style="139" bestFit="1" customWidth="1"/>
    <col min="3085" max="3085" width="14.28515625" style="139" bestFit="1" customWidth="1"/>
    <col min="3086" max="3328" width="9.140625" style="139"/>
    <col min="3329" max="3329" width="13" style="139" customWidth="1"/>
    <col min="3330" max="3330" width="17.5703125" style="139" bestFit="1" customWidth="1"/>
    <col min="3331" max="3331" width="14.28515625" style="139" bestFit="1" customWidth="1"/>
    <col min="3332" max="3332" width="19.7109375" style="139" bestFit="1" customWidth="1"/>
    <col min="3333" max="3333" width="14.28515625" style="139" bestFit="1" customWidth="1"/>
    <col min="3334" max="3334" width="14" style="139" customWidth="1"/>
    <col min="3335" max="3335" width="14.28515625" style="139" bestFit="1" customWidth="1"/>
    <col min="3336" max="3336" width="18" style="139" bestFit="1" customWidth="1"/>
    <col min="3337" max="3337" width="14.28515625" style="139" bestFit="1" customWidth="1"/>
    <col min="3338" max="3338" width="16.5703125" style="139" bestFit="1" customWidth="1"/>
    <col min="3339" max="3339" width="14.28515625" style="139" bestFit="1" customWidth="1"/>
    <col min="3340" max="3340" width="12.5703125" style="139" bestFit="1" customWidth="1"/>
    <col min="3341" max="3341" width="14.28515625" style="139" bestFit="1" customWidth="1"/>
    <col min="3342" max="3584" width="9.140625" style="139"/>
    <col min="3585" max="3585" width="13" style="139" customWidth="1"/>
    <col min="3586" max="3586" width="17.5703125" style="139" bestFit="1" customWidth="1"/>
    <col min="3587" max="3587" width="14.28515625" style="139" bestFit="1" customWidth="1"/>
    <col min="3588" max="3588" width="19.7109375" style="139" bestFit="1" customWidth="1"/>
    <col min="3589" max="3589" width="14.28515625" style="139" bestFit="1" customWidth="1"/>
    <col min="3590" max="3590" width="14" style="139" customWidth="1"/>
    <col min="3591" max="3591" width="14.28515625" style="139" bestFit="1" customWidth="1"/>
    <col min="3592" max="3592" width="18" style="139" bestFit="1" customWidth="1"/>
    <col min="3593" max="3593" width="14.28515625" style="139" bestFit="1" customWidth="1"/>
    <col min="3594" max="3594" width="16.5703125" style="139" bestFit="1" customWidth="1"/>
    <col min="3595" max="3595" width="14.28515625" style="139" bestFit="1" customWidth="1"/>
    <col min="3596" max="3596" width="12.5703125" style="139" bestFit="1" customWidth="1"/>
    <col min="3597" max="3597" width="14.28515625" style="139" bestFit="1" customWidth="1"/>
    <col min="3598" max="3840" width="9.140625" style="139"/>
    <col min="3841" max="3841" width="13" style="139" customWidth="1"/>
    <col min="3842" max="3842" width="17.5703125" style="139" bestFit="1" customWidth="1"/>
    <col min="3843" max="3843" width="14.28515625" style="139" bestFit="1" customWidth="1"/>
    <col min="3844" max="3844" width="19.7109375" style="139" bestFit="1" customWidth="1"/>
    <col min="3845" max="3845" width="14.28515625" style="139" bestFit="1" customWidth="1"/>
    <col min="3846" max="3846" width="14" style="139" customWidth="1"/>
    <col min="3847" max="3847" width="14.28515625" style="139" bestFit="1" customWidth="1"/>
    <col min="3848" max="3848" width="18" style="139" bestFit="1" customWidth="1"/>
    <col min="3849" max="3849" width="14.28515625" style="139" bestFit="1" customWidth="1"/>
    <col min="3850" max="3850" width="16.5703125" style="139" bestFit="1" customWidth="1"/>
    <col min="3851" max="3851" width="14.28515625" style="139" bestFit="1" customWidth="1"/>
    <col min="3852" max="3852" width="12.5703125" style="139" bestFit="1" customWidth="1"/>
    <col min="3853" max="3853" width="14.28515625" style="139" bestFit="1" customWidth="1"/>
    <col min="3854" max="4096" width="9.140625" style="139"/>
    <col min="4097" max="4097" width="13" style="139" customWidth="1"/>
    <col min="4098" max="4098" width="17.5703125" style="139" bestFit="1" customWidth="1"/>
    <col min="4099" max="4099" width="14.28515625" style="139" bestFit="1" customWidth="1"/>
    <col min="4100" max="4100" width="19.7109375" style="139" bestFit="1" customWidth="1"/>
    <col min="4101" max="4101" width="14.28515625" style="139" bestFit="1" customWidth="1"/>
    <col min="4102" max="4102" width="14" style="139" customWidth="1"/>
    <col min="4103" max="4103" width="14.28515625" style="139" bestFit="1" customWidth="1"/>
    <col min="4104" max="4104" width="18" style="139" bestFit="1" customWidth="1"/>
    <col min="4105" max="4105" width="14.28515625" style="139" bestFit="1" customWidth="1"/>
    <col min="4106" max="4106" width="16.5703125" style="139" bestFit="1" customWidth="1"/>
    <col min="4107" max="4107" width="14.28515625" style="139" bestFit="1" customWidth="1"/>
    <col min="4108" max="4108" width="12.5703125" style="139" bestFit="1" customWidth="1"/>
    <col min="4109" max="4109" width="14.28515625" style="139" bestFit="1" customWidth="1"/>
    <col min="4110" max="4352" width="9.140625" style="139"/>
    <col min="4353" max="4353" width="13" style="139" customWidth="1"/>
    <col min="4354" max="4354" width="17.5703125" style="139" bestFit="1" customWidth="1"/>
    <col min="4355" max="4355" width="14.28515625" style="139" bestFit="1" customWidth="1"/>
    <col min="4356" max="4356" width="19.7109375" style="139" bestFit="1" customWidth="1"/>
    <col min="4357" max="4357" width="14.28515625" style="139" bestFit="1" customWidth="1"/>
    <col min="4358" max="4358" width="14" style="139" customWidth="1"/>
    <col min="4359" max="4359" width="14.28515625" style="139" bestFit="1" customWidth="1"/>
    <col min="4360" max="4360" width="18" style="139" bestFit="1" customWidth="1"/>
    <col min="4361" max="4361" width="14.28515625" style="139" bestFit="1" customWidth="1"/>
    <col min="4362" max="4362" width="16.5703125" style="139" bestFit="1" customWidth="1"/>
    <col min="4363" max="4363" width="14.28515625" style="139" bestFit="1" customWidth="1"/>
    <col min="4364" max="4364" width="12.5703125" style="139" bestFit="1" customWidth="1"/>
    <col min="4365" max="4365" width="14.28515625" style="139" bestFit="1" customWidth="1"/>
    <col min="4366" max="4608" width="9.140625" style="139"/>
    <col min="4609" max="4609" width="13" style="139" customWidth="1"/>
    <col min="4610" max="4610" width="17.5703125" style="139" bestFit="1" customWidth="1"/>
    <col min="4611" max="4611" width="14.28515625" style="139" bestFit="1" customWidth="1"/>
    <col min="4612" max="4612" width="19.7109375" style="139" bestFit="1" customWidth="1"/>
    <col min="4613" max="4613" width="14.28515625" style="139" bestFit="1" customWidth="1"/>
    <col min="4614" max="4614" width="14" style="139" customWidth="1"/>
    <col min="4615" max="4615" width="14.28515625" style="139" bestFit="1" customWidth="1"/>
    <col min="4616" max="4616" width="18" style="139" bestFit="1" customWidth="1"/>
    <col min="4617" max="4617" width="14.28515625" style="139" bestFit="1" customWidth="1"/>
    <col min="4618" max="4618" width="16.5703125" style="139" bestFit="1" customWidth="1"/>
    <col min="4619" max="4619" width="14.28515625" style="139" bestFit="1" customWidth="1"/>
    <col min="4620" max="4620" width="12.5703125" style="139" bestFit="1" customWidth="1"/>
    <col min="4621" max="4621" width="14.28515625" style="139" bestFit="1" customWidth="1"/>
    <col min="4622" max="4864" width="9.140625" style="139"/>
    <col min="4865" max="4865" width="13" style="139" customWidth="1"/>
    <col min="4866" max="4866" width="17.5703125" style="139" bestFit="1" customWidth="1"/>
    <col min="4867" max="4867" width="14.28515625" style="139" bestFit="1" customWidth="1"/>
    <col min="4868" max="4868" width="19.7109375" style="139" bestFit="1" customWidth="1"/>
    <col min="4869" max="4869" width="14.28515625" style="139" bestFit="1" customWidth="1"/>
    <col min="4870" max="4870" width="14" style="139" customWidth="1"/>
    <col min="4871" max="4871" width="14.28515625" style="139" bestFit="1" customWidth="1"/>
    <col min="4872" max="4872" width="18" style="139" bestFit="1" customWidth="1"/>
    <col min="4873" max="4873" width="14.28515625" style="139" bestFit="1" customWidth="1"/>
    <col min="4874" max="4874" width="16.5703125" style="139" bestFit="1" customWidth="1"/>
    <col min="4875" max="4875" width="14.28515625" style="139" bestFit="1" customWidth="1"/>
    <col min="4876" max="4876" width="12.5703125" style="139" bestFit="1" customWidth="1"/>
    <col min="4877" max="4877" width="14.28515625" style="139" bestFit="1" customWidth="1"/>
    <col min="4878" max="5120" width="9.140625" style="139"/>
    <col min="5121" max="5121" width="13" style="139" customWidth="1"/>
    <col min="5122" max="5122" width="17.5703125" style="139" bestFit="1" customWidth="1"/>
    <col min="5123" max="5123" width="14.28515625" style="139" bestFit="1" customWidth="1"/>
    <col min="5124" max="5124" width="19.7109375" style="139" bestFit="1" customWidth="1"/>
    <col min="5125" max="5125" width="14.28515625" style="139" bestFit="1" customWidth="1"/>
    <col min="5126" max="5126" width="14" style="139" customWidth="1"/>
    <col min="5127" max="5127" width="14.28515625" style="139" bestFit="1" customWidth="1"/>
    <col min="5128" max="5128" width="18" style="139" bestFit="1" customWidth="1"/>
    <col min="5129" max="5129" width="14.28515625" style="139" bestFit="1" customWidth="1"/>
    <col min="5130" max="5130" width="16.5703125" style="139" bestFit="1" customWidth="1"/>
    <col min="5131" max="5131" width="14.28515625" style="139" bestFit="1" customWidth="1"/>
    <col min="5132" max="5132" width="12.5703125" style="139" bestFit="1" customWidth="1"/>
    <col min="5133" max="5133" width="14.28515625" style="139" bestFit="1" customWidth="1"/>
    <col min="5134" max="5376" width="9.140625" style="139"/>
    <col min="5377" max="5377" width="13" style="139" customWidth="1"/>
    <col min="5378" max="5378" width="17.5703125" style="139" bestFit="1" customWidth="1"/>
    <col min="5379" max="5379" width="14.28515625" style="139" bestFit="1" customWidth="1"/>
    <col min="5380" max="5380" width="19.7109375" style="139" bestFit="1" customWidth="1"/>
    <col min="5381" max="5381" width="14.28515625" style="139" bestFit="1" customWidth="1"/>
    <col min="5382" max="5382" width="14" style="139" customWidth="1"/>
    <col min="5383" max="5383" width="14.28515625" style="139" bestFit="1" customWidth="1"/>
    <col min="5384" max="5384" width="18" style="139" bestFit="1" customWidth="1"/>
    <col min="5385" max="5385" width="14.28515625" style="139" bestFit="1" customWidth="1"/>
    <col min="5386" max="5386" width="16.5703125" style="139" bestFit="1" customWidth="1"/>
    <col min="5387" max="5387" width="14.28515625" style="139" bestFit="1" customWidth="1"/>
    <col min="5388" max="5388" width="12.5703125" style="139" bestFit="1" customWidth="1"/>
    <col min="5389" max="5389" width="14.28515625" style="139" bestFit="1" customWidth="1"/>
    <col min="5390" max="5632" width="9.140625" style="139"/>
    <col min="5633" max="5633" width="13" style="139" customWidth="1"/>
    <col min="5634" max="5634" width="17.5703125" style="139" bestFit="1" customWidth="1"/>
    <col min="5635" max="5635" width="14.28515625" style="139" bestFit="1" customWidth="1"/>
    <col min="5636" max="5636" width="19.7109375" style="139" bestFit="1" customWidth="1"/>
    <col min="5637" max="5637" width="14.28515625" style="139" bestFit="1" customWidth="1"/>
    <col min="5638" max="5638" width="14" style="139" customWidth="1"/>
    <col min="5639" max="5639" width="14.28515625" style="139" bestFit="1" customWidth="1"/>
    <col min="5640" max="5640" width="18" style="139" bestFit="1" customWidth="1"/>
    <col min="5641" max="5641" width="14.28515625" style="139" bestFit="1" customWidth="1"/>
    <col min="5642" max="5642" width="16.5703125" style="139" bestFit="1" customWidth="1"/>
    <col min="5643" max="5643" width="14.28515625" style="139" bestFit="1" customWidth="1"/>
    <col min="5644" max="5644" width="12.5703125" style="139" bestFit="1" customWidth="1"/>
    <col min="5645" max="5645" width="14.28515625" style="139" bestFit="1" customWidth="1"/>
    <col min="5646" max="5888" width="9.140625" style="139"/>
    <col min="5889" max="5889" width="13" style="139" customWidth="1"/>
    <col min="5890" max="5890" width="17.5703125" style="139" bestFit="1" customWidth="1"/>
    <col min="5891" max="5891" width="14.28515625" style="139" bestFit="1" customWidth="1"/>
    <col min="5892" max="5892" width="19.7109375" style="139" bestFit="1" customWidth="1"/>
    <col min="5893" max="5893" width="14.28515625" style="139" bestFit="1" customWidth="1"/>
    <col min="5894" max="5894" width="14" style="139" customWidth="1"/>
    <col min="5895" max="5895" width="14.28515625" style="139" bestFit="1" customWidth="1"/>
    <col min="5896" max="5896" width="18" style="139" bestFit="1" customWidth="1"/>
    <col min="5897" max="5897" width="14.28515625" style="139" bestFit="1" customWidth="1"/>
    <col min="5898" max="5898" width="16.5703125" style="139" bestFit="1" customWidth="1"/>
    <col min="5899" max="5899" width="14.28515625" style="139" bestFit="1" customWidth="1"/>
    <col min="5900" max="5900" width="12.5703125" style="139" bestFit="1" customWidth="1"/>
    <col min="5901" max="5901" width="14.28515625" style="139" bestFit="1" customWidth="1"/>
    <col min="5902" max="6144" width="9.140625" style="139"/>
    <col min="6145" max="6145" width="13" style="139" customWidth="1"/>
    <col min="6146" max="6146" width="17.5703125" style="139" bestFit="1" customWidth="1"/>
    <col min="6147" max="6147" width="14.28515625" style="139" bestFit="1" customWidth="1"/>
    <col min="6148" max="6148" width="19.7109375" style="139" bestFit="1" customWidth="1"/>
    <col min="6149" max="6149" width="14.28515625" style="139" bestFit="1" customWidth="1"/>
    <col min="6150" max="6150" width="14" style="139" customWidth="1"/>
    <col min="6151" max="6151" width="14.28515625" style="139" bestFit="1" customWidth="1"/>
    <col min="6152" max="6152" width="18" style="139" bestFit="1" customWidth="1"/>
    <col min="6153" max="6153" width="14.28515625" style="139" bestFit="1" customWidth="1"/>
    <col min="6154" max="6154" width="16.5703125" style="139" bestFit="1" customWidth="1"/>
    <col min="6155" max="6155" width="14.28515625" style="139" bestFit="1" customWidth="1"/>
    <col min="6156" max="6156" width="12.5703125" style="139" bestFit="1" customWidth="1"/>
    <col min="6157" max="6157" width="14.28515625" style="139" bestFit="1" customWidth="1"/>
    <col min="6158" max="6400" width="9.140625" style="139"/>
    <col min="6401" max="6401" width="13" style="139" customWidth="1"/>
    <col min="6402" max="6402" width="17.5703125" style="139" bestFit="1" customWidth="1"/>
    <col min="6403" max="6403" width="14.28515625" style="139" bestFit="1" customWidth="1"/>
    <col min="6404" max="6404" width="19.7109375" style="139" bestFit="1" customWidth="1"/>
    <col min="6405" max="6405" width="14.28515625" style="139" bestFit="1" customWidth="1"/>
    <col min="6406" max="6406" width="14" style="139" customWidth="1"/>
    <col min="6407" max="6407" width="14.28515625" style="139" bestFit="1" customWidth="1"/>
    <col min="6408" max="6408" width="18" style="139" bestFit="1" customWidth="1"/>
    <col min="6409" max="6409" width="14.28515625" style="139" bestFit="1" customWidth="1"/>
    <col min="6410" max="6410" width="16.5703125" style="139" bestFit="1" customWidth="1"/>
    <col min="6411" max="6411" width="14.28515625" style="139" bestFit="1" customWidth="1"/>
    <col min="6412" max="6412" width="12.5703125" style="139" bestFit="1" customWidth="1"/>
    <col min="6413" max="6413" width="14.28515625" style="139" bestFit="1" customWidth="1"/>
    <col min="6414" max="6656" width="9.140625" style="139"/>
    <col min="6657" max="6657" width="13" style="139" customWidth="1"/>
    <col min="6658" max="6658" width="17.5703125" style="139" bestFit="1" customWidth="1"/>
    <col min="6659" max="6659" width="14.28515625" style="139" bestFit="1" customWidth="1"/>
    <col min="6660" max="6660" width="19.7109375" style="139" bestFit="1" customWidth="1"/>
    <col min="6661" max="6661" width="14.28515625" style="139" bestFit="1" customWidth="1"/>
    <col min="6662" max="6662" width="14" style="139" customWidth="1"/>
    <col min="6663" max="6663" width="14.28515625" style="139" bestFit="1" customWidth="1"/>
    <col min="6664" max="6664" width="18" style="139" bestFit="1" customWidth="1"/>
    <col min="6665" max="6665" width="14.28515625" style="139" bestFit="1" customWidth="1"/>
    <col min="6666" max="6666" width="16.5703125" style="139" bestFit="1" customWidth="1"/>
    <col min="6667" max="6667" width="14.28515625" style="139" bestFit="1" customWidth="1"/>
    <col min="6668" max="6668" width="12.5703125" style="139" bestFit="1" customWidth="1"/>
    <col min="6669" max="6669" width="14.28515625" style="139" bestFit="1" customWidth="1"/>
    <col min="6670" max="6912" width="9.140625" style="139"/>
    <col min="6913" max="6913" width="13" style="139" customWidth="1"/>
    <col min="6914" max="6914" width="17.5703125" style="139" bestFit="1" customWidth="1"/>
    <col min="6915" max="6915" width="14.28515625" style="139" bestFit="1" customWidth="1"/>
    <col min="6916" max="6916" width="19.7109375" style="139" bestFit="1" customWidth="1"/>
    <col min="6917" max="6917" width="14.28515625" style="139" bestFit="1" customWidth="1"/>
    <col min="6918" max="6918" width="14" style="139" customWidth="1"/>
    <col min="6919" max="6919" width="14.28515625" style="139" bestFit="1" customWidth="1"/>
    <col min="6920" max="6920" width="18" style="139" bestFit="1" customWidth="1"/>
    <col min="6921" max="6921" width="14.28515625" style="139" bestFit="1" customWidth="1"/>
    <col min="6922" max="6922" width="16.5703125" style="139" bestFit="1" customWidth="1"/>
    <col min="6923" max="6923" width="14.28515625" style="139" bestFit="1" customWidth="1"/>
    <col min="6924" max="6924" width="12.5703125" style="139" bestFit="1" customWidth="1"/>
    <col min="6925" max="6925" width="14.28515625" style="139" bestFit="1" customWidth="1"/>
    <col min="6926" max="7168" width="9.140625" style="139"/>
    <col min="7169" max="7169" width="13" style="139" customWidth="1"/>
    <col min="7170" max="7170" width="17.5703125" style="139" bestFit="1" customWidth="1"/>
    <col min="7171" max="7171" width="14.28515625" style="139" bestFit="1" customWidth="1"/>
    <col min="7172" max="7172" width="19.7109375" style="139" bestFit="1" customWidth="1"/>
    <col min="7173" max="7173" width="14.28515625" style="139" bestFit="1" customWidth="1"/>
    <col min="7174" max="7174" width="14" style="139" customWidth="1"/>
    <col min="7175" max="7175" width="14.28515625" style="139" bestFit="1" customWidth="1"/>
    <col min="7176" max="7176" width="18" style="139" bestFit="1" customWidth="1"/>
    <col min="7177" max="7177" width="14.28515625" style="139" bestFit="1" customWidth="1"/>
    <col min="7178" max="7178" width="16.5703125" style="139" bestFit="1" customWidth="1"/>
    <col min="7179" max="7179" width="14.28515625" style="139" bestFit="1" customWidth="1"/>
    <col min="7180" max="7180" width="12.5703125" style="139" bestFit="1" customWidth="1"/>
    <col min="7181" max="7181" width="14.28515625" style="139" bestFit="1" customWidth="1"/>
    <col min="7182" max="7424" width="9.140625" style="139"/>
    <col min="7425" max="7425" width="13" style="139" customWidth="1"/>
    <col min="7426" max="7426" width="17.5703125" style="139" bestFit="1" customWidth="1"/>
    <col min="7427" max="7427" width="14.28515625" style="139" bestFit="1" customWidth="1"/>
    <col min="7428" max="7428" width="19.7109375" style="139" bestFit="1" customWidth="1"/>
    <col min="7429" max="7429" width="14.28515625" style="139" bestFit="1" customWidth="1"/>
    <col min="7430" max="7430" width="14" style="139" customWidth="1"/>
    <col min="7431" max="7431" width="14.28515625" style="139" bestFit="1" customWidth="1"/>
    <col min="7432" max="7432" width="18" style="139" bestFit="1" customWidth="1"/>
    <col min="7433" max="7433" width="14.28515625" style="139" bestFit="1" customWidth="1"/>
    <col min="7434" max="7434" width="16.5703125" style="139" bestFit="1" customWidth="1"/>
    <col min="7435" max="7435" width="14.28515625" style="139" bestFit="1" customWidth="1"/>
    <col min="7436" max="7436" width="12.5703125" style="139" bestFit="1" customWidth="1"/>
    <col min="7437" max="7437" width="14.28515625" style="139" bestFit="1" customWidth="1"/>
    <col min="7438" max="7680" width="9.140625" style="139"/>
    <col min="7681" max="7681" width="13" style="139" customWidth="1"/>
    <col min="7682" max="7682" width="17.5703125" style="139" bestFit="1" customWidth="1"/>
    <col min="7683" max="7683" width="14.28515625" style="139" bestFit="1" customWidth="1"/>
    <col min="7684" max="7684" width="19.7109375" style="139" bestFit="1" customWidth="1"/>
    <col min="7685" max="7685" width="14.28515625" style="139" bestFit="1" customWidth="1"/>
    <col min="7686" max="7686" width="14" style="139" customWidth="1"/>
    <col min="7687" max="7687" width="14.28515625" style="139" bestFit="1" customWidth="1"/>
    <col min="7688" max="7688" width="18" style="139" bestFit="1" customWidth="1"/>
    <col min="7689" max="7689" width="14.28515625" style="139" bestFit="1" customWidth="1"/>
    <col min="7690" max="7690" width="16.5703125" style="139" bestFit="1" customWidth="1"/>
    <col min="7691" max="7691" width="14.28515625" style="139" bestFit="1" customWidth="1"/>
    <col min="7692" max="7692" width="12.5703125" style="139" bestFit="1" customWidth="1"/>
    <col min="7693" max="7693" width="14.28515625" style="139" bestFit="1" customWidth="1"/>
    <col min="7694" max="7936" width="9.140625" style="139"/>
    <col min="7937" max="7937" width="13" style="139" customWidth="1"/>
    <col min="7938" max="7938" width="17.5703125" style="139" bestFit="1" customWidth="1"/>
    <col min="7939" max="7939" width="14.28515625" style="139" bestFit="1" customWidth="1"/>
    <col min="7940" max="7940" width="19.7109375" style="139" bestFit="1" customWidth="1"/>
    <col min="7941" max="7941" width="14.28515625" style="139" bestFit="1" customWidth="1"/>
    <col min="7942" max="7942" width="14" style="139" customWidth="1"/>
    <col min="7943" max="7943" width="14.28515625" style="139" bestFit="1" customWidth="1"/>
    <col min="7944" max="7944" width="18" style="139" bestFit="1" customWidth="1"/>
    <col min="7945" max="7945" width="14.28515625" style="139" bestFit="1" customWidth="1"/>
    <col min="7946" max="7946" width="16.5703125" style="139" bestFit="1" customWidth="1"/>
    <col min="7947" max="7947" width="14.28515625" style="139" bestFit="1" customWidth="1"/>
    <col min="7948" max="7948" width="12.5703125" style="139" bestFit="1" customWidth="1"/>
    <col min="7949" max="7949" width="14.28515625" style="139" bestFit="1" customWidth="1"/>
    <col min="7950" max="8192" width="9.140625" style="139"/>
    <col min="8193" max="8193" width="13" style="139" customWidth="1"/>
    <col min="8194" max="8194" width="17.5703125" style="139" bestFit="1" customWidth="1"/>
    <col min="8195" max="8195" width="14.28515625" style="139" bestFit="1" customWidth="1"/>
    <col min="8196" max="8196" width="19.7109375" style="139" bestFit="1" customWidth="1"/>
    <col min="8197" max="8197" width="14.28515625" style="139" bestFit="1" customWidth="1"/>
    <col min="8198" max="8198" width="14" style="139" customWidth="1"/>
    <col min="8199" max="8199" width="14.28515625" style="139" bestFit="1" customWidth="1"/>
    <col min="8200" max="8200" width="18" style="139" bestFit="1" customWidth="1"/>
    <col min="8201" max="8201" width="14.28515625" style="139" bestFit="1" customWidth="1"/>
    <col min="8202" max="8202" width="16.5703125" style="139" bestFit="1" customWidth="1"/>
    <col min="8203" max="8203" width="14.28515625" style="139" bestFit="1" customWidth="1"/>
    <col min="8204" max="8204" width="12.5703125" style="139" bestFit="1" customWidth="1"/>
    <col min="8205" max="8205" width="14.28515625" style="139" bestFit="1" customWidth="1"/>
    <col min="8206" max="8448" width="9.140625" style="139"/>
    <col min="8449" max="8449" width="13" style="139" customWidth="1"/>
    <col min="8450" max="8450" width="17.5703125" style="139" bestFit="1" customWidth="1"/>
    <col min="8451" max="8451" width="14.28515625" style="139" bestFit="1" customWidth="1"/>
    <col min="8452" max="8452" width="19.7109375" style="139" bestFit="1" customWidth="1"/>
    <col min="8453" max="8453" width="14.28515625" style="139" bestFit="1" customWidth="1"/>
    <col min="8454" max="8454" width="14" style="139" customWidth="1"/>
    <col min="8455" max="8455" width="14.28515625" style="139" bestFit="1" customWidth="1"/>
    <col min="8456" max="8456" width="18" style="139" bestFit="1" customWidth="1"/>
    <col min="8457" max="8457" width="14.28515625" style="139" bestFit="1" customWidth="1"/>
    <col min="8458" max="8458" width="16.5703125" style="139" bestFit="1" customWidth="1"/>
    <col min="8459" max="8459" width="14.28515625" style="139" bestFit="1" customWidth="1"/>
    <col min="8460" max="8460" width="12.5703125" style="139" bestFit="1" customWidth="1"/>
    <col min="8461" max="8461" width="14.28515625" style="139" bestFit="1" customWidth="1"/>
    <col min="8462" max="8704" width="9.140625" style="139"/>
    <col min="8705" max="8705" width="13" style="139" customWidth="1"/>
    <col min="8706" max="8706" width="17.5703125" style="139" bestFit="1" customWidth="1"/>
    <col min="8707" max="8707" width="14.28515625" style="139" bestFit="1" customWidth="1"/>
    <col min="8708" max="8708" width="19.7109375" style="139" bestFit="1" customWidth="1"/>
    <col min="8709" max="8709" width="14.28515625" style="139" bestFit="1" customWidth="1"/>
    <col min="8710" max="8710" width="14" style="139" customWidth="1"/>
    <col min="8711" max="8711" width="14.28515625" style="139" bestFit="1" customWidth="1"/>
    <col min="8712" max="8712" width="18" style="139" bestFit="1" customWidth="1"/>
    <col min="8713" max="8713" width="14.28515625" style="139" bestFit="1" customWidth="1"/>
    <col min="8714" max="8714" width="16.5703125" style="139" bestFit="1" customWidth="1"/>
    <col min="8715" max="8715" width="14.28515625" style="139" bestFit="1" customWidth="1"/>
    <col min="8716" max="8716" width="12.5703125" style="139" bestFit="1" customWidth="1"/>
    <col min="8717" max="8717" width="14.28515625" style="139" bestFit="1" customWidth="1"/>
    <col min="8718" max="8960" width="9.140625" style="139"/>
    <col min="8961" max="8961" width="13" style="139" customWidth="1"/>
    <col min="8962" max="8962" width="17.5703125" style="139" bestFit="1" customWidth="1"/>
    <col min="8963" max="8963" width="14.28515625" style="139" bestFit="1" customWidth="1"/>
    <col min="8964" max="8964" width="19.7109375" style="139" bestFit="1" customWidth="1"/>
    <col min="8965" max="8965" width="14.28515625" style="139" bestFit="1" customWidth="1"/>
    <col min="8966" max="8966" width="14" style="139" customWidth="1"/>
    <col min="8967" max="8967" width="14.28515625" style="139" bestFit="1" customWidth="1"/>
    <col min="8968" max="8968" width="18" style="139" bestFit="1" customWidth="1"/>
    <col min="8969" max="8969" width="14.28515625" style="139" bestFit="1" customWidth="1"/>
    <col min="8970" max="8970" width="16.5703125" style="139" bestFit="1" customWidth="1"/>
    <col min="8971" max="8971" width="14.28515625" style="139" bestFit="1" customWidth="1"/>
    <col min="8972" max="8972" width="12.5703125" style="139" bestFit="1" customWidth="1"/>
    <col min="8973" max="8973" width="14.28515625" style="139" bestFit="1" customWidth="1"/>
    <col min="8974" max="9216" width="9.140625" style="139"/>
    <col min="9217" max="9217" width="13" style="139" customWidth="1"/>
    <col min="9218" max="9218" width="17.5703125" style="139" bestFit="1" customWidth="1"/>
    <col min="9219" max="9219" width="14.28515625" style="139" bestFit="1" customWidth="1"/>
    <col min="9220" max="9220" width="19.7109375" style="139" bestFit="1" customWidth="1"/>
    <col min="9221" max="9221" width="14.28515625" style="139" bestFit="1" customWidth="1"/>
    <col min="9222" max="9222" width="14" style="139" customWidth="1"/>
    <col min="9223" max="9223" width="14.28515625" style="139" bestFit="1" customWidth="1"/>
    <col min="9224" max="9224" width="18" style="139" bestFit="1" customWidth="1"/>
    <col min="9225" max="9225" width="14.28515625" style="139" bestFit="1" customWidth="1"/>
    <col min="9226" max="9226" width="16.5703125" style="139" bestFit="1" customWidth="1"/>
    <col min="9227" max="9227" width="14.28515625" style="139" bestFit="1" customWidth="1"/>
    <col min="9228" max="9228" width="12.5703125" style="139" bestFit="1" customWidth="1"/>
    <col min="9229" max="9229" width="14.28515625" style="139" bestFit="1" customWidth="1"/>
    <col min="9230" max="9472" width="9.140625" style="139"/>
    <col min="9473" max="9473" width="13" style="139" customWidth="1"/>
    <col min="9474" max="9474" width="17.5703125" style="139" bestFit="1" customWidth="1"/>
    <col min="9475" max="9475" width="14.28515625" style="139" bestFit="1" customWidth="1"/>
    <col min="9476" max="9476" width="19.7109375" style="139" bestFit="1" customWidth="1"/>
    <col min="9477" max="9477" width="14.28515625" style="139" bestFit="1" customWidth="1"/>
    <col min="9478" max="9478" width="14" style="139" customWidth="1"/>
    <col min="9479" max="9479" width="14.28515625" style="139" bestFit="1" customWidth="1"/>
    <col min="9480" max="9480" width="18" style="139" bestFit="1" customWidth="1"/>
    <col min="9481" max="9481" width="14.28515625" style="139" bestFit="1" customWidth="1"/>
    <col min="9482" max="9482" width="16.5703125" style="139" bestFit="1" customWidth="1"/>
    <col min="9483" max="9483" width="14.28515625" style="139" bestFit="1" customWidth="1"/>
    <col min="9484" max="9484" width="12.5703125" style="139" bestFit="1" customWidth="1"/>
    <col min="9485" max="9485" width="14.28515625" style="139" bestFit="1" customWidth="1"/>
    <col min="9486" max="9728" width="9.140625" style="139"/>
    <col min="9729" max="9729" width="13" style="139" customWidth="1"/>
    <col min="9730" max="9730" width="17.5703125" style="139" bestFit="1" customWidth="1"/>
    <col min="9731" max="9731" width="14.28515625" style="139" bestFit="1" customWidth="1"/>
    <col min="9732" max="9732" width="19.7109375" style="139" bestFit="1" customWidth="1"/>
    <col min="9733" max="9733" width="14.28515625" style="139" bestFit="1" customWidth="1"/>
    <col min="9734" max="9734" width="14" style="139" customWidth="1"/>
    <col min="9735" max="9735" width="14.28515625" style="139" bestFit="1" customWidth="1"/>
    <col min="9736" max="9736" width="18" style="139" bestFit="1" customWidth="1"/>
    <col min="9737" max="9737" width="14.28515625" style="139" bestFit="1" customWidth="1"/>
    <col min="9738" max="9738" width="16.5703125" style="139" bestFit="1" customWidth="1"/>
    <col min="9739" max="9739" width="14.28515625" style="139" bestFit="1" customWidth="1"/>
    <col min="9740" max="9740" width="12.5703125" style="139" bestFit="1" customWidth="1"/>
    <col min="9741" max="9741" width="14.28515625" style="139" bestFit="1" customWidth="1"/>
    <col min="9742" max="9984" width="9.140625" style="139"/>
    <col min="9985" max="9985" width="13" style="139" customWidth="1"/>
    <col min="9986" max="9986" width="17.5703125" style="139" bestFit="1" customWidth="1"/>
    <col min="9987" max="9987" width="14.28515625" style="139" bestFit="1" customWidth="1"/>
    <col min="9988" max="9988" width="19.7109375" style="139" bestFit="1" customWidth="1"/>
    <col min="9989" max="9989" width="14.28515625" style="139" bestFit="1" customWidth="1"/>
    <col min="9990" max="9990" width="14" style="139" customWidth="1"/>
    <col min="9991" max="9991" width="14.28515625" style="139" bestFit="1" customWidth="1"/>
    <col min="9992" max="9992" width="18" style="139" bestFit="1" customWidth="1"/>
    <col min="9993" max="9993" width="14.28515625" style="139" bestFit="1" customWidth="1"/>
    <col min="9994" max="9994" width="16.5703125" style="139" bestFit="1" customWidth="1"/>
    <col min="9995" max="9995" width="14.28515625" style="139" bestFit="1" customWidth="1"/>
    <col min="9996" max="9996" width="12.5703125" style="139" bestFit="1" customWidth="1"/>
    <col min="9997" max="9997" width="14.28515625" style="139" bestFit="1" customWidth="1"/>
    <col min="9998" max="10240" width="9.140625" style="139"/>
    <col min="10241" max="10241" width="13" style="139" customWidth="1"/>
    <col min="10242" max="10242" width="17.5703125" style="139" bestFit="1" customWidth="1"/>
    <col min="10243" max="10243" width="14.28515625" style="139" bestFit="1" customWidth="1"/>
    <col min="10244" max="10244" width="19.7109375" style="139" bestFit="1" customWidth="1"/>
    <col min="10245" max="10245" width="14.28515625" style="139" bestFit="1" customWidth="1"/>
    <col min="10246" max="10246" width="14" style="139" customWidth="1"/>
    <col min="10247" max="10247" width="14.28515625" style="139" bestFit="1" customWidth="1"/>
    <col min="10248" max="10248" width="18" style="139" bestFit="1" customWidth="1"/>
    <col min="10249" max="10249" width="14.28515625" style="139" bestFit="1" customWidth="1"/>
    <col min="10250" max="10250" width="16.5703125" style="139" bestFit="1" customWidth="1"/>
    <col min="10251" max="10251" width="14.28515625" style="139" bestFit="1" customWidth="1"/>
    <col min="10252" max="10252" width="12.5703125" style="139" bestFit="1" customWidth="1"/>
    <col min="10253" max="10253" width="14.28515625" style="139" bestFit="1" customWidth="1"/>
    <col min="10254" max="10496" width="9.140625" style="139"/>
    <col min="10497" max="10497" width="13" style="139" customWidth="1"/>
    <col min="10498" max="10498" width="17.5703125" style="139" bestFit="1" customWidth="1"/>
    <col min="10499" max="10499" width="14.28515625" style="139" bestFit="1" customWidth="1"/>
    <col min="10500" max="10500" width="19.7109375" style="139" bestFit="1" customWidth="1"/>
    <col min="10501" max="10501" width="14.28515625" style="139" bestFit="1" customWidth="1"/>
    <col min="10502" max="10502" width="14" style="139" customWidth="1"/>
    <col min="10503" max="10503" width="14.28515625" style="139" bestFit="1" customWidth="1"/>
    <col min="10504" max="10504" width="18" style="139" bestFit="1" customWidth="1"/>
    <col min="10505" max="10505" width="14.28515625" style="139" bestFit="1" customWidth="1"/>
    <col min="10506" max="10506" width="16.5703125" style="139" bestFit="1" customWidth="1"/>
    <col min="10507" max="10507" width="14.28515625" style="139" bestFit="1" customWidth="1"/>
    <col min="10508" max="10508" width="12.5703125" style="139" bestFit="1" customWidth="1"/>
    <col min="10509" max="10509" width="14.28515625" style="139" bestFit="1" customWidth="1"/>
    <col min="10510" max="10752" width="9.140625" style="139"/>
    <col min="10753" max="10753" width="13" style="139" customWidth="1"/>
    <col min="10754" max="10754" width="17.5703125" style="139" bestFit="1" customWidth="1"/>
    <col min="10755" max="10755" width="14.28515625" style="139" bestFit="1" customWidth="1"/>
    <col min="10756" max="10756" width="19.7109375" style="139" bestFit="1" customWidth="1"/>
    <col min="10757" max="10757" width="14.28515625" style="139" bestFit="1" customWidth="1"/>
    <col min="10758" max="10758" width="14" style="139" customWidth="1"/>
    <col min="10759" max="10759" width="14.28515625" style="139" bestFit="1" customWidth="1"/>
    <col min="10760" max="10760" width="18" style="139" bestFit="1" customWidth="1"/>
    <col min="10761" max="10761" width="14.28515625" style="139" bestFit="1" customWidth="1"/>
    <col min="10762" max="10762" width="16.5703125" style="139" bestFit="1" customWidth="1"/>
    <col min="10763" max="10763" width="14.28515625" style="139" bestFit="1" customWidth="1"/>
    <col min="10764" max="10764" width="12.5703125" style="139" bestFit="1" customWidth="1"/>
    <col min="10765" max="10765" width="14.28515625" style="139" bestFit="1" customWidth="1"/>
    <col min="10766" max="11008" width="9.140625" style="139"/>
    <col min="11009" max="11009" width="13" style="139" customWidth="1"/>
    <col min="11010" max="11010" width="17.5703125" style="139" bestFit="1" customWidth="1"/>
    <col min="11011" max="11011" width="14.28515625" style="139" bestFit="1" customWidth="1"/>
    <col min="11012" max="11012" width="19.7109375" style="139" bestFit="1" customWidth="1"/>
    <col min="11013" max="11013" width="14.28515625" style="139" bestFit="1" customWidth="1"/>
    <col min="11014" max="11014" width="14" style="139" customWidth="1"/>
    <col min="11015" max="11015" width="14.28515625" style="139" bestFit="1" customWidth="1"/>
    <col min="11016" max="11016" width="18" style="139" bestFit="1" customWidth="1"/>
    <col min="11017" max="11017" width="14.28515625" style="139" bestFit="1" customWidth="1"/>
    <col min="11018" max="11018" width="16.5703125" style="139" bestFit="1" customWidth="1"/>
    <col min="11019" max="11019" width="14.28515625" style="139" bestFit="1" customWidth="1"/>
    <col min="11020" max="11020" width="12.5703125" style="139" bestFit="1" customWidth="1"/>
    <col min="11021" max="11021" width="14.28515625" style="139" bestFit="1" customWidth="1"/>
    <col min="11022" max="11264" width="9.140625" style="139"/>
    <col min="11265" max="11265" width="13" style="139" customWidth="1"/>
    <col min="11266" max="11266" width="17.5703125" style="139" bestFit="1" customWidth="1"/>
    <col min="11267" max="11267" width="14.28515625" style="139" bestFit="1" customWidth="1"/>
    <col min="11268" max="11268" width="19.7109375" style="139" bestFit="1" customWidth="1"/>
    <col min="11269" max="11269" width="14.28515625" style="139" bestFit="1" customWidth="1"/>
    <col min="11270" max="11270" width="14" style="139" customWidth="1"/>
    <col min="11271" max="11271" width="14.28515625" style="139" bestFit="1" customWidth="1"/>
    <col min="11272" max="11272" width="18" style="139" bestFit="1" customWidth="1"/>
    <col min="11273" max="11273" width="14.28515625" style="139" bestFit="1" customWidth="1"/>
    <col min="11274" max="11274" width="16.5703125" style="139" bestFit="1" customWidth="1"/>
    <col min="11275" max="11275" width="14.28515625" style="139" bestFit="1" customWidth="1"/>
    <col min="11276" max="11276" width="12.5703125" style="139" bestFit="1" customWidth="1"/>
    <col min="11277" max="11277" width="14.28515625" style="139" bestFit="1" customWidth="1"/>
    <col min="11278" max="11520" width="9.140625" style="139"/>
    <col min="11521" max="11521" width="13" style="139" customWidth="1"/>
    <col min="11522" max="11522" width="17.5703125" style="139" bestFit="1" customWidth="1"/>
    <col min="11523" max="11523" width="14.28515625" style="139" bestFit="1" customWidth="1"/>
    <col min="11524" max="11524" width="19.7109375" style="139" bestFit="1" customWidth="1"/>
    <col min="11525" max="11525" width="14.28515625" style="139" bestFit="1" customWidth="1"/>
    <col min="11526" max="11526" width="14" style="139" customWidth="1"/>
    <col min="11527" max="11527" width="14.28515625" style="139" bestFit="1" customWidth="1"/>
    <col min="11528" max="11528" width="18" style="139" bestFit="1" customWidth="1"/>
    <col min="11529" max="11529" width="14.28515625" style="139" bestFit="1" customWidth="1"/>
    <col min="11530" max="11530" width="16.5703125" style="139" bestFit="1" customWidth="1"/>
    <col min="11531" max="11531" width="14.28515625" style="139" bestFit="1" customWidth="1"/>
    <col min="11532" max="11532" width="12.5703125" style="139" bestFit="1" customWidth="1"/>
    <col min="11533" max="11533" width="14.28515625" style="139" bestFit="1" customWidth="1"/>
    <col min="11534" max="11776" width="9.140625" style="139"/>
    <col min="11777" max="11777" width="13" style="139" customWidth="1"/>
    <col min="11778" max="11778" width="17.5703125" style="139" bestFit="1" customWidth="1"/>
    <col min="11779" max="11779" width="14.28515625" style="139" bestFit="1" customWidth="1"/>
    <col min="11780" max="11780" width="19.7109375" style="139" bestFit="1" customWidth="1"/>
    <col min="11781" max="11781" width="14.28515625" style="139" bestFit="1" customWidth="1"/>
    <col min="11782" max="11782" width="14" style="139" customWidth="1"/>
    <col min="11783" max="11783" width="14.28515625" style="139" bestFit="1" customWidth="1"/>
    <col min="11784" max="11784" width="18" style="139" bestFit="1" customWidth="1"/>
    <col min="11785" max="11785" width="14.28515625" style="139" bestFit="1" customWidth="1"/>
    <col min="11786" max="11786" width="16.5703125" style="139" bestFit="1" customWidth="1"/>
    <col min="11787" max="11787" width="14.28515625" style="139" bestFit="1" customWidth="1"/>
    <col min="11788" max="11788" width="12.5703125" style="139" bestFit="1" customWidth="1"/>
    <col min="11789" max="11789" width="14.28515625" style="139" bestFit="1" customWidth="1"/>
    <col min="11790" max="12032" width="9.140625" style="139"/>
    <col min="12033" max="12033" width="13" style="139" customWidth="1"/>
    <col min="12034" max="12034" width="17.5703125" style="139" bestFit="1" customWidth="1"/>
    <col min="12035" max="12035" width="14.28515625" style="139" bestFit="1" customWidth="1"/>
    <col min="12036" max="12036" width="19.7109375" style="139" bestFit="1" customWidth="1"/>
    <col min="12037" max="12037" width="14.28515625" style="139" bestFit="1" customWidth="1"/>
    <col min="12038" max="12038" width="14" style="139" customWidth="1"/>
    <col min="12039" max="12039" width="14.28515625" style="139" bestFit="1" customWidth="1"/>
    <col min="12040" max="12040" width="18" style="139" bestFit="1" customWidth="1"/>
    <col min="12041" max="12041" width="14.28515625" style="139" bestFit="1" customWidth="1"/>
    <col min="12042" max="12042" width="16.5703125" style="139" bestFit="1" customWidth="1"/>
    <col min="12043" max="12043" width="14.28515625" style="139" bestFit="1" customWidth="1"/>
    <col min="12044" max="12044" width="12.5703125" style="139" bestFit="1" customWidth="1"/>
    <col min="12045" max="12045" width="14.28515625" style="139" bestFit="1" customWidth="1"/>
    <col min="12046" max="12288" width="9.140625" style="139"/>
    <col min="12289" max="12289" width="13" style="139" customWidth="1"/>
    <col min="12290" max="12290" width="17.5703125" style="139" bestFit="1" customWidth="1"/>
    <col min="12291" max="12291" width="14.28515625" style="139" bestFit="1" customWidth="1"/>
    <col min="12292" max="12292" width="19.7109375" style="139" bestFit="1" customWidth="1"/>
    <col min="12293" max="12293" width="14.28515625" style="139" bestFit="1" customWidth="1"/>
    <col min="12294" max="12294" width="14" style="139" customWidth="1"/>
    <col min="12295" max="12295" width="14.28515625" style="139" bestFit="1" customWidth="1"/>
    <col min="12296" max="12296" width="18" style="139" bestFit="1" customWidth="1"/>
    <col min="12297" max="12297" width="14.28515625" style="139" bestFit="1" customWidth="1"/>
    <col min="12298" max="12298" width="16.5703125" style="139" bestFit="1" customWidth="1"/>
    <col min="12299" max="12299" width="14.28515625" style="139" bestFit="1" customWidth="1"/>
    <col min="12300" max="12300" width="12.5703125" style="139" bestFit="1" customWidth="1"/>
    <col min="12301" max="12301" width="14.28515625" style="139" bestFit="1" customWidth="1"/>
    <col min="12302" max="12544" width="9.140625" style="139"/>
    <col min="12545" max="12545" width="13" style="139" customWidth="1"/>
    <col min="12546" max="12546" width="17.5703125" style="139" bestFit="1" customWidth="1"/>
    <col min="12547" max="12547" width="14.28515625" style="139" bestFit="1" customWidth="1"/>
    <col min="12548" max="12548" width="19.7109375" style="139" bestFit="1" customWidth="1"/>
    <col min="12549" max="12549" width="14.28515625" style="139" bestFit="1" customWidth="1"/>
    <col min="12550" max="12550" width="14" style="139" customWidth="1"/>
    <col min="12551" max="12551" width="14.28515625" style="139" bestFit="1" customWidth="1"/>
    <col min="12552" max="12552" width="18" style="139" bestFit="1" customWidth="1"/>
    <col min="12553" max="12553" width="14.28515625" style="139" bestFit="1" customWidth="1"/>
    <col min="12554" max="12554" width="16.5703125" style="139" bestFit="1" customWidth="1"/>
    <col min="12555" max="12555" width="14.28515625" style="139" bestFit="1" customWidth="1"/>
    <col min="12556" max="12556" width="12.5703125" style="139" bestFit="1" customWidth="1"/>
    <col min="12557" max="12557" width="14.28515625" style="139" bestFit="1" customWidth="1"/>
    <col min="12558" max="12800" width="9.140625" style="139"/>
    <col min="12801" max="12801" width="13" style="139" customWidth="1"/>
    <col min="12802" max="12802" width="17.5703125" style="139" bestFit="1" customWidth="1"/>
    <col min="12803" max="12803" width="14.28515625" style="139" bestFit="1" customWidth="1"/>
    <col min="12804" max="12804" width="19.7109375" style="139" bestFit="1" customWidth="1"/>
    <col min="12805" max="12805" width="14.28515625" style="139" bestFit="1" customWidth="1"/>
    <col min="12806" max="12806" width="14" style="139" customWidth="1"/>
    <col min="12807" max="12807" width="14.28515625" style="139" bestFit="1" customWidth="1"/>
    <col min="12808" max="12808" width="18" style="139" bestFit="1" customWidth="1"/>
    <col min="12809" max="12809" width="14.28515625" style="139" bestFit="1" customWidth="1"/>
    <col min="12810" max="12810" width="16.5703125" style="139" bestFit="1" customWidth="1"/>
    <col min="12811" max="12811" width="14.28515625" style="139" bestFit="1" customWidth="1"/>
    <col min="12812" max="12812" width="12.5703125" style="139" bestFit="1" customWidth="1"/>
    <col min="12813" max="12813" width="14.28515625" style="139" bestFit="1" customWidth="1"/>
    <col min="12814" max="13056" width="9.140625" style="139"/>
    <col min="13057" max="13057" width="13" style="139" customWidth="1"/>
    <col min="13058" max="13058" width="17.5703125" style="139" bestFit="1" customWidth="1"/>
    <col min="13059" max="13059" width="14.28515625" style="139" bestFit="1" customWidth="1"/>
    <col min="13060" max="13060" width="19.7109375" style="139" bestFit="1" customWidth="1"/>
    <col min="13061" max="13061" width="14.28515625" style="139" bestFit="1" customWidth="1"/>
    <col min="13062" max="13062" width="14" style="139" customWidth="1"/>
    <col min="13063" max="13063" width="14.28515625" style="139" bestFit="1" customWidth="1"/>
    <col min="13064" max="13064" width="18" style="139" bestFit="1" customWidth="1"/>
    <col min="13065" max="13065" width="14.28515625" style="139" bestFit="1" customWidth="1"/>
    <col min="13066" max="13066" width="16.5703125" style="139" bestFit="1" customWidth="1"/>
    <col min="13067" max="13067" width="14.28515625" style="139" bestFit="1" customWidth="1"/>
    <col min="13068" max="13068" width="12.5703125" style="139" bestFit="1" customWidth="1"/>
    <col min="13069" max="13069" width="14.28515625" style="139" bestFit="1" customWidth="1"/>
    <col min="13070" max="13312" width="9.140625" style="139"/>
    <col min="13313" max="13313" width="13" style="139" customWidth="1"/>
    <col min="13314" max="13314" width="17.5703125" style="139" bestFit="1" customWidth="1"/>
    <col min="13315" max="13315" width="14.28515625" style="139" bestFit="1" customWidth="1"/>
    <col min="13316" max="13316" width="19.7109375" style="139" bestFit="1" customWidth="1"/>
    <col min="13317" max="13317" width="14.28515625" style="139" bestFit="1" customWidth="1"/>
    <col min="13318" max="13318" width="14" style="139" customWidth="1"/>
    <col min="13319" max="13319" width="14.28515625" style="139" bestFit="1" customWidth="1"/>
    <col min="13320" max="13320" width="18" style="139" bestFit="1" customWidth="1"/>
    <col min="13321" max="13321" width="14.28515625" style="139" bestFit="1" customWidth="1"/>
    <col min="13322" max="13322" width="16.5703125" style="139" bestFit="1" customWidth="1"/>
    <col min="13323" max="13323" width="14.28515625" style="139" bestFit="1" customWidth="1"/>
    <col min="13324" max="13324" width="12.5703125" style="139" bestFit="1" customWidth="1"/>
    <col min="13325" max="13325" width="14.28515625" style="139" bestFit="1" customWidth="1"/>
    <col min="13326" max="13568" width="9.140625" style="139"/>
    <col min="13569" max="13569" width="13" style="139" customWidth="1"/>
    <col min="13570" max="13570" width="17.5703125" style="139" bestFit="1" customWidth="1"/>
    <col min="13571" max="13571" width="14.28515625" style="139" bestFit="1" customWidth="1"/>
    <col min="13572" max="13572" width="19.7109375" style="139" bestFit="1" customWidth="1"/>
    <col min="13573" max="13573" width="14.28515625" style="139" bestFit="1" customWidth="1"/>
    <col min="13574" max="13574" width="14" style="139" customWidth="1"/>
    <col min="13575" max="13575" width="14.28515625" style="139" bestFit="1" customWidth="1"/>
    <col min="13576" max="13576" width="18" style="139" bestFit="1" customWidth="1"/>
    <col min="13577" max="13577" width="14.28515625" style="139" bestFit="1" customWidth="1"/>
    <col min="13578" max="13578" width="16.5703125" style="139" bestFit="1" customWidth="1"/>
    <col min="13579" max="13579" width="14.28515625" style="139" bestFit="1" customWidth="1"/>
    <col min="13580" max="13580" width="12.5703125" style="139" bestFit="1" customWidth="1"/>
    <col min="13581" max="13581" width="14.28515625" style="139" bestFit="1" customWidth="1"/>
    <col min="13582" max="13824" width="9.140625" style="139"/>
    <col min="13825" max="13825" width="13" style="139" customWidth="1"/>
    <col min="13826" max="13826" width="17.5703125" style="139" bestFit="1" customWidth="1"/>
    <col min="13827" max="13827" width="14.28515625" style="139" bestFit="1" customWidth="1"/>
    <col min="13828" max="13828" width="19.7109375" style="139" bestFit="1" customWidth="1"/>
    <col min="13829" max="13829" width="14.28515625" style="139" bestFit="1" customWidth="1"/>
    <col min="13830" max="13830" width="14" style="139" customWidth="1"/>
    <col min="13831" max="13831" width="14.28515625" style="139" bestFit="1" customWidth="1"/>
    <col min="13832" max="13832" width="18" style="139" bestFit="1" customWidth="1"/>
    <col min="13833" max="13833" width="14.28515625" style="139" bestFit="1" customWidth="1"/>
    <col min="13834" max="13834" width="16.5703125" style="139" bestFit="1" customWidth="1"/>
    <col min="13835" max="13835" width="14.28515625" style="139" bestFit="1" customWidth="1"/>
    <col min="13836" max="13836" width="12.5703125" style="139" bestFit="1" customWidth="1"/>
    <col min="13837" max="13837" width="14.28515625" style="139" bestFit="1" customWidth="1"/>
    <col min="13838" max="14080" width="9.140625" style="139"/>
    <col min="14081" max="14081" width="13" style="139" customWidth="1"/>
    <col min="14082" max="14082" width="17.5703125" style="139" bestFit="1" customWidth="1"/>
    <col min="14083" max="14083" width="14.28515625" style="139" bestFit="1" customWidth="1"/>
    <col min="14084" max="14084" width="19.7109375" style="139" bestFit="1" customWidth="1"/>
    <col min="14085" max="14085" width="14.28515625" style="139" bestFit="1" customWidth="1"/>
    <col min="14086" max="14086" width="14" style="139" customWidth="1"/>
    <col min="14087" max="14087" width="14.28515625" style="139" bestFit="1" customWidth="1"/>
    <col min="14088" max="14088" width="18" style="139" bestFit="1" customWidth="1"/>
    <col min="14089" max="14089" width="14.28515625" style="139" bestFit="1" customWidth="1"/>
    <col min="14090" max="14090" width="16.5703125" style="139" bestFit="1" customWidth="1"/>
    <col min="14091" max="14091" width="14.28515625" style="139" bestFit="1" customWidth="1"/>
    <col min="14092" max="14092" width="12.5703125" style="139" bestFit="1" customWidth="1"/>
    <col min="14093" max="14093" width="14.28515625" style="139" bestFit="1" customWidth="1"/>
    <col min="14094" max="14336" width="9.140625" style="139"/>
    <col min="14337" max="14337" width="13" style="139" customWidth="1"/>
    <col min="14338" max="14338" width="17.5703125" style="139" bestFit="1" customWidth="1"/>
    <col min="14339" max="14339" width="14.28515625" style="139" bestFit="1" customWidth="1"/>
    <col min="14340" max="14340" width="19.7109375" style="139" bestFit="1" customWidth="1"/>
    <col min="14341" max="14341" width="14.28515625" style="139" bestFit="1" customWidth="1"/>
    <col min="14342" max="14342" width="14" style="139" customWidth="1"/>
    <col min="14343" max="14343" width="14.28515625" style="139" bestFit="1" customWidth="1"/>
    <col min="14344" max="14344" width="18" style="139" bestFit="1" customWidth="1"/>
    <col min="14345" max="14345" width="14.28515625" style="139" bestFit="1" customWidth="1"/>
    <col min="14346" max="14346" width="16.5703125" style="139" bestFit="1" customWidth="1"/>
    <col min="14347" max="14347" width="14.28515625" style="139" bestFit="1" customWidth="1"/>
    <col min="14348" max="14348" width="12.5703125" style="139" bestFit="1" customWidth="1"/>
    <col min="14349" max="14349" width="14.28515625" style="139" bestFit="1" customWidth="1"/>
    <col min="14350" max="14592" width="9.140625" style="139"/>
    <col min="14593" max="14593" width="13" style="139" customWidth="1"/>
    <col min="14594" max="14594" width="17.5703125" style="139" bestFit="1" customWidth="1"/>
    <col min="14595" max="14595" width="14.28515625" style="139" bestFit="1" customWidth="1"/>
    <col min="14596" max="14596" width="19.7109375" style="139" bestFit="1" customWidth="1"/>
    <col min="14597" max="14597" width="14.28515625" style="139" bestFit="1" customWidth="1"/>
    <col min="14598" max="14598" width="14" style="139" customWidth="1"/>
    <col min="14599" max="14599" width="14.28515625" style="139" bestFit="1" customWidth="1"/>
    <col min="14600" max="14600" width="18" style="139" bestFit="1" customWidth="1"/>
    <col min="14601" max="14601" width="14.28515625" style="139" bestFit="1" customWidth="1"/>
    <col min="14602" max="14602" width="16.5703125" style="139" bestFit="1" customWidth="1"/>
    <col min="14603" max="14603" width="14.28515625" style="139" bestFit="1" customWidth="1"/>
    <col min="14604" max="14604" width="12.5703125" style="139" bestFit="1" customWidth="1"/>
    <col min="14605" max="14605" width="14.28515625" style="139" bestFit="1" customWidth="1"/>
    <col min="14606" max="14848" width="9.140625" style="139"/>
    <col min="14849" max="14849" width="13" style="139" customWidth="1"/>
    <col min="14850" max="14850" width="17.5703125" style="139" bestFit="1" customWidth="1"/>
    <col min="14851" max="14851" width="14.28515625" style="139" bestFit="1" customWidth="1"/>
    <col min="14852" max="14852" width="19.7109375" style="139" bestFit="1" customWidth="1"/>
    <col min="14853" max="14853" width="14.28515625" style="139" bestFit="1" customWidth="1"/>
    <col min="14854" max="14854" width="14" style="139" customWidth="1"/>
    <col min="14855" max="14855" width="14.28515625" style="139" bestFit="1" customWidth="1"/>
    <col min="14856" max="14856" width="18" style="139" bestFit="1" customWidth="1"/>
    <col min="14857" max="14857" width="14.28515625" style="139" bestFit="1" customWidth="1"/>
    <col min="14858" max="14858" width="16.5703125" style="139" bestFit="1" customWidth="1"/>
    <col min="14859" max="14859" width="14.28515625" style="139" bestFit="1" customWidth="1"/>
    <col min="14860" max="14860" width="12.5703125" style="139" bestFit="1" customWidth="1"/>
    <col min="14861" max="14861" width="14.28515625" style="139" bestFit="1" customWidth="1"/>
    <col min="14862" max="15104" width="9.140625" style="139"/>
    <col min="15105" max="15105" width="13" style="139" customWidth="1"/>
    <col min="15106" max="15106" width="17.5703125" style="139" bestFit="1" customWidth="1"/>
    <col min="15107" max="15107" width="14.28515625" style="139" bestFit="1" customWidth="1"/>
    <col min="15108" max="15108" width="19.7109375" style="139" bestFit="1" customWidth="1"/>
    <col min="15109" max="15109" width="14.28515625" style="139" bestFit="1" customWidth="1"/>
    <col min="15110" max="15110" width="14" style="139" customWidth="1"/>
    <col min="15111" max="15111" width="14.28515625" style="139" bestFit="1" customWidth="1"/>
    <col min="15112" max="15112" width="18" style="139" bestFit="1" customWidth="1"/>
    <col min="15113" max="15113" width="14.28515625" style="139" bestFit="1" customWidth="1"/>
    <col min="15114" max="15114" width="16.5703125" style="139" bestFit="1" customWidth="1"/>
    <col min="15115" max="15115" width="14.28515625" style="139" bestFit="1" customWidth="1"/>
    <col min="15116" max="15116" width="12.5703125" style="139" bestFit="1" customWidth="1"/>
    <col min="15117" max="15117" width="14.28515625" style="139" bestFit="1" customWidth="1"/>
    <col min="15118" max="15360" width="9.140625" style="139"/>
    <col min="15361" max="15361" width="13" style="139" customWidth="1"/>
    <col min="15362" max="15362" width="17.5703125" style="139" bestFit="1" customWidth="1"/>
    <col min="15363" max="15363" width="14.28515625" style="139" bestFit="1" customWidth="1"/>
    <col min="15364" max="15364" width="19.7109375" style="139" bestFit="1" customWidth="1"/>
    <col min="15365" max="15365" width="14.28515625" style="139" bestFit="1" customWidth="1"/>
    <col min="15366" max="15366" width="14" style="139" customWidth="1"/>
    <col min="15367" max="15367" width="14.28515625" style="139" bestFit="1" customWidth="1"/>
    <col min="15368" max="15368" width="18" style="139" bestFit="1" customWidth="1"/>
    <col min="15369" max="15369" width="14.28515625" style="139" bestFit="1" customWidth="1"/>
    <col min="15370" max="15370" width="16.5703125" style="139" bestFit="1" customWidth="1"/>
    <col min="15371" max="15371" width="14.28515625" style="139" bestFit="1" customWidth="1"/>
    <col min="15372" max="15372" width="12.5703125" style="139" bestFit="1" customWidth="1"/>
    <col min="15373" max="15373" width="14.28515625" style="139" bestFit="1" customWidth="1"/>
    <col min="15374" max="15616" width="9.140625" style="139"/>
    <col min="15617" max="15617" width="13" style="139" customWidth="1"/>
    <col min="15618" max="15618" width="17.5703125" style="139" bestFit="1" customWidth="1"/>
    <col min="15619" max="15619" width="14.28515625" style="139" bestFit="1" customWidth="1"/>
    <col min="15620" max="15620" width="19.7109375" style="139" bestFit="1" customWidth="1"/>
    <col min="15621" max="15621" width="14.28515625" style="139" bestFit="1" customWidth="1"/>
    <col min="15622" max="15622" width="14" style="139" customWidth="1"/>
    <col min="15623" max="15623" width="14.28515625" style="139" bestFit="1" customWidth="1"/>
    <col min="15624" max="15624" width="18" style="139" bestFit="1" customWidth="1"/>
    <col min="15625" max="15625" width="14.28515625" style="139" bestFit="1" customWidth="1"/>
    <col min="15626" max="15626" width="16.5703125" style="139" bestFit="1" customWidth="1"/>
    <col min="15627" max="15627" width="14.28515625" style="139" bestFit="1" customWidth="1"/>
    <col min="15628" max="15628" width="12.5703125" style="139" bestFit="1" customWidth="1"/>
    <col min="15629" max="15629" width="14.28515625" style="139" bestFit="1" customWidth="1"/>
    <col min="15630" max="15872" width="9.140625" style="139"/>
    <col min="15873" max="15873" width="13" style="139" customWidth="1"/>
    <col min="15874" max="15874" width="17.5703125" style="139" bestFit="1" customWidth="1"/>
    <col min="15875" max="15875" width="14.28515625" style="139" bestFit="1" customWidth="1"/>
    <col min="15876" max="15876" width="19.7109375" style="139" bestFit="1" customWidth="1"/>
    <col min="15877" max="15877" width="14.28515625" style="139" bestFit="1" customWidth="1"/>
    <col min="15878" max="15878" width="14" style="139" customWidth="1"/>
    <col min="15879" max="15879" width="14.28515625" style="139" bestFit="1" customWidth="1"/>
    <col min="15880" max="15880" width="18" style="139" bestFit="1" customWidth="1"/>
    <col min="15881" max="15881" width="14.28515625" style="139" bestFit="1" customWidth="1"/>
    <col min="15882" max="15882" width="16.5703125" style="139" bestFit="1" customWidth="1"/>
    <col min="15883" max="15883" width="14.28515625" style="139" bestFit="1" customWidth="1"/>
    <col min="15884" max="15884" width="12.5703125" style="139" bestFit="1" customWidth="1"/>
    <col min="15885" max="15885" width="14.28515625" style="139" bestFit="1" customWidth="1"/>
    <col min="15886" max="16128" width="9.140625" style="139"/>
    <col min="16129" max="16129" width="13" style="139" customWidth="1"/>
    <col min="16130" max="16130" width="17.5703125" style="139" bestFit="1" customWidth="1"/>
    <col min="16131" max="16131" width="14.28515625" style="139" bestFit="1" customWidth="1"/>
    <col min="16132" max="16132" width="19.7109375" style="139" bestFit="1" customWidth="1"/>
    <col min="16133" max="16133" width="14.28515625" style="139" bestFit="1" customWidth="1"/>
    <col min="16134" max="16134" width="14" style="139" customWidth="1"/>
    <col min="16135" max="16135" width="14.28515625" style="139" bestFit="1" customWidth="1"/>
    <col min="16136" max="16136" width="18" style="139" bestFit="1" customWidth="1"/>
    <col min="16137" max="16137" width="14.28515625" style="139" bestFit="1" customWidth="1"/>
    <col min="16138" max="16138" width="16.5703125" style="139" bestFit="1" customWidth="1"/>
    <col min="16139" max="16139" width="14.28515625" style="139" bestFit="1" customWidth="1"/>
    <col min="16140" max="16140" width="12.5703125" style="139" bestFit="1" customWidth="1"/>
    <col min="16141" max="16141" width="14.28515625" style="139" bestFit="1" customWidth="1"/>
    <col min="16142" max="16384" width="9.140625" style="139"/>
  </cols>
  <sheetData>
    <row r="1" spans="1:13">
      <c r="A1" s="1861" t="s">
        <v>1241</v>
      </c>
      <c r="B1" s="1861"/>
      <c r="C1" s="1861"/>
      <c r="D1" s="1861"/>
      <c r="E1" s="1861"/>
      <c r="F1" s="1861"/>
      <c r="G1" s="1861"/>
      <c r="H1" s="1861"/>
      <c r="I1" s="1861"/>
      <c r="J1" s="1861"/>
      <c r="K1" s="1861"/>
      <c r="L1" s="1861"/>
      <c r="M1" s="1861"/>
    </row>
    <row r="2" spans="1:13">
      <c r="A2" s="1861" t="s">
        <v>130</v>
      </c>
      <c r="B2" s="1861"/>
      <c r="C2" s="1861"/>
      <c r="D2" s="1861"/>
      <c r="E2" s="1861"/>
      <c r="F2" s="1861"/>
      <c r="G2" s="1861"/>
      <c r="H2" s="1861"/>
      <c r="I2" s="1861"/>
      <c r="J2" s="1861"/>
      <c r="K2" s="1861"/>
      <c r="L2" s="1861"/>
      <c r="M2" s="1861"/>
    </row>
    <row r="3" spans="1:13" ht="16.5" thickBot="1">
      <c r="A3" s="1141"/>
      <c r="B3" s="1141"/>
      <c r="C3" s="1141"/>
      <c r="D3" s="1141"/>
      <c r="E3" s="1141"/>
      <c r="F3" s="1141"/>
      <c r="G3" s="1141"/>
      <c r="H3" s="1141"/>
      <c r="I3" s="1141"/>
      <c r="J3" s="1893"/>
      <c r="K3" s="1893"/>
      <c r="L3" s="1893" t="s">
        <v>68</v>
      </c>
      <c r="M3" s="1893"/>
    </row>
    <row r="4" spans="1:13" ht="21" customHeight="1" thickTop="1">
      <c r="A4" s="1894" t="s">
        <v>412</v>
      </c>
      <c r="B4" s="1895" t="s">
        <v>1242</v>
      </c>
      <c r="C4" s="1896"/>
      <c r="D4" s="1896"/>
      <c r="E4" s="1896"/>
      <c r="F4" s="1896"/>
      <c r="G4" s="1897"/>
      <c r="H4" s="1896" t="s">
        <v>1243</v>
      </c>
      <c r="I4" s="1896"/>
      <c r="J4" s="1896"/>
      <c r="K4" s="1896"/>
      <c r="L4" s="1896"/>
      <c r="M4" s="1898"/>
    </row>
    <row r="5" spans="1:13" ht="21" customHeight="1">
      <c r="A5" s="1858"/>
      <c r="B5" s="1899" t="s">
        <v>4</v>
      </c>
      <c r="C5" s="1900"/>
      <c r="D5" s="1899" t="s">
        <v>5</v>
      </c>
      <c r="E5" s="1900"/>
      <c r="F5" s="1901" t="s">
        <v>46</v>
      </c>
      <c r="G5" s="1900"/>
      <c r="H5" s="1891" t="s">
        <v>4</v>
      </c>
      <c r="I5" s="1891"/>
      <c r="J5" s="1722" t="s">
        <v>5</v>
      </c>
      <c r="K5" s="1721"/>
      <c r="L5" s="1722" t="s">
        <v>46</v>
      </c>
      <c r="M5" s="1723"/>
    </row>
    <row r="6" spans="1:13" ht="21" customHeight="1">
      <c r="A6" s="1859"/>
      <c r="B6" s="1142" t="s">
        <v>3</v>
      </c>
      <c r="C6" s="1143" t="s">
        <v>1244</v>
      </c>
      <c r="D6" s="1144" t="s">
        <v>3</v>
      </c>
      <c r="E6" s="1143" t="s">
        <v>1244</v>
      </c>
      <c r="F6" s="1143" t="s">
        <v>3</v>
      </c>
      <c r="G6" s="1143" t="s">
        <v>1244</v>
      </c>
      <c r="H6" s="1145" t="s">
        <v>3</v>
      </c>
      <c r="I6" s="1146" t="s">
        <v>1244</v>
      </c>
      <c r="J6" s="1142" t="s">
        <v>3</v>
      </c>
      <c r="K6" s="1143" t="s">
        <v>1244</v>
      </c>
      <c r="L6" s="1142" t="s">
        <v>3</v>
      </c>
      <c r="M6" s="1147" t="s">
        <v>1244</v>
      </c>
    </row>
    <row r="7" spans="1:13" ht="21" customHeight="1">
      <c r="A7" s="1148" t="s">
        <v>419</v>
      </c>
      <c r="B7" s="1149">
        <v>54163.06</v>
      </c>
      <c r="C7" s="1150">
        <v>0.73928031280663342</v>
      </c>
      <c r="D7" s="1149">
        <v>74532.06</v>
      </c>
      <c r="E7" s="1150">
        <v>0.82350000000000001</v>
      </c>
      <c r="F7" s="1151">
        <v>35750</v>
      </c>
      <c r="G7" s="1150">
        <v>0.28740629370629367</v>
      </c>
      <c r="H7" s="1152">
        <v>10386.870000000001</v>
      </c>
      <c r="I7" s="1153">
        <v>3.09</v>
      </c>
      <c r="J7" s="1123">
        <v>26350.12</v>
      </c>
      <c r="K7" s="1154">
        <v>3.1572</v>
      </c>
      <c r="L7" s="1124">
        <v>7000</v>
      </c>
      <c r="M7" s="1155">
        <v>3.5605727142857146</v>
      </c>
    </row>
    <row r="8" spans="1:13" ht="21" customHeight="1">
      <c r="A8" s="1148" t="s">
        <v>420</v>
      </c>
      <c r="B8" s="1149">
        <v>87216.62</v>
      </c>
      <c r="C8" s="1150">
        <v>1.45</v>
      </c>
      <c r="D8" s="1149">
        <v>93260.44</v>
      </c>
      <c r="E8" s="1150">
        <v>2.56</v>
      </c>
      <c r="F8" s="1151">
        <v>58180.9</v>
      </c>
      <c r="G8" s="1150">
        <v>0.39290000000000003</v>
      </c>
      <c r="H8" s="1152">
        <v>3614.8099999999995</v>
      </c>
      <c r="I8" s="1153">
        <v>2.71</v>
      </c>
      <c r="J8" s="1123">
        <v>19240.13</v>
      </c>
      <c r="K8" s="1154">
        <v>3.5777000000000001</v>
      </c>
      <c r="L8" s="1124">
        <v>80</v>
      </c>
      <c r="M8" s="1155">
        <v>4.25</v>
      </c>
    </row>
    <row r="9" spans="1:13" ht="21" customHeight="1">
      <c r="A9" s="1148" t="s">
        <v>421</v>
      </c>
      <c r="B9" s="1156">
        <v>44212.160000000003</v>
      </c>
      <c r="C9" s="1150">
        <v>0.64</v>
      </c>
      <c r="D9" s="1149">
        <v>112777.51000000001</v>
      </c>
      <c r="E9" s="1150">
        <v>3.2654353261213163</v>
      </c>
      <c r="F9" s="1151">
        <v>108468.29</v>
      </c>
      <c r="G9" s="1150">
        <v>1.1338999999999999</v>
      </c>
      <c r="H9" s="1157">
        <v>4310.22</v>
      </c>
      <c r="I9" s="1153">
        <v>2.1</v>
      </c>
      <c r="J9" s="1123">
        <v>42780.54</v>
      </c>
      <c r="K9" s="1154">
        <v>4.1276929722252218</v>
      </c>
      <c r="L9" s="1124">
        <v>0</v>
      </c>
      <c r="M9" s="1155">
        <v>0</v>
      </c>
    </row>
    <row r="10" spans="1:13" ht="21" customHeight="1">
      <c r="A10" s="1148" t="s">
        <v>422</v>
      </c>
      <c r="B10" s="1156">
        <v>45909.37</v>
      </c>
      <c r="C10" s="1150">
        <v>0.36</v>
      </c>
      <c r="D10" s="1149">
        <v>119761.42000000001</v>
      </c>
      <c r="E10" s="1150">
        <v>3.5897992254016362</v>
      </c>
      <c r="F10" s="1151">
        <v>118700.81</v>
      </c>
      <c r="G10" s="1150">
        <v>2.6753</v>
      </c>
      <c r="H10" s="1157">
        <v>5389.0999999999995</v>
      </c>
      <c r="I10" s="1153">
        <v>1.49</v>
      </c>
      <c r="J10" s="1123">
        <v>32375.370000000003</v>
      </c>
      <c r="K10" s="1154">
        <v>5.0840074514360767</v>
      </c>
      <c r="L10" s="1124">
        <v>100</v>
      </c>
      <c r="M10" s="1155">
        <v>3.5</v>
      </c>
    </row>
    <row r="11" spans="1:13" ht="21" customHeight="1">
      <c r="A11" s="1148" t="s">
        <v>423</v>
      </c>
      <c r="B11" s="1156">
        <v>86020.75</v>
      </c>
      <c r="C11" s="1150">
        <v>0.82</v>
      </c>
      <c r="D11" s="1149">
        <v>86370.65</v>
      </c>
      <c r="E11" s="1150">
        <v>2.672718214439743</v>
      </c>
      <c r="F11" s="1151">
        <v>122227.5</v>
      </c>
      <c r="G11" s="1150">
        <v>4.8301971251968672</v>
      </c>
      <c r="H11" s="1158">
        <v>7079.22</v>
      </c>
      <c r="I11" s="1153">
        <v>1.5</v>
      </c>
      <c r="J11" s="1123">
        <v>31129.22</v>
      </c>
      <c r="K11" s="1154">
        <v>5.2248389755991305</v>
      </c>
      <c r="L11" s="1124">
        <v>0.9</v>
      </c>
      <c r="M11" s="1155">
        <v>1.2</v>
      </c>
    </row>
    <row r="12" spans="1:13" ht="21" customHeight="1">
      <c r="A12" s="1148" t="s">
        <v>424</v>
      </c>
      <c r="B12" s="1156">
        <v>93480.62</v>
      </c>
      <c r="C12" s="1150">
        <v>0.26</v>
      </c>
      <c r="D12" s="1149">
        <v>108890.69</v>
      </c>
      <c r="E12" s="1150">
        <v>2.71</v>
      </c>
      <c r="F12" s="1151">
        <v>141951.71</v>
      </c>
      <c r="G12" s="1150">
        <v>4.4027000000000003</v>
      </c>
      <c r="H12" s="1158">
        <v>3969.74</v>
      </c>
      <c r="I12" s="1153">
        <v>1.21</v>
      </c>
      <c r="J12" s="1123">
        <v>46055.28</v>
      </c>
      <c r="K12" s="1154">
        <v>5.53</v>
      </c>
      <c r="L12" s="1124">
        <v>2450</v>
      </c>
      <c r="M12" s="1155">
        <v>5.1094999999999997</v>
      </c>
    </row>
    <row r="13" spans="1:13" ht="21" customHeight="1">
      <c r="A13" s="1148" t="s">
        <v>425</v>
      </c>
      <c r="B13" s="1156">
        <v>37572.03</v>
      </c>
      <c r="C13" s="1150">
        <v>0.22</v>
      </c>
      <c r="D13" s="1149">
        <v>103429.5</v>
      </c>
      <c r="E13" s="1150">
        <v>4.1268000000000002</v>
      </c>
      <c r="F13" s="1151">
        <v>108882</v>
      </c>
      <c r="G13" s="1150">
        <v>4.3061999999999996</v>
      </c>
      <c r="H13" s="1158">
        <v>3770.02</v>
      </c>
      <c r="I13" s="1153">
        <v>1.01</v>
      </c>
      <c r="J13" s="1159">
        <v>41950</v>
      </c>
      <c r="K13" s="1154">
        <v>7.0519999999999996</v>
      </c>
      <c r="L13" s="1160">
        <v>4750</v>
      </c>
      <c r="M13" s="1155">
        <v>5.3541999999999996</v>
      </c>
    </row>
    <row r="14" spans="1:13" ht="21" customHeight="1">
      <c r="A14" s="1148" t="s">
        <v>426</v>
      </c>
      <c r="B14" s="1149">
        <v>75260.850000000006</v>
      </c>
      <c r="C14" s="1150">
        <v>0.42</v>
      </c>
      <c r="D14" s="1149">
        <v>51465.06</v>
      </c>
      <c r="E14" s="1150">
        <v>0.89629999999999999</v>
      </c>
      <c r="F14" s="1151">
        <v>97952</v>
      </c>
      <c r="G14" s="1150">
        <v>4.8701999999999996</v>
      </c>
      <c r="H14" s="1158">
        <v>6680.02</v>
      </c>
      <c r="I14" s="1153">
        <v>0.98</v>
      </c>
      <c r="J14" s="1159">
        <v>35965.33</v>
      </c>
      <c r="K14" s="1154">
        <v>7.9599000000000002</v>
      </c>
      <c r="L14" s="1160">
        <v>4820</v>
      </c>
      <c r="M14" s="1155">
        <v>5.7742000000000004</v>
      </c>
    </row>
    <row r="15" spans="1:13" ht="21" customHeight="1">
      <c r="A15" s="1148" t="s">
        <v>427</v>
      </c>
      <c r="B15" s="1149">
        <v>116403.53</v>
      </c>
      <c r="C15" s="1150">
        <v>1.59</v>
      </c>
      <c r="D15" s="1149">
        <v>21562.539999999997</v>
      </c>
      <c r="E15" s="1150">
        <v>0.747</v>
      </c>
      <c r="F15" s="1151">
        <v>90757</v>
      </c>
      <c r="G15" s="1150">
        <v>4.1199000000000003</v>
      </c>
      <c r="H15" s="1151">
        <v>16270</v>
      </c>
      <c r="I15" s="1161">
        <v>1.52</v>
      </c>
      <c r="J15" s="1159">
        <v>20935</v>
      </c>
      <c r="K15" s="1154">
        <v>7.2720000000000002</v>
      </c>
      <c r="L15" s="1160">
        <v>8210</v>
      </c>
      <c r="M15" s="1155">
        <v>5.7297000000000002</v>
      </c>
    </row>
    <row r="16" spans="1:13" ht="21" customHeight="1">
      <c r="A16" s="1148" t="s">
        <v>428</v>
      </c>
      <c r="B16" s="1149">
        <v>137484.17000000001</v>
      </c>
      <c r="C16" s="1150">
        <v>3.44</v>
      </c>
      <c r="D16" s="1149">
        <v>118780.26</v>
      </c>
      <c r="E16" s="1150">
        <v>2.7259000000000002</v>
      </c>
      <c r="F16" s="1151">
        <v>89462</v>
      </c>
      <c r="G16" s="1150">
        <v>4.5331224005723101</v>
      </c>
      <c r="H16" s="1151">
        <v>11660.02</v>
      </c>
      <c r="I16" s="1161">
        <v>2.75</v>
      </c>
      <c r="J16" s="1159">
        <v>25031.5</v>
      </c>
      <c r="K16" s="1154">
        <v>3.9184000000000001</v>
      </c>
      <c r="L16" s="1160">
        <v>7100</v>
      </c>
      <c r="M16" s="1155">
        <v>5.8808640845070421</v>
      </c>
    </row>
    <row r="17" spans="1:13" ht="21" customHeight="1">
      <c r="A17" s="1148" t="s">
        <v>429</v>
      </c>
      <c r="B17" s="1149">
        <v>84443.89</v>
      </c>
      <c r="C17" s="1150">
        <v>0.36</v>
      </c>
      <c r="D17" s="1149">
        <v>115766.1</v>
      </c>
      <c r="E17" s="1150">
        <v>2.46</v>
      </c>
      <c r="F17" s="1151">
        <v>110063</v>
      </c>
      <c r="G17" s="1150">
        <v>4.1825550203065518</v>
      </c>
      <c r="H17" s="1151">
        <v>21690.04</v>
      </c>
      <c r="I17" s="1161">
        <v>2.5499999999999998</v>
      </c>
      <c r="J17" s="1159">
        <v>38970.300000000003</v>
      </c>
      <c r="K17" s="1154">
        <v>4.4800000000000004</v>
      </c>
      <c r="L17" s="1160">
        <v>8770</v>
      </c>
      <c r="M17" s="1155">
        <v>5.6951330672748011</v>
      </c>
    </row>
    <row r="18" spans="1:13" ht="21" customHeight="1">
      <c r="A18" s="1162" t="s">
        <v>430</v>
      </c>
      <c r="B18" s="1163">
        <v>99550.12</v>
      </c>
      <c r="C18" s="1164">
        <v>0.69</v>
      </c>
      <c r="D18" s="1163">
        <v>55440.06</v>
      </c>
      <c r="E18" s="1164">
        <v>0.6364510804822362</v>
      </c>
      <c r="F18" s="1165"/>
      <c r="G18" s="1164"/>
      <c r="H18" s="1165">
        <v>34244.230000000003</v>
      </c>
      <c r="I18" s="1166">
        <v>3.25</v>
      </c>
      <c r="J18" s="1159">
        <v>20234.22</v>
      </c>
      <c r="K18" s="1154">
        <v>4.4662400074724902</v>
      </c>
      <c r="L18" s="1160"/>
      <c r="M18" s="1155"/>
    </row>
    <row r="19" spans="1:13" ht="21" customHeight="1" thickBot="1">
      <c r="A19" s="1167" t="s">
        <v>431</v>
      </c>
      <c r="B19" s="1168">
        <f>SUM(B7:B18)</f>
        <v>961717.17</v>
      </c>
      <c r="C19" s="1169">
        <v>1.1499999999999999</v>
      </c>
      <c r="D19" s="1170">
        <f>SUM(D7:D18)</f>
        <v>1062036.29</v>
      </c>
      <c r="E19" s="1171">
        <v>2.5970446727655725</v>
      </c>
      <c r="F19" s="1172">
        <f>SUM(F7:F18)</f>
        <v>1082395.21</v>
      </c>
      <c r="G19" s="1171"/>
      <c r="H19" s="1173">
        <f>SUM(H7:H18)</f>
        <v>129064.29000000001</v>
      </c>
      <c r="I19" s="1174">
        <v>2.39</v>
      </c>
      <c r="J19" s="1175">
        <f>SUM(J7:J18)</f>
        <v>381017.01</v>
      </c>
      <c r="K19" s="1171">
        <v>5.2694089003509035</v>
      </c>
      <c r="L19" s="1176">
        <f>SUM(L7:L18)</f>
        <v>43280.9</v>
      </c>
      <c r="M19" s="1177"/>
    </row>
    <row r="20" spans="1:13" ht="16.5" thickTop="1">
      <c r="A20" s="1892" t="s">
        <v>1245</v>
      </c>
      <c r="B20" s="1892"/>
      <c r="C20" s="1892"/>
      <c r="D20" s="1892"/>
      <c r="E20" s="1892"/>
      <c r="F20" s="1892"/>
      <c r="G20" s="1892"/>
      <c r="H20" s="1892"/>
      <c r="I20" s="1892"/>
      <c r="J20" s="1892"/>
      <c r="K20" s="1892"/>
      <c r="L20" s="1892"/>
      <c r="M20" s="1892"/>
    </row>
    <row r="21" spans="1:13">
      <c r="A21" s="534"/>
    </row>
    <row r="25" spans="1:13">
      <c r="B25" s="1178"/>
    </row>
    <row r="34" spans="4:8">
      <c r="D34" s="1179"/>
    </row>
    <row r="35" spans="4:8">
      <c r="D35" s="1179"/>
      <c r="H35" s="1179"/>
    </row>
    <row r="36" spans="4:8">
      <c r="D36" s="1179"/>
      <c r="H36" s="1179"/>
    </row>
  </sheetData>
  <mergeCells count="14">
    <mergeCell ref="H5:I5"/>
    <mergeCell ref="J5:K5"/>
    <mergeCell ref="L5:M5"/>
    <mergeCell ref="A20:M20"/>
    <mergeCell ref="A1:M1"/>
    <mergeCell ref="A2:M2"/>
    <mergeCell ref="J3:K3"/>
    <mergeCell ref="L3:M3"/>
    <mergeCell ref="A4:A6"/>
    <mergeCell ref="B4:G4"/>
    <mergeCell ref="H4:M4"/>
    <mergeCell ref="B5:C5"/>
    <mergeCell ref="D5:E5"/>
    <mergeCell ref="F5:G5"/>
  </mergeCells>
  <pageMargins left="0.7" right="0.7" top="0.75" bottom="0.75" header="0.3" footer="0.3"/>
  <pageSetup scale="58" orientation="landscape" r:id="rId1"/>
</worksheet>
</file>

<file path=xl/worksheets/sheet39.xml><?xml version="1.0" encoding="utf-8"?>
<worksheet xmlns="http://schemas.openxmlformats.org/spreadsheetml/2006/main" xmlns:r="http://schemas.openxmlformats.org/officeDocument/2006/relationships">
  <sheetPr>
    <pageSetUpPr fitToPage="1"/>
  </sheetPr>
  <dimension ref="A1:V31"/>
  <sheetViews>
    <sheetView view="pageBreakPreview" zoomScale="84" zoomScaleNormal="80" zoomScaleSheetLayoutView="84" workbookViewId="0">
      <pane xSplit="7" ySplit="5" topLeftCell="J6" activePane="bottomRight" state="frozen"/>
      <selection activeCell="N16" sqref="N16"/>
      <selection pane="topRight" activeCell="N16" sqref="N16"/>
      <selection pane="bottomLeft" activeCell="N16" sqref="N16"/>
      <selection pane="bottomRight" activeCell="Z21" sqref="Z21"/>
    </sheetView>
  </sheetViews>
  <sheetFormatPr defaultRowHeight="15.75"/>
  <cols>
    <col min="1" max="1" width="58.140625" style="1181" bestFit="1" customWidth="1"/>
    <col min="2" max="9" width="12.85546875" style="1181" hidden="1" customWidth="1"/>
    <col min="10" max="10" width="12.85546875" style="1181" customWidth="1"/>
    <col min="11" max="16" width="12.85546875" style="1181" bestFit="1" customWidth="1"/>
    <col min="17" max="18" width="12.85546875" style="1181" customWidth="1"/>
    <col min="19" max="22" width="11.140625" style="1181" customWidth="1"/>
    <col min="23" max="257" width="9.140625" style="1181"/>
    <col min="258" max="258" width="53.28515625" style="1181" customWidth="1"/>
    <col min="259" max="264" width="0" style="1181" hidden="1" customWidth="1"/>
    <col min="265" max="267" width="12.85546875" style="1181" customWidth="1"/>
    <col min="268" max="273" width="12.85546875" style="1181" bestFit="1" customWidth="1"/>
    <col min="274" max="275" width="12.85546875" style="1181" customWidth="1"/>
    <col min="276" max="277" width="11.140625" style="1181" customWidth="1"/>
    <col min="278" max="513" width="9.140625" style="1181"/>
    <col min="514" max="514" width="53.28515625" style="1181" customWidth="1"/>
    <col min="515" max="520" width="0" style="1181" hidden="1" customWidth="1"/>
    <col min="521" max="523" width="12.85546875" style="1181" customWidth="1"/>
    <col min="524" max="529" width="12.85546875" style="1181" bestFit="1" customWidth="1"/>
    <col min="530" max="531" width="12.85546875" style="1181" customWidth="1"/>
    <col min="532" max="533" width="11.140625" style="1181" customWidth="1"/>
    <col min="534" max="769" width="9.140625" style="1181"/>
    <col min="770" max="770" width="53.28515625" style="1181" customWidth="1"/>
    <col min="771" max="776" width="0" style="1181" hidden="1" customWidth="1"/>
    <col min="777" max="779" width="12.85546875" style="1181" customWidth="1"/>
    <col min="780" max="785" width="12.85546875" style="1181" bestFit="1" customWidth="1"/>
    <col min="786" max="787" width="12.85546875" style="1181" customWidth="1"/>
    <col min="788" max="789" width="11.140625" style="1181" customWidth="1"/>
    <col min="790" max="1025" width="9.140625" style="1181"/>
    <col min="1026" max="1026" width="53.28515625" style="1181" customWidth="1"/>
    <col min="1027" max="1032" width="0" style="1181" hidden="1" customWidth="1"/>
    <col min="1033" max="1035" width="12.85546875" style="1181" customWidth="1"/>
    <col min="1036" max="1041" width="12.85546875" style="1181" bestFit="1" customWidth="1"/>
    <col min="1042" max="1043" width="12.85546875" style="1181" customWidth="1"/>
    <col min="1044" max="1045" width="11.140625" style="1181" customWidth="1"/>
    <col min="1046" max="1281" width="9.140625" style="1181"/>
    <col min="1282" max="1282" width="53.28515625" style="1181" customWidth="1"/>
    <col min="1283" max="1288" width="0" style="1181" hidden="1" customWidth="1"/>
    <col min="1289" max="1291" width="12.85546875" style="1181" customWidth="1"/>
    <col min="1292" max="1297" width="12.85546875" style="1181" bestFit="1" customWidth="1"/>
    <col min="1298" max="1299" width="12.85546875" style="1181" customWidth="1"/>
    <col min="1300" max="1301" width="11.140625" style="1181" customWidth="1"/>
    <col min="1302" max="1537" width="9.140625" style="1181"/>
    <col min="1538" max="1538" width="53.28515625" style="1181" customWidth="1"/>
    <col min="1539" max="1544" width="0" style="1181" hidden="1" customWidth="1"/>
    <col min="1545" max="1547" width="12.85546875" style="1181" customWidth="1"/>
    <col min="1548" max="1553" width="12.85546875" style="1181" bestFit="1" customWidth="1"/>
    <col min="1554" max="1555" width="12.85546875" style="1181" customWidth="1"/>
    <col min="1556" max="1557" width="11.140625" style="1181" customWidth="1"/>
    <col min="1558" max="1793" width="9.140625" style="1181"/>
    <col min="1794" max="1794" width="53.28515625" style="1181" customWidth="1"/>
    <col min="1795" max="1800" width="0" style="1181" hidden="1" customWidth="1"/>
    <col min="1801" max="1803" width="12.85546875" style="1181" customWidth="1"/>
    <col min="1804" max="1809" width="12.85546875" style="1181" bestFit="1" customWidth="1"/>
    <col min="1810" max="1811" width="12.85546875" style="1181" customWidth="1"/>
    <col min="1812" max="1813" width="11.140625" style="1181" customWidth="1"/>
    <col min="1814" max="2049" width="9.140625" style="1181"/>
    <col min="2050" max="2050" width="53.28515625" style="1181" customWidth="1"/>
    <col min="2051" max="2056" width="0" style="1181" hidden="1" customWidth="1"/>
    <col min="2057" max="2059" width="12.85546875" style="1181" customWidth="1"/>
    <col min="2060" max="2065" width="12.85546875" style="1181" bestFit="1" customWidth="1"/>
    <col min="2066" max="2067" width="12.85546875" style="1181" customWidth="1"/>
    <col min="2068" max="2069" width="11.140625" style="1181" customWidth="1"/>
    <col min="2070" max="2305" width="9.140625" style="1181"/>
    <col min="2306" max="2306" width="53.28515625" style="1181" customWidth="1"/>
    <col min="2307" max="2312" width="0" style="1181" hidden="1" customWidth="1"/>
    <col min="2313" max="2315" width="12.85546875" style="1181" customWidth="1"/>
    <col min="2316" max="2321" width="12.85546875" style="1181" bestFit="1" customWidth="1"/>
    <col min="2322" max="2323" width="12.85546875" style="1181" customWidth="1"/>
    <col min="2324" max="2325" width="11.140625" style="1181" customWidth="1"/>
    <col min="2326" max="2561" width="9.140625" style="1181"/>
    <col min="2562" max="2562" width="53.28515625" style="1181" customWidth="1"/>
    <col min="2563" max="2568" width="0" style="1181" hidden="1" customWidth="1"/>
    <col min="2569" max="2571" width="12.85546875" style="1181" customWidth="1"/>
    <col min="2572" max="2577" width="12.85546875" style="1181" bestFit="1" customWidth="1"/>
    <col min="2578" max="2579" width="12.85546875" style="1181" customWidth="1"/>
    <col min="2580" max="2581" width="11.140625" style="1181" customWidth="1"/>
    <col min="2582" max="2817" width="9.140625" style="1181"/>
    <col min="2818" max="2818" width="53.28515625" style="1181" customWidth="1"/>
    <col min="2819" max="2824" width="0" style="1181" hidden="1" customWidth="1"/>
    <col min="2825" max="2827" width="12.85546875" style="1181" customWidth="1"/>
    <col min="2828" max="2833" width="12.85546875" style="1181" bestFit="1" customWidth="1"/>
    <col min="2834" max="2835" width="12.85546875" style="1181" customWidth="1"/>
    <col min="2836" max="2837" width="11.140625" style="1181" customWidth="1"/>
    <col min="2838" max="3073" width="9.140625" style="1181"/>
    <col min="3074" max="3074" width="53.28515625" style="1181" customWidth="1"/>
    <col min="3075" max="3080" width="0" style="1181" hidden="1" customWidth="1"/>
    <col min="3081" max="3083" width="12.85546875" style="1181" customWidth="1"/>
    <col min="3084" max="3089" width="12.85546875" style="1181" bestFit="1" customWidth="1"/>
    <col min="3090" max="3091" width="12.85546875" style="1181" customWidth="1"/>
    <col min="3092" max="3093" width="11.140625" style="1181" customWidth="1"/>
    <col min="3094" max="3329" width="9.140625" style="1181"/>
    <col min="3330" max="3330" width="53.28515625" style="1181" customWidth="1"/>
    <col min="3331" max="3336" width="0" style="1181" hidden="1" customWidth="1"/>
    <col min="3337" max="3339" width="12.85546875" style="1181" customWidth="1"/>
    <col min="3340" max="3345" width="12.85546875" style="1181" bestFit="1" customWidth="1"/>
    <col min="3346" max="3347" width="12.85546875" style="1181" customWidth="1"/>
    <col min="3348" max="3349" width="11.140625" style="1181" customWidth="1"/>
    <col min="3350" max="3585" width="9.140625" style="1181"/>
    <col min="3586" max="3586" width="53.28515625" style="1181" customWidth="1"/>
    <col min="3587" max="3592" width="0" style="1181" hidden="1" customWidth="1"/>
    <col min="3593" max="3595" width="12.85546875" style="1181" customWidth="1"/>
    <col min="3596" max="3601" width="12.85546875" style="1181" bestFit="1" customWidth="1"/>
    <col min="3602" max="3603" width="12.85546875" style="1181" customWidth="1"/>
    <col min="3604" max="3605" width="11.140625" style="1181" customWidth="1"/>
    <col min="3606" max="3841" width="9.140625" style="1181"/>
    <col min="3842" max="3842" width="53.28515625" style="1181" customWidth="1"/>
    <col min="3843" max="3848" width="0" style="1181" hidden="1" customWidth="1"/>
    <col min="3849" max="3851" width="12.85546875" style="1181" customWidth="1"/>
    <col min="3852" max="3857" width="12.85546875" style="1181" bestFit="1" customWidth="1"/>
    <col min="3858" max="3859" width="12.85546875" style="1181" customWidth="1"/>
    <col min="3860" max="3861" width="11.140625" style="1181" customWidth="1"/>
    <col min="3862" max="4097" width="9.140625" style="1181"/>
    <col min="4098" max="4098" width="53.28515625" style="1181" customWidth="1"/>
    <col min="4099" max="4104" width="0" style="1181" hidden="1" customWidth="1"/>
    <col min="4105" max="4107" width="12.85546875" style="1181" customWidth="1"/>
    <col min="4108" max="4113" width="12.85546875" style="1181" bestFit="1" customWidth="1"/>
    <col min="4114" max="4115" width="12.85546875" style="1181" customWidth="1"/>
    <col min="4116" max="4117" width="11.140625" style="1181" customWidth="1"/>
    <col min="4118" max="4353" width="9.140625" style="1181"/>
    <col min="4354" max="4354" width="53.28515625" style="1181" customWidth="1"/>
    <col min="4355" max="4360" width="0" style="1181" hidden="1" customWidth="1"/>
    <col min="4361" max="4363" width="12.85546875" style="1181" customWidth="1"/>
    <col min="4364" max="4369" width="12.85546875" style="1181" bestFit="1" customWidth="1"/>
    <col min="4370" max="4371" width="12.85546875" style="1181" customWidth="1"/>
    <col min="4372" max="4373" width="11.140625" style="1181" customWidth="1"/>
    <col min="4374" max="4609" width="9.140625" style="1181"/>
    <col min="4610" max="4610" width="53.28515625" style="1181" customWidth="1"/>
    <col min="4611" max="4616" width="0" style="1181" hidden="1" customWidth="1"/>
    <col min="4617" max="4619" width="12.85546875" style="1181" customWidth="1"/>
    <col min="4620" max="4625" width="12.85546875" style="1181" bestFit="1" customWidth="1"/>
    <col min="4626" max="4627" width="12.85546875" style="1181" customWidth="1"/>
    <col min="4628" max="4629" width="11.140625" style="1181" customWidth="1"/>
    <col min="4630" max="4865" width="9.140625" style="1181"/>
    <col min="4866" max="4866" width="53.28515625" style="1181" customWidth="1"/>
    <col min="4867" max="4872" width="0" style="1181" hidden="1" customWidth="1"/>
    <col min="4873" max="4875" width="12.85546875" style="1181" customWidth="1"/>
    <col min="4876" max="4881" width="12.85546875" style="1181" bestFit="1" customWidth="1"/>
    <col min="4882" max="4883" width="12.85546875" style="1181" customWidth="1"/>
    <col min="4884" max="4885" width="11.140625" style="1181" customWidth="1"/>
    <col min="4886" max="5121" width="9.140625" style="1181"/>
    <col min="5122" max="5122" width="53.28515625" style="1181" customWidth="1"/>
    <col min="5123" max="5128" width="0" style="1181" hidden="1" customWidth="1"/>
    <col min="5129" max="5131" width="12.85546875" style="1181" customWidth="1"/>
    <col min="5132" max="5137" width="12.85546875" style="1181" bestFit="1" customWidth="1"/>
    <col min="5138" max="5139" width="12.85546875" style="1181" customWidth="1"/>
    <col min="5140" max="5141" width="11.140625" style="1181" customWidth="1"/>
    <col min="5142" max="5377" width="9.140625" style="1181"/>
    <col min="5378" max="5378" width="53.28515625" style="1181" customWidth="1"/>
    <col min="5379" max="5384" width="0" style="1181" hidden="1" customWidth="1"/>
    <col min="5385" max="5387" width="12.85546875" style="1181" customWidth="1"/>
    <col min="5388" max="5393" width="12.85546875" style="1181" bestFit="1" customWidth="1"/>
    <col min="5394" max="5395" width="12.85546875" style="1181" customWidth="1"/>
    <col min="5396" max="5397" width="11.140625" style="1181" customWidth="1"/>
    <col min="5398" max="5633" width="9.140625" style="1181"/>
    <col min="5634" max="5634" width="53.28515625" style="1181" customWidth="1"/>
    <col min="5635" max="5640" width="0" style="1181" hidden="1" customWidth="1"/>
    <col min="5641" max="5643" width="12.85546875" style="1181" customWidth="1"/>
    <col min="5644" max="5649" width="12.85546875" style="1181" bestFit="1" customWidth="1"/>
    <col min="5650" max="5651" width="12.85546875" style="1181" customWidth="1"/>
    <col min="5652" max="5653" width="11.140625" style="1181" customWidth="1"/>
    <col min="5654" max="5889" width="9.140625" style="1181"/>
    <col min="5890" max="5890" width="53.28515625" style="1181" customWidth="1"/>
    <col min="5891" max="5896" width="0" style="1181" hidden="1" customWidth="1"/>
    <col min="5897" max="5899" width="12.85546875" style="1181" customWidth="1"/>
    <col min="5900" max="5905" width="12.85546875" style="1181" bestFit="1" customWidth="1"/>
    <col min="5906" max="5907" width="12.85546875" style="1181" customWidth="1"/>
    <col min="5908" max="5909" width="11.140625" style="1181" customWidth="1"/>
    <col min="5910" max="6145" width="9.140625" style="1181"/>
    <col min="6146" max="6146" width="53.28515625" style="1181" customWidth="1"/>
    <col min="6147" max="6152" width="0" style="1181" hidden="1" customWidth="1"/>
    <col min="6153" max="6155" width="12.85546875" style="1181" customWidth="1"/>
    <col min="6156" max="6161" width="12.85546875" style="1181" bestFit="1" customWidth="1"/>
    <col min="6162" max="6163" width="12.85546875" style="1181" customWidth="1"/>
    <col min="6164" max="6165" width="11.140625" style="1181" customWidth="1"/>
    <col min="6166" max="6401" width="9.140625" style="1181"/>
    <col min="6402" max="6402" width="53.28515625" style="1181" customWidth="1"/>
    <col min="6403" max="6408" width="0" style="1181" hidden="1" customWidth="1"/>
    <col min="6409" max="6411" width="12.85546875" style="1181" customWidth="1"/>
    <col min="6412" max="6417" width="12.85546875" style="1181" bestFit="1" customWidth="1"/>
    <col min="6418" max="6419" width="12.85546875" style="1181" customWidth="1"/>
    <col min="6420" max="6421" width="11.140625" style="1181" customWidth="1"/>
    <col min="6422" max="6657" width="9.140625" style="1181"/>
    <col min="6658" max="6658" width="53.28515625" style="1181" customWidth="1"/>
    <col min="6659" max="6664" width="0" style="1181" hidden="1" customWidth="1"/>
    <col min="6665" max="6667" width="12.85546875" style="1181" customWidth="1"/>
    <col min="6668" max="6673" width="12.85546875" style="1181" bestFit="1" customWidth="1"/>
    <col min="6674" max="6675" width="12.85546875" style="1181" customWidth="1"/>
    <col min="6676" max="6677" width="11.140625" style="1181" customWidth="1"/>
    <col min="6678" max="6913" width="9.140625" style="1181"/>
    <col min="6914" max="6914" width="53.28515625" style="1181" customWidth="1"/>
    <col min="6915" max="6920" width="0" style="1181" hidden="1" customWidth="1"/>
    <col min="6921" max="6923" width="12.85546875" style="1181" customWidth="1"/>
    <col min="6924" max="6929" width="12.85546875" style="1181" bestFit="1" customWidth="1"/>
    <col min="6930" max="6931" width="12.85546875" style="1181" customWidth="1"/>
    <col min="6932" max="6933" width="11.140625" style="1181" customWidth="1"/>
    <col min="6934" max="7169" width="9.140625" style="1181"/>
    <col min="7170" max="7170" width="53.28515625" style="1181" customWidth="1"/>
    <col min="7171" max="7176" width="0" style="1181" hidden="1" customWidth="1"/>
    <col min="7177" max="7179" width="12.85546875" style="1181" customWidth="1"/>
    <col min="7180" max="7185" width="12.85546875" style="1181" bestFit="1" customWidth="1"/>
    <col min="7186" max="7187" width="12.85546875" style="1181" customWidth="1"/>
    <col min="7188" max="7189" width="11.140625" style="1181" customWidth="1"/>
    <col min="7190" max="7425" width="9.140625" style="1181"/>
    <col min="7426" max="7426" width="53.28515625" style="1181" customWidth="1"/>
    <col min="7427" max="7432" width="0" style="1181" hidden="1" customWidth="1"/>
    <col min="7433" max="7435" width="12.85546875" style="1181" customWidth="1"/>
    <col min="7436" max="7441" width="12.85546875" style="1181" bestFit="1" customWidth="1"/>
    <col min="7442" max="7443" width="12.85546875" style="1181" customWidth="1"/>
    <col min="7444" max="7445" width="11.140625" style="1181" customWidth="1"/>
    <col min="7446" max="7681" width="9.140625" style="1181"/>
    <col min="7682" max="7682" width="53.28515625" style="1181" customWidth="1"/>
    <col min="7683" max="7688" width="0" style="1181" hidden="1" customWidth="1"/>
    <col min="7689" max="7691" width="12.85546875" style="1181" customWidth="1"/>
    <col min="7692" max="7697" width="12.85546875" style="1181" bestFit="1" customWidth="1"/>
    <col min="7698" max="7699" width="12.85546875" style="1181" customWidth="1"/>
    <col min="7700" max="7701" width="11.140625" style="1181" customWidth="1"/>
    <col min="7702" max="7937" width="9.140625" style="1181"/>
    <col min="7938" max="7938" width="53.28515625" style="1181" customWidth="1"/>
    <col min="7939" max="7944" width="0" style="1181" hidden="1" customWidth="1"/>
    <col min="7945" max="7947" width="12.85546875" style="1181" customWidth="1"/>
    <col min="7948" max="7953" width="12.85546875" style="1181" bestFit="1" customWidth="1"/>
    <col min="7954" max="7955" width="12.85546875" style="1181" customWidth="1"/>
    <col min="7956" max="7957" width="11.140625" style="1181" customWidth="1"/>
    <col min="7958" max="8193" width="9.140625" style="1181"/>
    <col min="8194" max="8194" width="53.28515625" style="1181" customWidth="1"/>
    <col min="8195" max="8200" width="0" style="1181" hidden="1" customWidth="1"/>
    <col min="8201" max="8203" width="12.85546875" style="1181" customWidth="1"/>
    <col min="8204" max="8209" width="12.85546875" style="1181" bestFit="1" customWidth="1"/>
    <col min="8210" max="8211" width="12.85546875" style="1181" customWidth="1"/>
    <col min="8212" max="8213" width="11.140625" style="1181" customWidth="1"/>
    <col min="8214" max="8449" width="9.140625" style="1181"/>
    <col min="8450" max="8450" width="53.28515625" style="1181" customWidth="1"/>
    <col min="8451" max="8456" width="0" style="1181" hidden="1" customWidth="1"/>
    <col min="8457" max="8459" width="12.85546875" style="1181" customWidth="1"/>
    <col min="8460" max="8465" width="12.85546875" style="1181" bestFit="1" customWidth="1"/>
    <col min="8466" max="8467" width="12.85546875" style="1181" customWidth="1"/>
    <col min="8468" max="8469" width="11.140625" style="1181" customWidth="1"/>
    <col min="8470" max="8705" width="9.140625" style="1181"/>
    <col min="8706" max="8706" width="53.28515625" style="1181" customWidth="1"/>
    <col min="8707" max="8712" width="0" style="1181" hidden="1" customWidth="1"/>
    <col min="8713" max="8715" width="12.85546875" style="1181" customWidth="1"/>
    <col min="8716" max="8721" width="12.85546875" style="1181" bestFit="1" customWidth="1"/>
    <col min="8722" max="8723" width="12.85546875" style="1181" customWidth="1"/>
    <col min="8724" max="8725" width="11.140625" style="1181" customWidth="1"/>
    <col min="8726" max="8961" width="9.140625" style="1181"/>
    <col min="8962" max="8962" width="53.28515625" style="1181" customWidth="1"/>
    <col min="8963" max="8968" width="0" style="1181" hidden="1" customWidth="1"/>
    <col min="8969" max="8971" width="12.85546875" style="1181" customWidth="1"/>
    <col min="8972" max="8977" width="12.85546875" style="1181" bestFit="1" customWidth="1"/>
    <col min="8978" max="8979" width="12.85546875" style="1181" customWidth="1"/>
    <col min="8980" max="8981" width="11.140625" style="1181" customWidth="1"/>
    <col min="8982" max="9217" width="9.140625" style="1181"/>
    <col min="9218" max="9218" width="53.28515625" style="1181" customWidth="1"/>
    <col min="9219" max="9224" width="0" style="1181" hidden="1" customWidth="1"/>
    <col min="9225" max="9227" width="12.85546875" style="1181" customWidth="1"/>
    <col min="9228" max="9233" width="12.85546875" style="1181" bestFit="1" customWidth="1"/>
    <col min="9234" max="9235" width="12.85546875" style="1181" customWidth="1"/>
    <col min="9236" max="9237" width="11.140625" style="1181" customWidth="1"/>
    <col min="9238" max="9473" width="9.140625" style="1181"/>
    <col min="9474" max="9474" width="53.28515625" style="1181" customWidth="1"/>
    <col min="9475" max="9480" width="0" style="1181" hidden="1" customWidth="1"/>
    <col min="9481" max="9483" width="12.85546875" style="1181" customWidth="1"/>
    <col min="9484" max="9489" width="12.85546875" style="1181" bestFit="1" customWidth="1"/>
    <col min="9490" max="9491" width="12.85546875" style="1181" customWidth="1"/>
    <col min="9492" max="9493" width="11.140625" style="1181" customWidth="1"/>
    <col min="9494" max="9729" width="9.140625" style="1181"/>
    <col min="9730" max="9730" width="53.28515625" style="1181" customWidth="1"/>
    <col min="9731" max="9736" width="0" style="1181" hidden="1" customWidth="1"/>
    <col min="9737" max="9739" width="12.85546875" style="1181" customWidth="1"/>
    <col min="9740" max="9745" width="12.85546875" style="1181" bestFit="1" customWidth="1"/>
    <col min="9746" max="9747" width="12.85546875" style="1181" customWidth="1"/>
    <col min="9748" max="9749" width="11.140625" style="1181" customWidth="1"/>
    <col min="9750" max="9985" width="9.140625" style="1181"/>
    <col min="9986" max="9986" width="53.28515625" style="1181" customWidth="1"/>
    <col min="9987" max="9992" width="0" style="1181" hidden="1" customWidth="1"/>
    <col min="9993" max="9995" width="12.85546875" style="1181" customWidth="1"/>
    <col min="9996" max="10001" width="12.85546875" style="1181" bestFit="1" customWidth="1"/>
    <col min="10002" max="10003" width="12.85546875" style="1181" customWidth="1"/>
    <col min="10004" max="10005" width="11.140625" style="1181" customWidth="1"/>
    <col min="10006" max="10241" width="9.140625" style="1181"/>
    <col min="10242" max="10242" width="53.28515625" style="1181" customWidth="1"/>
    <col min="10243" max="10248" width="0" style="1181" hidden="1" customWidth="1"/>
    <col min="10249" max="10251" width="12.85546875" style="1181" customWidth="1"/>
    <col min="10252" max="10257" width="12.85546875" style="1181" bestFit="1" customWidth="1"/>
    <col min="10258" max="10259" width="12.85546875" style="1181" customWidth="1"/>
    <col min="10260" max="10261" width="11.140625" style="1181" customWidth="1"/>
    <col min="10262" max="10497" width="9.140625" style="1181"/>
    <col min="10498" max="10498" width="53.28515625" style="1181" customWidth="1"/>
    <col min="10499" max="10504" width="0" style="1181" hidden="1" customWidth="1"/>
    <col min="10505" max="10507" width="12.85546875" style="1181" customWidth="1"/>
    <col min="10508" max="10513" width="12.85546875" style="1181" bestFit="1" customWidth="1"/>
    <col min="10514" max="10515" width="12.85546875" style="1181" customWidth="1"/>
    <col min="10516" max="10517" width="11.140625" style="1181" customWidth="1"/>
    <col min="10518" max="10753" width="9.140625" style="1181"/>
    <col min="10754" max="10754" width="53.28515625" style="1181" customWidth="1"/>
    <col min="10755" max="10760" width="0" style="1181" hidden="1" customWidth="1"/>
    <col min="10761" max="10763" width="12.85546875" style="1181" customWidth="1"/>
    <col min="10764" max="10769" width="12.85546875" style="1181" bestFit="1" customWidth="1"/>
    <col min="10770" max="10771" width="12.85546875" style="1181" customWidth="1"/>
    <col min="10772" max="10773" width="11.140625" style="1181" customWidth="1"/>
    <col min="10774" max="11009" width="9.140625" style="1181"/>
    <col min="11010" max="11010" width="53.28515625" style="1181" customWidth="1"/>
    <col min="11011" max="11016" width="0" style="1181" hidden="1" customWidth="1"/>
    <col min="11017" max="11019" width="12.85546875" style="1181" customWidth="1"/>
    <col min="11020" max="11025" width="12.85546875" style="1181" bestFit="1" customWidth="1"/>
    <col min="11026" max="11027" width="12.85546875" style="1181" customWidth="1"/>
    <col min="11028" max="11029" width="11.140625" style="1181" customWidth="1"/>
    <col min="11030" max="11265" width="9.140625" style="1181"/>
    <col min="11266" max="11266" width="53.28515625" style="1181" customWidth="1"/>
    <col min="11267" max="11272" width="0" style="1181" hidden="1" customWidth="1"/>
    <col min="11273" max="11275" width="12.85546875" style="1181" customWidth="1"/>
    <col min="11276" max="11281" width="12.85546875" style="1181" bestFit="1" customWidth="1"/>
    <col min="11282" max="11283" width="12.85546875" style="1181" customWidth="1"/>
    <col min="11284" max="11285" width="11.140625" style="1181" customWidth="1"/>
    <col min="11286" max="11521" width="9.140625" style="1181"/>
    <col min="11522" max="11522" width="53.28515625" style="1181" customWidth="1"/>
    <col min="11523" max="11528" width="0" style="1181" hidden="1" customWidth="1"/>
    <col min="11529" max="11531" width="12.85546875" style="1181" customWidth="1"/>
    <col min="11532" max="11537" width="12.85546875" style="1181" bestFit="1" customWidth="1"/>
    <col min="11538" max="11539" width="12.85546875" style="1181" customWidth="1"/>
    <col min="11540" max="11541" width="11.140625" style="1181" customWidth="1"/>
    <col min="11542" max="11777" width="9.140625" style="1181"/>
    <col min="11778" max="11778" width="53.28515625" style="1181" customWidth="1"/>
    <col min="11779" max="11784" width="0" style="1181" hidden="1" customWidth="1"/>
    <col min="11785" max="11787" width="12.85546875" style="1181" customWidth="1"/>
    <col min="11788" max="11793" width="12.85546875" style="1181" bestFit="1" customWidth="1"/>
    <col min="11794" max="11795" width="12.85546875" style="1181" customWidth="1"/>
    <col min="11796" max="11797" width="11.140625" style="1181" customWidth="1"/>
    <col min="11798" max="12033" width="9.140625" style="1181"/>
    <col min="12034" max="12034" width="53.28515625" style="1181" customWidth="1"/>
    <col min="12035" max="12040" width="0" style="1181" hidden="1" customWidth="1"/>
    <col min="12041" max="12043" width="12.85546875" style="1181" customWidth="1"/>
    <col min="12044" max="12049" width="12.85546875" style="1181" bestFit="1" customWidth="1"/>
    <col min="12050" max="12051" width="12.85546875" style="1181" customWidth="1"/>
    <col min="12052" max="12053" width="11.140625" style="1181" customWidth="1"/>
    <col min="12054" max="12289" width="9.140625" style="1181"/>
    <col min="12290" max="12290" width="53.28515625" style="1181" customWidth="1"/>
    <col min="12291" max="12296" width="0" style="1181" hidden="1" customWidth="1"/>
    <col min="12297" max="12299" width="12.85546875" style="1181" customWidth="1"/>
    <col min="12300" max="12305" width="12.85546875" style="1181" bestFit="1" customWidth="1"/>
    <col min="12306" max="12307" width="12.85546875" style="1181" customWidth="1"/>
    <col min="12308" max="12309" width="11.140625" style="1181" customWidth="1"/>
    <col min="12310" max="12545" width="9.140625" style="1181"/>
    <col min="12546" max="12546" width="53.28515625" style="1181" customWidth="1"/>
    <col min="12547" max="12552" width="0" style="1181" hidden="1" customWidth="1"/>
    <col min="12553" max="12555" width="12.85546875" style="1181" customWidth="1"/>
    <col min="12556" max="12561" width="12.85546875" style="1181" bestFit="1" customWidth="1"/>
    <col min="12562" max="12563" width="12.85546875" style="1181" customWidth="1"/>
    <col min="12564" max="12565" width="11.140625" style="1181" customWidth="1"/>
    <col min="12566" max="12801" width="9.140625" style="1181"/>
    <col min="12802" max="12802" width="53.28515625" style="1181" customWidth="1"/>
    <col min="12803" max="12808" width="0" style="1181" hidden="1" customWidth="1"/>
    <col min="12809" max="12811" width="12.85546875" style="1181" customWidth="1"/>
    <col min="12812" max="12817" width="12.85546875" style="1181" bestFit="1" customWidth="1"/>
    <col min="12818" max="12819" width="12.85546875" style="1181" customWidth="1"/>
    <col min="12820" max="12821" width="11.140625" style="1181" customWidth="1"/>
    <col min="12822" max="13057" width="9.140625" style="1181"/>
    <col min="13058" max="13058" width="53.28515625" style="1181" customWidth="1"/>
    <col min="13059" max="13064" width="0" style="1181" hidden="1" customWidth="1"/>
    <col min="13065" max="13067" width="12.85546875" style="1181" customWidth="1"/>
    <col min="13068" max="13073" width="12.85546875" style="1181" bestFit="1" customWidth="1"/>
    <col min="13074" max="13075" width="12.85546875" style="1181" customWidth="1"/>
    <col min="13076" max="13077" width="11.140625" style="1181" customWidth="1"/>
    <col min="13078" max="13313" width="9.140625" style="1181"/>
    <col min="13314" max="13314" width="53.28515625" style="1181" customWidth="1"/>
    <col min="13315" max="13320" width="0" style="1181" hidden="1" customWidth="1"/>
    <col min="13321" max="13323" width="12.85546875" style="1181" customWidth="1"/>
    <col min="13324" max="13329" width="12.85546875" style="1181" bestFit="1" customWidth="1"/>
    <col min="13330" max="13331" width="12.85546875" style="1181" customWidth="1"/>
    <col min="13332" max="13333" width="11.140625" style="1181" customWidth="1"/>
    <col min="13334" max="13569" width="9.140625" style="1181"/>
    <col min="13570" max="13570" width="53.28515625" style="1181" customWidth="1"/>
    <col min="13571" max="13576" width="0" style="1181" hidden="1" customWidth="1"/>
    <col min="13577" max="13579" width="12.85546875" style="1181" customWidth="1"/>
    <col min="13580" max="13585" width="12.85546875" style="1181" bestFit="1" customWidth="1"/>
    <col min="13586" max="13587" width="12.85546875" style="1181" customWidth="1"/>
    <col min="13588" max="13589" width="11.140625" style="1181" customWidth="1"/>
    <col min="13590" max="13825" width="9.140625" style="1181"/>
    <col min="13826" max="13826" width="53.28515625" style="1181" customWidth="1"/>
    <col min="13827" max="13832" width="0" style="1181" hidden="1" customWidth="1"/>
    <col min="13833" max="13835" width="12.85546875" style="1181" customWidth="1"/>
    <col min="13836" max="13841" width="12.85546875" style="1181" bestFit="1" customWidth="1"/>
    <col min="13842" max="13843" width="12.85546875" style="1181" customWidth="1"/>
    <col min="13844" max="13845" width="11.140625" style="1181" customWidth="1"/>
    <col min="13846" max="14081" width="9.140625" style="1181"/>
    <col min="14082" max="14082" width="53.28515625" style="1181" customWidth="1"/>
    <col min="14083" max="14088" width="0" style="1181" hidden="1" customWidth="1"/>
    <col min="14089" max="14091" width="12.85546875" style="1181" customWidth="1"/>
    <col min="14092" max="14097" width="12.85546875" style="1181" bestFit="1" customWidth="1"/>
    <col min="14098" max="14099" width="12.85546875" style="1181" customWidth="1"/>
    <col min="14100" max="14101" width="11.140625" style="1181" customWidth="1"/>
    <col min="14102" max="14337" width="9.140625" style="1181"/>
    <col min="14338" max="14338" width="53.28515625" style="1181" customWidth="1"/>
    <col min="14339" max="14344" width="0" style="1181" hidden="1" customWidth="1"/>
    <col min="14345" max="14347" width="12.85546875" style="1181" customWidth="1"/>
    <col min="14348" max="14353" width="12.85546875" style="1181" bestFit="1" customWidth="1"/>
    <col min="14354" max="14355" width="12.85546875" style="1181" customWidth="1"/>
    <col min="14356" max="14357" width="11.140625" style="1181" customWidth="1"/>
    <col min="14358" max="14593" width="9.140625" style="1181"/>
    <col min="14594" max="14594" width="53.28515625" style="1181" customWidth="1"/>
    <col min="14595" max="14600" width="0" style="1181" hidden="1" customWidth="1"/>
    <col min="14601" max="14603" width="12.85546875" style="1181" customWidth="1"/>
    <col min="14604" max="14609" width="12.85546875" style="1181" bestFit="1" customWidth="1"/>
    <col min="14610" max="14611" width="12.85546875" style="1181" customWidth="1"/>
    <col min="14612" max="14613" width="11.140625" style="1181" customWidth="1"/>
    <col min="14614" max="14849" width="9.140625" style="1181"/>
    <col min="14850" max="14850" width="53.28515625" style="1181" customWidth="1"/>
    <col min="14851" max="14856" width="0" style="1181" hidden="1" customWidth="1"/>
    <col min="14857" max="14859" width="12.85546875" style="1181" customWidth="1"/>
    <col min="14860" max="14865" width="12.85546875" style="1181" bestFit="1" customWidth="1"/>
    <col min="14866" max="14867" width="12.85546875" style="1181" customWidth="1"/>
    <col min="14868" max="14869" width="11.140625" style="1181" customWidth="1"/>
    <col min="14870" max="15105" width="9.140625" style="1181"/>
    <col min="15106" max="15106" width="53.28515625" style="1181" customWidth="1"/>
    <col min="15107" max="15112" width="0" style="1181" hidden="1" customWidth="1"/>
    <col min="15113" max="15115" width="12.85546875" style="1181" customWidth="1"/>
    <col min="15116" max="15121" width="12.85546875" style="1181" bestFit="1" customWidth="1"/>
    <col min="15122" max="15123" width="12.85546875" style="1181" customWidth="1"/>
    <col min="15124" max="15125" width="11.140625" style="1181" customWidth="1"/>
    <col min="15126" max="15361" width="9.140625" style="1181"/>
    <col min="15362" max="15362" width="53.28515625" style="1181" customWidth="1"/>
    <col min="15363" max="15368" width="0" style="1181" hidden="1" customWidth="1"/>
    <col min="15369" max="15371" width="12.85546875" style="1181" customWidth="1"/>
    <col min="15372" max="15377" width="12.85546875" style="1181" bestFit="1" customWidth="1"/>
    <col min="15378" max="15379" width="12.85546875" style="1181" customWidth="1"/>
    <col min="15380" max="15381" width="11.140625" style="1181" customWidth="1"/>
    <col min="15382" max="15617" width="9.140625" style="1181"/>
    <col min="15618" max="15618" width="53.28515625" style="1181" customWidth="1"/>
    <col min="15619" max="15624" width="0" style="1181" hidden="1" customWidth="1"/>
    <col min="15625" max="15627" width="12.85546875" style="1181" customWidth="1"/>
    <col min="15628" max="15633" width="12.85546875" style="1181" bestFit="1" customWidth="1"/>
    <col min="15634" max="15635" width="12.85546875" style="1181" customWidth="1"/>
    <col min="15636" max="15637" width="11.140625" style="1181" customWidth="1"/>
    <col min="15638" max="15873" width="9.140625" style="1181"/>
    <col min="15874" max="15874" width="53.28515625" style="1181" customWidth="1"/>
    <col min="15875" max="15880" width="0" style="1181" hidden="1" customWidth="1"/>
    <col min="15881" max="15883" width="12.85546875" style="1181" customWidth="1"/>
    <col min="15884" max="15889" width="12.85546875" style="1181" bestFit="1" customWidth="1"/>
    <col min="15890" max="15891" width="12.85546875" style="1181" customWidth="1"/>
    <col min="15892" max="15893" width="11.140625" style="1181" customWidth="1"/>
    <col min="15894" max="16129" width="9.140625" style="1181"/>
    <col min="16130" max="16130" width="53.28515625" style="1181" customWidth="1"/>
    <col min="16131" max="16136" width="0" style="1181" hidden="1" customWidth="1"/>
    <col min="16137" max="16139" width="12.85546875" style="1181" customWidth="1"/>
    <col min="16140" max="16145" width="12.85546875" style="1181" bestFit="1" customWidth="1"/>
    <col min="16146" max="16147" width="12.85546875" style="1181" customWidth="1"/>
    <col min="16148" max="16149" width="11.140625" style="1181" customWidth="1"/>
    <col min="16150" max="16384" width="9.140625" style="1181"/>
  </cols>
  <sheetData>
    <row r="1" spans="1:22">
      <c r="A1" s="1902" t="s">
        <v>1246</v>
      </c>
      <c r="B1" s="1902"/>
      <c r="C1" s="1902"/>
      <c r="D1" s="1902"/>
      <c r="E1" s="1902"/>
      <c r="F1" s="1902"/>
      <c r="G1" s="1902"/>
      <c r="H1" s="1902"/>
      <c r="I1" s="1902"/>
      <c r="J1" s="1902"/>
      <c r="K1" s="1902"/>
      <c r="L1" s="1902"/>
      <c r="M1" s="1902"/>
      <c r="N1" s="1902"/>
      <c r="O1" s="1902"/>
      <c r="P1" s="1902"/>
      <c r="Q1" s="1902"/>
      <c r="R1" s="1902"/>
      <c r="S1" s="1902"/>
      <c r="T1" s="1180"/>
    </row>
    <row r="2" spans="1:22">
      <c r="A2" s="1903" t="s">
        <v>131</v>
      </c>
      <c r="B2" s="1903"/>
      <c r="C2" s="1903"/>
      <c r="D2" s="1903"/>
      <c r="E2" s="1903"/>
      <c r="F2" s="1903"/>
      <c r="G2" s="1903"/>
      <c r="H2" s="1903"/>
      <c r="I2" s="1903"/>
      <c r="J2" s="1903"/>
      <c r="K2" s="1903"/>
      <c r="L2" s="1903"/>
      <c r="M2" s="1903"/>
      <c r="N2" s="1903"/>
      <c r="O2" s="1903"/>
      <c r="P2" s="1903"/>
      <c r="Q2" s="1903"/>
      <c r="R2" s="1903"/>
      <c r="S2" s="1903"/>
      <c r="T2" s="1182"/>
    </row>
    <row r="3" spans="1:22" ht="16.5" thickBot="1">
      <c r="A3" s="1183"/>
    </row>
    <row r="4" spans="1:22" ht="32.25" thickTop="1">
      <c r="A4" s="1184" t="s">
        <v>1247</v>
      </c>
      <c r="B4" s="1185" t="s">
        <v>1248</v>
      </c>
      <c r="C4" s="1185" t="s">
        <v>1249</v>
      </c>
      <c r="D4" s="1185" t="s">
        <v>1250</v>
      </c>
      <c r="E4" s="1185" t="s">
        <v>1251</v>
      </c>
      <c r="F4" s="1185" t="s">
        <v>1252</v>
      </c>
      <c r="G4" s="1185" t="s">
        <v>1253</v>
      </c>
      <c r="H4" s="1185" t="s">
        <v>1254</v>
      </c>
      <c r="I4" s="1185" t="s">
        <v>1255</v>
      </c>
      <c r="J4" s="1185" t="s">
        <v>1256</v>
      </c>
      <c r="K4" s="1185" t="s">
        <v>1257</v>
      </c>
      <c r="L4" s="1185" t="s">
        <v>1258</v>
      </c>
      <c r="M4" s="1185" t="s">
        <v>1259</v>
      </c>
      <c r="N4" s="1185" t="s">
        <v>1260</v>
      </c>
      <c r="O4" s="1185" t="s">
        <v>1261</v>
      </c>
      <c r="P4" s="1185" t="s">
        <v>1262</v>
      </c>
      <c r="Q4" s="1185" t="s">
        <v>1263</v>
      </c>
      <c r="R4" s="1185" t="s">
        <v>1264</v>
      </c>
      <c r="S4" s="1185" t="s">
        <v>1265</v>
      </c>
      <c r="T4" s="1186" t="s">
        <v>1266</v>
      </c>
      <c r="U4" s="1185" t="s">
        <v>1267</v>
      </c>
      <c r="V4" s="1187" t="s">
        <v>1268</v>
      </c>
    </row>
    <row r="5" spans="1:22" ht="20.25" customHeight="1" thickBot="1">
      <c r="A5" s="1188" t="s">
        <v>1269</v>
      </c>
      <c r="B5" s="1189"/>
      <c r="C5" s="1189"/>
      <c r="D5" s="1189"/>
      <c r="E5" s="1189"/>
      <c r="F5" s="1190"/>
      <c r="G5" s="1190"/>
      <c r="H5" s="1190"/>
      <c r="I5" s="1190"/>
      <c r="J5" s="1190"/>
      <c r="K5" s="1190"/>
      <c r="L5" s="1190"/>
      <c r="M5" s="1190"/>
      <c r="N5" s="1190"/>
      <c r="O5" s="1190"/>
      <c r="P5" s="1190"/>
      <c r="Q5" s="1190"/>
      <c r="R5" s="1190"/>
      <c r="S5" s="1190"/>
      <c r="T5" s="1191"/>
      <c r="U5" s="1190"/>
      <c r="V5" s="1192"/>
    </row>
    <row r="6" spans="1:22" ht="20.25" customHeight="1">
      <c r="A6" s="1193" t="s">
        <v>1270</v>
      </c>
      <c r="B6" s="1194"/>
      <c r="C6" s="1194"/>
      <c r="D6" s="1194"/>
      <c r="E6" s="1194"/>
      <c r="F6" s="1195"/>
      <c r="G6" s="1195"/>
      <c r="H6" s="1195"/>
      <c r="I6" s="1195"/>
      <c r="J6" s="1195"/>
      <c r="K6" s="1194">
        <v>5</v>
      </c>
      <c r="L6" s="1194">
        <v>5</v>
      </c>
      <c r="M6" s="1194">
        <v>5</v>
      </c>
      <c r="N6" s="1194">
        <v>5</v>
      </c>
      <c r="O6" s="1194">
        <v>5</v>
      </c>
      <c r="P6" s="1194">
        <v>5</v>
      </c>
      <c r="Q6" s="1194">
        <v>5</v>
      </c>
      <c r="R6" s="1194">
        <v>5</v>
      </c>
      <c r="S6" s="1194">
        <v>5</v>
      </c>
      <c r="T6" s="1196">
        <v>5</v>
      </c>
      <c r="U6" s="1194">
        <v>5</v>
      </c>
      <c r="V6" s="1197">
        <v>5</v>
      </c>
    </row>
    <row r="7" spans="1:22" ht="20.25" customHeight="1">
      <c r="A7" s="1198" t="s">
        <v>1271</v>
      </c>
      <c r="B7" s="1199"/>
      <c r="C7" s="1199"/>
      <c r="D7" s="1199"/>
      <c r="E7" s="1199"/>
      <c r="F7" s="1200"/>
      <c r="G7" s="1200"/>
      <c r="H7" s="1200"/>
      <c r="I7" s="1200"/>
      <c r="J7" s="1200"/>
      <c r="K7" s="1199">
        <v>3</v>
      </c>
      <c r="L7" s="1199">
        <v>3</v>
      </c>
      <c r="M7" s="1199">
        <v>3</v>
      </c>
      <c r="N7" s="1199">
        <v>3</v>
      </c>
      <c r="O7" s="1199">
        <v>3</v>
      </c>
      <c r="P7" s="1199">
        <v>3</v>
      </c>
      <c r="Q7" s="1199">
        <v>3</v>
      </c>
      <c r="R7" s="1199">
        <v>3</v>
      </c>
      <c r="S7" s="1199">
        <v>3</v>
      </c>
      <c r="T7" s="1201">
        <v>3</v>
      </c>
      <c r="U7" s="1199">
        <v>3</v>
      </c>
      <c r="V7" s="1202">
        <v>3</v>
      </c>
    </row>
    <row r="8" spans="1:22" ht="20.25" customHeight="1">
      <c r="A8" s="1198" t="s">
        <v>1272</v>
      </c>
      <c r="B8" s="773">
        <v>7</v>
      </c>
      <c r="C8" s="773">
        <v>7</v>
      </c>
      <c r="D8" s="773">
        <v>7</v>
      </c>
      <c r="E8" s="1199">
        <v>7</v>
      </c>
      <c r="F8" s="1199">
        <v>7</v>
      </c>
      <c r="G8" s="1199">
        <v>7</v>
      </c>
      <c r="H8" s="1199">
        <v>7</v>
      </c>
      <c r="I8" s="1199">
        <v>7</v>
      </c>
      <c r="J8" s="1199">
        <v>7</v>
      </c>
      <c r="K8" s="1199">
        <v>7</v>
      </c>
      <c r="L8" s="1199">
        <v>7</v>
      </c>
      <c r="M8" s="1199">
        <v>7</v>
      </c>
      <c r="N8" s="1199">
        <v>7</v>
      </c>
      <c r="O8" s="1199">
        <v>7</v>
      </c>
      <c r="P8" s="1199">
        <v>7</v>
      </c>
      <c r="Q8" s="1199">
        <v>7</v>
      </c>
      <c r="R8" s="1199">
        <v>7</v>
      </c>
      <c r="S8" s="1199">
        <v>7</v>
      </c>
      <c r="T8" s="1201">
        <v>7</v>
      </c>
      <c r="U8" s="1199">
        <v>7</v>
      </c>
      <c r="V8" s="1202">
        <v>7</v>
      </c>
    </row>
    <row r="9" spans="1:22" ht="20.25" customHeight="1">
      <c r="A9" s="1198" t="s">
        <v>1273</v>
      </c>
      <c r="B9" s="773">
        <v>7</v>
      </c>
      <c r="C9" s="773">
        <v>7</v>
      </c>
      <c r="D9" s="773">
        <v>7</v>
      </c>
      <c r="E9" s="1199">
        <v>7</v>
      </c>
      <c r="F9" s="1199">
        <v>7</v>
      </c>
      <c r="G9" s="1199">
        <v>7</v>
      </c>
      <c r="H9" s="1199">
        <v>7</v>
      </c>
      <c r="I9" s="1199">
        <v>7</v>
      </c>
      <c r="J9" s="1199">
        <v>7</v>
      </c>
      <c r="K9" s="1199">
        <v>7</v>
      </c>
      <c r="L9" s="1199">
        <v>7</v>
      </c>
      <c r="M9" s="1199">
        <v>7</v>
      </c>
      <c r="N9" s="1199">
        <v>7</v>
      </c>
      <c r="O9" s="1199">
        <v>7</v>
      </c>
      <c r="P9" s="1199">
        <v>7</v>
      </c>
      <c r="Q9" s="1199">
        <v>7</v>
      </c>
      <c r="R9" s="1199">
        <v>7</v>
      </c>
      <c r="S9" s="1199">
        <v>7</v>
      </c>
      <c r="T9" s="1201">
        <v>7</v>
      </c>
      <c r="U9" s="1199">
        <v>7</v>
      </c>
      <c r="V9" s="1202">
        <v>7</v>
      </c>
    </row>
    <row r="10" spans="1:22" s="1183" customFormat="1" ht="20.25" customHeight="1">
      <c r="A10" s="1203" t="s">
        <v>1274</v>
      </c>
      <c r="B10" s="1204"/>
      <c r="C10" s="1204"/>
      <c r="D10" s="1204"/>
      <c r="E10" s="1204"/>
      <c r="F10" s="1205"/>
      <c r="G10" s="1205"/>
      <c r="H10" s="1205"/>
      <c r="I10" s="1205"/>
      <c r="J10" s="1205"/>
      <c r="K10" s="1205"/>
      <c r="L10" s="1205"/>
      <c r="M10" s="1205"/>
      <c r="N10" s="1205"/>
      <c r="O10" s="1205"/>
      <c r="P10" s="1205"/>
      <c r="Q10" s="1205"/>
      <c r="R10" s="1205"/>
      <c r="S10" s="1205"/>
      <c r="T10" s="1206"/>
      <c r="U10" s="1205"/>
      <c r="V10" s="1207"/>
    </row>
    <row r="11" spans="1:22" s="1183" customFormat="1" ht="20.25" customHeight="1">
      <c r="A11" s="1198" t="s">
        <v>1275</v>
      </c>
      <c r="B11" s="773">
        <v>1</v>
      </c>
      <c r="C11" s="773">
        <v>1</v>
      </c>
      <c r="D11" s="773">
        <v>1</v>
      </c>
      <c r="E11" s="1199">
        <v>1</v>
      </c>
      <c r="F11" s="1199">
        <v>1</v>
      </c>
      <c r="G11" s="1199">
        <v>1</v>
      </c>
      <c r="H11" s="1199">
        <v>1</v>
      </c>
      <c r="I11" s="1199">
        <v>1</v>
      </c>
      <c r="J11" s="1199">
        <v>1</v>
      </c>
      <c r="K11" s="1199">
        <v>1</v>
      </c>
      <c r="L11" s="1199">
        <v>1</v>
      </c>
      <c r="M11" s="1199">
        <v>1</v>
      </c>
      <c r="N11" s="1199">
        <v>1</v>
      </c>
      <c r="O11" s="1199">
        <v>1</v>
      </c>
      <c r="P11" s="1199">
        <v>1</v>
      </c>
      <c r="Q11" s="1199">
        <v>1</v>
      </c>
      <c r="R11" s="1199">
        <v>1</v>
      </c>
      <c r="S11" s="1199">
        <v>1</v>
      </c>
      <c r="T11" s="1201">
        <v>1</v>
      </c>
      <c r="U11" s="1199">
        <v>1</v>
      </c>
      <c r="V11" s="1202">
        <v>1</v>
      </c>
    </row>
    <row r="12" spans="1:22" s="1183" customFormat="1" ht="20.25" customHeight="1">
      <c r="A12" s="1198" t="s">
        <v>1276</v>
      </c>
      <c r="B12" s="1199">
        <v>4</v>
      </c>
      <c r="C12" s="1199">
        <v>4</v>
      </c>
      <c r="D12" s="1199">
        <v>4</v>
      </c>
      <c r="E12" s="1199">
        <v>4</v>
      </c>
      <c r="F12" s="1199">
        <v>4</v>
      </c>
      <c r="G12" s="1199">
        <v>4</v>
      </c>
      <c r="H12" s="1199">
        <v>4</v>
      </c>
      <c r="I12" s="1199">
        <v>4</v>
      </c>
      <c r="J12" s="1199">
        <v>4</v>
      </c>
      <c r="K12" s="1199">
        <v>4</v>
      </c>
      <c r="L12" s="1199">
        <v>4</v>
      </c>
      <c r="M12" s="1199">
        <v>4</v>
      </c>
      <c r="N12" s="1199">
        <v>4</v>
      </c>
      <c r="O12" s="1199">
        <v>4</v>
      </c>
      <c r="P12" s="1199">
        <v>4</v>
      </c>
      <c r="Q12" s="1199">
        <v>4</v>
      </c>
      <c r="R12" s="1199">
        <v>4</v>
      </c>
      <c r="S12" s="1199">
        <v>4</v>
      </c>
      <c r="T12" s="1201">
        <v>4</v>
      </c>
      <c r="U12" s="1199">
        <v>4</v>
      </c>
      <c r="V12" s="1202">
        <v>4</v>
      </c>
    </row>
    <row r="13" spans="1:22" s="1183" customFormat="1" ht="20.25" customHeight="1">
      <c r="A13" s="1198" t="s">
        <v>1277</v>
      </c>
      <c r="B13" s="1208" t="s">
        <v>1278</v>
      </c>
      <c r="C13" s="1208" t="s">
        <v>1278</v>
      </c>
      <c r="D13" s="1209" t="s">
        <v>1278</v>
      </c>
      <c r="E13" s="1210" t="s">
        <v>1278</v>
      </c>
      <c r="F13" s="1210" t="s">
        <v>1278</v>
      </c>
      <c r="G13" s="1210" t="s">
        <v>1278</v>
      </c>
      <c r="H13" s="1210" t="s">
        <v>1278</v>
      </c>
      <c r="I13" s="1210" t="s">
        <v>1278</v>
      </c>
      <c r="J13" s="1210" t="s">
        <v>1278</v>
      </c>
      <c r="K13" s="1210" t="s">
        <v>1278</v>
      </c>
      <c r="L13" s="1210" t="s">
        <v>1278</v>
      </c>
      <c r="M13" s="1210" t="s">
        <v>1278</v>
      </c>
      <c r="N13" s="1210" t="s">
        <v>1278</v>
      </c>
      <c r="O13" s="1210" t="s">
        <v>1278</v>
      </c>
      <c r="P13" s="1210" t="s">
        <v>1278</v>
      </c>
      <c r="Q13" s="1210" t="s">
        <v>1278</v>
      </c>
      <c r="R13" s="1210" t="s">
        <v>1278</v>
      </c>
      <c r="S13" s="1210" t="s">
        <v>1278</v>
      </c>
      <c r="T13" s="1211" t="s">
        <v>1278</v>
      </c>
      <c r="U13" s="1210" t="s">
        <v>1278</v>
      </c>
      <c r="V13" s="1212" t="s">
        <v>1278</v>
      </c>
    </row>
    <row r="14" spans="1:22" s="1183" customFormat="1" ht="20.25" customHeight="1">
      <c r="A14" s="1203" t="s">
        <v>1279</v>
      </c>
      <c r="B14" s="1204"/>
      <c r="C14" s="1204"/>
      <c r="D14" s="1204"/>
      <c r="E14" s="1213"/>
      <c r="F14" s="1213"/>
      <c r="G14" s="1213"/>
      <c r="H14" s="1213"/>
      <c r="I14" s="1213"/>
      <c r="J14" s="1213"/>
      <c r="K14" s="1213"/>
      <c r="L14" s="1213"/>
      <c r="M14" s="1213"/>
      <c r="N14" s="1213"/>
      <c r="O14" s="1213"/>
      <c r="P14" s="1213"/>
      <c r="Q14" s="1213"/>
      <c r="R14" s="1213"/>
      <c r="S14" s="1213"/>
      <c r="T14" s="1214"/>
      <c r="U14" s="1213"/>
      <c r="V14" s="1215"/>
    </row>
    <row r="15" spans="1:22" ht="20.25" customHeight="1">
      <c r="A15" s="1198" t="s">
        <v>818</v>
      </c>
      <c r="B15" s="773">
        <v>6</v>
      </c>
      <c r="C15" s="773">
        <v>6</v>
      </c>
      <c r="D15" s="773">
        <v>6</v>
      </c>
      <c r="E15" s="1199">
        <v>6</v>
      </c>
      <c r="F15" s="1199">
        <v>6</v>
      </c>
      <c r="G15" s="1199">
        <v>6</v>
      </c>
      <c r="H15" s="1199">
        <v>6</v>
      </c>
      <c r="I15" s="1199">
        <v>6</v>
      </c>
      <c r="J15" s="1199">
        <v>6</v>
      </c>
      <c r="K15" s="1199">
        <v>6</v>
      </c>
      <c r="L15" s="1199">
        <v>6</v>
      </c>
      <c r="M15" s="1199">
        <v>6</v>
      </c>
      <c r="N15" s="1199">
        <v>6</v>
      </c>
      <c r="O15" s="1199">
        <v>6</v>
      </c>
      <c r="P15" s="1199">
        <v>6</v>
      </c>
      <c r="Q15" s="1199">
        <v>6</v>
      </c>
      <c r="R15" s="1199">
        <v>6</v>
      </c>
      <c r="S15" s="1199">
        <v>6</v>
      </c>
      <c r="T15" s="1201">
        <v>6</v>
      </c>
      <c r="U15" s="1199">
        <v>6</v>
      </c>
      <c r="V15" s="1202">
        <v>6</v>
      </c>
    </row>
    <row r="16" spans="1:22" ht="20.25" customHeight="1">
      <c r="A16" s="1198" t="s">
        <v>819</v>
      </c>
      <c r="B16" s="773">
        <v>5</v>
      </c>
      <c r="C16" s="773">
        <v>5</v>
      </c>
      <c r="D16" s="773">
        <v>5</v>
      </c>
      <c r="E16" s="1199">
        <v>5</v>
      </c>
      <c r="F16" s="1199">
        <v>5</v>
      </c>
      <c r="G16" s="1199">
        <v>5</v>
      </c>
      <c r="H16" s="1199">
        <v>5</v>
      </c>
      <c r="I16" s="1199">
        <v>5</v>
      </c>
      <c r="J16" s="1199">
        <v>5</v>
      </c>
      <c r="K16" s="1199">
        <v>5</v>
      </c>
      <c r="L16" s="1199">
        <v>5</v>
      </c>
      <c r="M16" s="1199">
        <v>5</v>
      </c>
      <c r="N16" s="1199">
        <v>5</v>
      </c>
      <c r="O16" s="1199">
        <v>5</v>
      </c>
      <c r="P16" s="1199">
        <v>5</v>
      </c>
      <c r="Q16" s="1199">
        <v>5</v>
      </c>
      <c r="R16" s="1199">
        <v>5</v>
      </c>
      <c r="S16" s="1199">
        <v>5</v>
      </c>
      <c r="T16" s="1201">
        <v>5</v>
      </c>
      <c r="U16" s="1199">
        <v>5</v>
      </c>
      <c r="V16" s="1202">
        <v>5</v>
      </c>
    </row>
    <row r="17" spans="1:22" ht="20.25" customHeight="1">
      <c r="A17" s="1198" t="s">
        <v>821</v>
      </c>
      <c r="B17" s="773">
        <v>4</v>
      </c>
      <c r="C17" s="773">
        <v>4</v>
      </c>
      <c r="D17" s="773">
        <v>4</v>
      </c>
      <c r="E17" s="1199">
        <v>4</v>
      </c>
      <c r="F17" s="1199">
        <v>4</v>
      </c>
      <c r="G17" s="1199">
        <v>4</v>
      </c>
      <c r="H17" s="1199">
        <v>4</v>
      </c>
      <c r="I17" s="1199">
        <v>4</v>
      </c>
      <c r="J17" s="1199">
        <v>4</v>
      </c>
      <c r="K17" s="1199">
        <v>4</v>
      </c>
      <c r="L17" s="1199">
        <v>4</v>
      </c>
      <c r="M17" s="1199">
        <v>4</v>
      </c>
      <c r="N17" s="1199">
        <v>4</v>
      </c>
      <c r="O17" s="1199">
        <v>4</v>
      </c>
      <c r="P17" s="1199">
        <v>4</v>
      </c>
      <c r="Q17" s="1199">
        <v>4</v>
      </c>
      <c r="R17" s="1199">
        <v>4</v>
      </c>
      <c r="S17" s="1199">
        <v>4</v>
      </c>
      <c r="T17" s="1201">
        <v>4</v>
      </c>
      <c r="U17" s="1199">
        <v>4</v>
      </c>
      <c r="V17" s="1202">
        <v>4</v>
      </c>
    </row>
    <row r="18" spans="1:22" ht="20.25" customHeight="1">
      <c r="A18" s="1203" t="s">
        <v>1280</v>
      </c>
      <c r="B18" s="1204"/>
      <c r="C18" s="1204"/>
      <c r="D18" s="1204"/>
      <c r="E18" s="1204"/>
      <c r="F18" s="1205"/>
      <c r="G18" s="1205"/>
      <c r="H18" s="1205"/>
      <c r="I18" s="1205"/>
      <c r="J18" s="1205"/>
      <c r="K18" s="1205"/>
      <c r="L18" s="1205"/>
      <c r="M18" s="1205"/>
      <c r="N18" s="1205"/>
      <c r="O18" s="1205"/>
      <c r="P18" s="1205"/>
      <c r="Q18" s="1205"/>
      <c r="R18" s="1205"/>
      <c r="S18" s="1205"/>
      <c r="T18" s="1206"/>
      <c r="U18" s="1205"/>
      <c r="V18" s="1207"/>
    </row>
    <row r="19" spans="1:22" ht="20.25" customHeight="1">
      <c r="A19" s="1216" t="s">
        <v>1281</v>
      </c>
      <c r="B19" s="1217" t="s">
        <v>190</v>
      </c>
      <c r="C19" s="1217" t="s">
        <v>190</v>
      </c>
      <c r="D19" s="1217" t="s">
        <v>190</v>
      </c>
      <c r="E19" s="1217" t="s">
        <v>190</v>
      </c>
      <c r="F19" s="1217" t="s">
        <v>190</v>
      </c>
      <c r="G19" s="1217" t="s">
        <v>190</v>
      </c>
      <c r="H19" s="1217" t="s">
        <v>190</v>
      </c>
      <c r="I19" s="1217" t="s">
        <v>190</v>
      </c>
      <c r="J19" s="1217" t="s">
        <v>190</v>
      </c>
      <c r="K19" s="1217" t="s">
        <v>190</v>
      </c>
      <c r="L19" s="1217">
        <v>0.24049999999999999</v>
      </c>
      <c r="M19" s="1217">
        <v>0.35549999999999998</v>
      </c>
      <c r="N19" s="1217">
        <v>1.11008</v>
      </c>
      <c r="O19" s="1217">
        <v>1.3104</v>
      </c>
      <c r="P19" s="1217">
        <v>4.9694454545454549</v>
      </c>
      <c r="Q19" s="1217">
        <v>4.2769000000000004</v>
      </c>
      <c r="R19" s="1217">
        <v>3.6447159090909089</v>
      </c>
      <c r="S19" s="1217">
        <v>4.63</v>
      </c>
      <c r="T19" s="1218">
        <v>4.6928000000000001</v>
      </c>
      <c r="U19" s="1217">
        <v>4.78</v>
      </c>
      <c r="V19" s="1219">
        <v>4.5482199999999997</v>
      </c>
    </row>
    <row r="20" spans="1:22" ht="20.25" customHeight="1">
      <c r="A20" s="1216" t="s">
        <v>1282</v>
      </c>
      <c r="B20" s="1217">
        <v>2.12</v>
      </c>
      <c r="C20" s="1217">
        <v>3.004</v>
      </c>
      <c r="D20" s="1217">
        <v>2.3420000000000001</v>
      </c>
      <c r="E20" s="1217">
        <v>1.74</v>
      </c>
      <c r="F20" s="1217">
        <v>2.6432000000000002</v>
      </c>
      <c r="G20" s="1217">
        <v>0.74419999999999997</v>
      </c>
      <c r="H20" s="1217">
        <v>0.92610000000000003</v>
      </c>
      <c r="I20" s="1217">
        <v>0.77629999999999999</v>
      </c>
      <c r="J20" s="1217">
        <v>1.03</v>
      </c>
      <c r="K20" s="1217">
        <v>0.71033567156063082</v>
      </c>
      <c r="L20" s="1217">
        <v>0.55069999999999997</v>
      </c>
      <c r="M20" s="1217">
        <v>0.48110000000000003</v>
      </c>
      <c r="N20" s="1217">
        <v>1.1832</v>
      </c>
      <c r="O20" s="1217">
        <v>2.5548000000000002</v>
      </c>
      <c r="P20" s="1217">
        <v>5.5149176531715014</v>
      </c>
      <c r="Q20" s="1217">
        <v>5.8220000000000001</v>
      </c>
      <c r="R20" s="1217">
        <v>3.9250794520547947</v>
      </c>
      <c r="S20" s="1217">
        <v>4.7</v>
      </c>
      <c r="T20" s="1218">
        <v>4.9848999999999997</v>
      </c>
      <c r="U20" s="1217">
        <v>5.15</v>
      </c>
      <c r="V20" s="1219">
        <v>4.3784369186716257</v>
      </c>
    </row>
    <row r="21" spans="1:22" ht="20.25" customHeight="1">
      <c r="A21" s="1216" t="s">
        <v>1283</v>
      </c>
      <c r="B21" s="1217">
        <v>2.2999999999999998</v>
      </c>
      <c r="C21" s="1217">
        <v>3.1621084055017827</v>
      </c>
      <c r="D21" s="1217" t="s">
        <v>190</v>
      </c>
      <c r="E21" s="1217">
        <v>2.23</v>
      </c>
      <c r="F21" s="1217" t="s">
        <v>190</v>
      </c>
      <c r="G21" s="1217">
        <v>2.8525</v>
      </c>
      <c r="H21" s="1217">
        <v>1.4455</v>
      </c>
      <c r="I21" s="1217">
        <v>1.3360000000000001</v>
      </c>
      <c r="J21" s="1217">
        <v>2.02</v>
      </c>
      <c r="K21" s="1217">
        <v>1.7079</v>
      </c>
      <c r="L21" s="1217" t="s">
        <v>1284</v>
      </c>
      <c r="M21" s="1217">
        <v>2.0487000000000002</v>
      </c>
      <c r="N21" s="1217">
        <v>1.7726</v>
      </c>
      <c r="O21" s="1217">
        <v>2.9860000000000002</v>
      </c>
      <c r="P21" s="1217" t="s">
        <v>1284</v>
      </c>
      <c r="Q21" s="1217">
        <v>5.0168999999999997</v>
      </c>
      <c r="R21" s="1217" t="s">
        <v>1284</v>
      </c>
      <c r="S21" s="1217" t="s">
        <v>1284</v>
      </c>
      <c r="T21" s="1218">
        <v>5.0824999999999996</v>
      </c>
      <c r="U21" s="1217">
        <v>5.25</v>
      </c>
      <c r="V21" s="1219">
        <v>4.9190006711409398</v>
      </c>
    </row>
    <row r="22" spans="1:22" ht="20.25" customHeight="1">
      <c r="A22" s="1216" t="s">
        <v>1285</v>
      </c>
      <c r="B22" s="1217">
        <v>2.74</v>
      </c>
      <c r="C22" s="1217">
        <v>3.6509999999999998</v>
      </c>
      <c r="D22" s="1217">
        <v>3.25</v>
      </c>
      <c r="E22" s="1217">
        <v>2.7</v>
      </c>
      <c r="F22" s="1217" t="s">
        <v>190</v>
      </c>
      <c r="G22" s="1217">
        <v>2.2334999999999998</v>
      </c>
      <c r="H22" s="1217">
        <v>2.3067000000000002</v>
      </c>
      <c r="I22" s="1217">
        <v>2.8351000000000002</v>
      </c>
      <c r="J22" s="1217">
        <v>2.1</v>
      </c>
      <c r="K22" s="1217" t="s">
        <v>1284</v>
      </c>
      <c r="L22" s="1217">
        <v>1.3228599999999999</v>
      </c>
      <c r="M22" s="1217">
        <v>1.5144</v>
      </c>
      <c r="N22" s="1217">
        <v>2.0476999999999999</v>
      </c>
      <c r="O22" s="1217">
        <v>3.1175000000000002</v>
      </c>
      <c r="P22" s="1217">
        <v>4.9699</v>
      </c>
      <c r="Q22" s="1217">
        <v>5.7587999999999999</v>
      </c>
      <c r="R22" s="1217" t="s">
        <v>1284</v>
      </c>
      <c r="S22" s="1217">
        <v>5.17</v>
      </c>
      <c r="T22" s="1218">
        <v>5.1997</v>
      </c>
      <c r="U22" s="1217">
        <v>5.32</v>
      </c>
      <c r="V22" s="1219">
        <v>4.8255237762237764</v>
      </c>
    </row>
    <row r="23" spans="1:22" s="1183" customFormat="1" ht="20.25" customHeight="1">
      <c r="A23" s="1198" t="s">
        <v>78</v>
      </c>
      <c r="B23" s="1217" t="s">
        <v>1286</v>
      </c>
      <c r="C23" s="1217" t="s">
        <v>1286</v>
      </c>
      <c r="D23" s="1217" t="s">
        <v>1286</v>
      </c>
      <c r="E23" s="1217" t="s">
        <v>1286</v>
      </c>
      <c r="F23" s="1217" t="s">
        <v>1286</v>
      </c>
      <c r="G23" s="1217" t="s">
        <v>1286</v>
      </c>
      <c r="H23" s="1217" t="s">
        <v>1286</v>
      </c>
      <c r="I23" s="1217" t="s">
        <v>1286</v>
      </c>
      <c r="J23" s="1217" t="s">
        <v>1286</v>
      </c>
      <c r="K23" s="1217" t="s">
        <v>1286</v>
      </c>
      <c r="L23" s="1217" t="s">
        <v>1287</v>
      </c>
      <c r="M23" s="1217" t="s">
        <v>1287</v>
      </c>
      <c r="N23" s="1217" t="s">
        <v>1287</v>
      </c>
      <c r="O23" s="1217" t="s">
        <v>1287</v>
      </c>
      <c r="P23" s="1217" t="s">
        <v>1287</v>
      </c>
      <c r="Q23" s="1217" t="s">
        <v>1287</v>
      </c>
      <c r="R23" s="1217" t="s">
        <v>1287</v>
      </c>
      <c r="S23" s="1217" t="s">
        <v>1287</v>
      </c>
      <c r="T23" s="1218" t="s">
        <v>1287</v>
      </c>
      <c r="U23" s="1217" t="s">
        <v>1287</v>
      </c>
      <c r="V23" s="1219" t="s">
        <v>1287</v>
      </c>
    </row>
    <row r="24" spans="1:22" ht="20.25" customHeight="1">
      <c r="A24" s="1198" t="s">
        <v>1288</v>
      </c>
      <c r="B24" s="1217" t="s">
        <v>1289</v>
      </c>
      <c r="C24" s="1217" t="s">
        <v>1289</v>
      </c>
      <c r="D24" s="1217" t="s">
        <v>1289</v>
      </c>
      <c r="E24" s="1217" t="s">
        <v>1289</v>
      </c>
      <c r="F24" s="1217" t="s">
        <v>1289</v>
      </c>
      <c r="G24" s="1217" t="s">
        <v>1289</v>
      </c>
      <c r="H24" s="1217" t="s">
        <v>1289</v>
      </c>
      <c r="I24" s="1217" t="s">
        <v>1289</v>
      </c>
      <c r="J24" s="1217" t="s">
        <v>1289</v>
      </c>
      <c r="K24" s="1217" t="s">
        <v>1289</v>
      </c>
      <c r="L24" s="1217" t="s">
        <v>1290</v>
      </c>
      <c r="M24" s="1217" t="s">
        <v>1290</v>
      </c>
      <c r="N24" s="1217" t="s">
        <v>1290</v>
      </c>
      <c r="O24" s="1217" t="s">
        <v>1291</v>
      </c>
      <c r="P24" s="1217" t="s">
        <v>1291</v>
      </c>
      <c r="Q24" s="1217" t="s">
        <v>1291</v>
      </c>
      <c r="R24" s="1217" t="s">
        <v>1291</v>
      </c>
      <c r="S24" s="1217" t="s">
        <v>1291</v>
      </c>
      <c r="T24" s="1218" t="s">
        <v>1291</v>
      </c>
      <c r="U24" s="1217" t="s">
        <v>1291</v>
      </c>
      <c r="V24" s="1219" t="s">
        <v>1291</v>
      </c>
    </row>
    <row r="25" spans="1:22" s="1221" customFormat="1" ht="20.25" customHeight="1">
      <c r="A25" s="1220" t="s">
        <v>1292</v>
      </c>
      <c r="B25" s="1217">
        <v>3.2654353261213163</v>
      </c>
      <c r="C25" s="1217">
        <v>3.5897992254016362</v>
      </c>
      <c r="D25" s="1217">
        <v>2.6726999999999999</v>
      </c>
      <c r="E25" s="1217">
        <v>2.71</v>
      </c>
      <c r="F25" s="1217">
        <v>4.1268000000000002</v>
      </c>
      <c r="G25" s="1217">
        <v>0.89629999999999999</v>
      </c>
      <c r="H25" s="1217">
        <v>0.75</v>
      </c>
      <c r="I25" s="1217">
        <v>2.7259000000000002</v>
      </c>
      <c r="J25" s="1217">
        <v>2.46</v>
      </c>
      <c r="K25" s="1217">
        <v>0.6364510804822362</v>
      </c>
      <c r="L25" s="1217">
        <v>0.28739999999999999</v>
      </c>
      <c r="M25" s="1217">
        <v>0.39</v>
      </c>
      <c r="N25" s="1217">
        <v>1.1299999999999999</v>
      </c>
      <c r="O25" s="1217">
        <v>2.6753</v>
      </c>
      <c r="P25" s="1217">
        <v>4.8301971251968672</v>
      </c>
      <c r="Q25" s="1217">
        <v>4.4000000000000004</v>
      </c>
      <c r="R25" s="1217">
        <v>4.3062330467845928</v>
      </c>
      <c r="S25" s="1217">
        <v>4.87</v>
      </c>
      <c r="T25" s="1218">
        <v>4.1199000000000003</v>
      </c>
      <c r="U25" s="1217">
        <v>4.53</v>
      </c>
      <c r="V25" s="1219">
        <v>4.1825550203065518</v>
      </c>
    </row>
    <row r="26" spans="1:22" ht="20.25" customHeight="1">
      <c r="A26" s="1222" t="s">
        <v>1293</v>
      </c>
      <c r="B26" s="1217">
        <v>3.3</v>
      </c>
      <c r="C26" s="1217">
        <v>3.46</v>
      </c>
      <c r="D26" s="1217">
        <v>3.74</v>
      </c>
      <c r="E26" s="1217">
        <v>3.98</v>
      </c>
      <c r="F26" s="1217">
        <v>4.7</v>
      </c>
      <c r="G26" s="1217">
        <v>5.04</v>
      </c>
      <c r="H26" s="1217">
        <v>5.0843628028065915</v>
      </c>
      <c r="I26" s="1217">
        <v>5.51</v>
      </c>
      <c r="J26" s="1217">
        <v>5.91</v>
      </c>
      <c r="K26" s="1217">
        <v>6.15</v>
      </c>
      <c r="L26" s="1217">
        <v>6.25</v>
      </c>
      <c r="M26" s="1217">
        <v>6.19</v>
      </c>
      <c r="N26" s="1217">
        <v>6.17</v>
      </c>
      <c r="O26" s="1217">
        <v>6.1</v>
      </c>
      <c r="P26" s="1217">
        <v>6.17</v>
      </c>
      <c r="Q26" s="1217">
        <v>6.21</v>
      </c>
      <c r="R26" s="1217">
        <v>6.38</v>
      </c>
      <c r="S26" s="1217">
        <v>6.45</v>
      </c>
      <c r="T26" s="1218">
        <v>6.64</v>
      </c>
      <c r="U26" s="1217">
        <v>6.6100840639480261</v>
      </c>
      <c r="V26" s="1219">
        <v>6.61</v>
      </c>
    </row>
    <row r="27" spans="1:22" ht="20.25" customHeight="1">
      <c r="A27" s="1222" t="s">
        <v>1294</v>
      </c>
      <c r="B27" s="1217">
        <v>8.6199999999999992</v>
      </c>
      <c r="C27" s="1217">
        <v>8.8800000000000008</v>
      </c>
      <c r="D27" s="1217">
        <v>9.11</v>
      </c>
      <c r="E27" s="1217">
        <v>9.31</v>
      </c>
      <c r="F27" s="1217">
        <v>10.119999999999999</v>
      </c>
      <c r="G27" s="1217">
        <v>10.6</v>
      </c>
      <c r="H27" s="1217">
        <v>10.768996824709188</v>
      </c>
      <c r="I27" s="1217">
        <v>10.69</v>
      </c>
      <c r="J27" s="1217">
        <v>11.29</v>
      </c>
      <c r="K27" s="1217">
        <v>11.33</v>
      </c>
      <c r="L27" s="1217">
        <v>11.68</v>
      </c>
      <c r="M27" s="1217">
        <v>11.78</v>
      </c>
      <c r="N27" s="1217">
        <v>11.1</v>
      </c>
      <c r="O27" s="773">
        <v>11.64</v>
      </c>
      <c r="P27" s="773">
        <v>11.25</v>
      </c>
      <c r="Q27" s="773">
        <v>11.79</v>
      </c>
      <c r="R27" s="773">
        <v>11.9</v>
      </c>
      <c r="S27" s="1217">
        <v>11.96</v>
      </c>
      <c r="T27" s="1218">
        <v>12.1</v>
      </c>
      <c r="U27" s="1217">
        <v>12.317973192508507</v>
      </c>
      <c r="V27" s="1219">
        <v>12.42</v>
      </c>
    </row>
    <row r="28" spans="1:22" ht="20.25" customHeight="1" thickBot="1">
      <c r="A28" s="1223" t="s">
        <v>1295</v>
      </c>
      <c r="B28" s="1224">
        <v>6.43</v>
      </c>
      <c r="C28" s="1224">
        <v>6.55</v>
      </c>
      <c r="D28" s="1224">
        <v>6.78</v>
      </c>
      <c r="E28" s="1224">
        <v>7.1</v>
      </c>
      <c r="F28" s="1224">
        <v>7.8</v>
      </c>
      <c r="G28" s="1224">
        <v>8.3000000000000007</v>
      </c>
      <c r="H28" s="1224">
        <v>8.6</v>
      </c>
      <c r="I28" s="1224">
        <v>9</v>
      </c>
      <c r="J28" s="1224">
        <v>9.4</v>
      </c>
      <c r="K28" s="1224">
        <v>9.89</v>
      </c>
      <c r="L28" s="1224">
        <v>9.67</v>
      </c>
      <c r="M28" s="1224">
        <v>10.130000000000001</v>
      </c>
      <c r="N28" s="1224">
        <v>10.08</v>
      </c>
      <c r="O28" s="1224">
        <v>10.11</v>
      </c>
      <c r="P28" s="1224">
        <v>9.8699999999999992</v>
      </c>
      <c r="Q28" s="1224">
        <v>9.94</v>
      </c>
      <c r="R28" s="1224">
        <v>10.19</v>
      </c>
      <c r="S28" s="1224">
        <v>10.36</v>
      </c>
      <c r="T28" s="1225">
        <v>10.4</v>
      </c>
      <c r="U28" s="1224">
        <v>10.32</v>
      </c>
      <c r="V28" s="1226">
        <v>10.41</v>
      </c>
    </row>
    <row r="29" spans="1:22" ht="16.5" customHeight="1" thickTop="1">
      <c r="A29" s="1227" t="s">
        <v>1296</v>
      </c>
      <c r="B29" s="1227"/>
      <c r="C29" s="1227"/>
      <c r="D29" s="1227"/>
      <c r="E29" s="1227"/>
      <c r="F29" s="1227"/>
      <c r="G29" s="1227"/>
      <c r="H29" s="1227"/>
      <c r="I29" s="1227"/>
      <c r="J29" s="1227"/>
      <c r="K29" s="1227"/>
      <c r="L29" s="1227"/>
      <c r="M29" s="1227"/>
      <c r="N29" s="1227"/>
      <c r="O29" s="1227"/>
      <c r="P29" s="1227"/>
      <c r="Q29" s="1183"/>
      <c r="R29" s="1183"/>
      <c r="S29" s="1183"/>
      <c r="T29" s="1183"/>
      <c r="U29" s="1183"/>
      <c r="V29" s="1183"/>
    </row>
    <row r="30" spans="1:22">
      <c r="A30" s="1904" t="s">
        <v>1297</v>
      </c>
      <c r="B30" s="1904"/>
      <c r="C30" s="1904"/>
      <c r="D30" s="1904"/>
      <c r="E30" s="1904"/>
      <c r="F30" s="1904"/>
      <c r="G30" s="1904"/>
      <c r="H30" s="1904"/>
      <c r="I30" s="1904"/>
      <c r="J30" s="1904"/>
      <c r="K30" s="1904"/>
      <c r="L30" s="1904"/>
      <c r="M30" s="1904"/>
      <c r="N30" s="1904"/>
      <c r="O30" s="1904"/>
      <c r="P30" s="1904"/>
      <c r="Q30" s="1183"/>
      <c r="R30" s="1183"/>
      <c r="S30" s="1183"/>
      <c r="T30" s="1183"/>
      <c r="U30" s="1183"/>
      <c r="V30" s="1183"/>
    </row>
    <row r="31" spans="1:22">
      <c r="A31" s="1904" t="s">
        <v>1298</v>
      </c>
      <c r="B31" s="1904"/>
      <c r="C31" s="1904"/>
      <c r="D31" s="1904"/>
      <c r="E31" s="1904"/>
      <c r="F31" s="1904"/>
      <c r="G31" s="1904"/>
      <c r="H31" s="1904"/>
      <c r="I31" s="1904"/>
      <c r="J31" s="1904"/>
      <c r="K31" s="1904"/>
      <c r="L31" s="1904"/>
      <c r="M31" s="1904"/>
      <c r="N31" s="1904"/>
      <c r="O31" s="1904"/>
      <c r="P31" s="1904"/>
      <c r="Q31" s="1183"/>
      <c r="R31" s="1183"/>
      <c r="S31" s="1183"/>
      <c r="T31" s="1183"/>
      <c r="U31" s="1183"/>
      <c r="V31" s="1183"/>
    </row>
  </sheetData>
  <mergeCells count="4">
    <mergeCell ref="A1:S1"/>
    <mergeCell ref="A2:S2"/>
    <mergeCell ref="A30:P30"/>
    <mergeCell ref="A31:P31"/>
  </mergeCells>
  <pageMargins left="0.7" right="0.7" top="1" bottom="1" header="0.5" footer="0.5"/>
  <pageSetup paperSize="9" scale="60"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J24"/>
  <sheetViews>
    <sheetView tabSelected="1" view="pageBreakPreview" zoomScale="85" zoomScaleSheetLayoutView="85" workbookViewId="0">
      <selection activeCell="P15" sqref="P15"/>
    </sheetView>
  </sheetViews>
  <sheetFormatPr defaultColWidth="0" defaultRowHeight="15.75"/>
  <cols>
    <col min="1" max="1" width="14.7109375" style="635" customWidth="1"/>
    <col min="2" max="10" width="11.140625" style="635" customWidth="1"/>
    <col min="11" max="253" width="9.140625" style="635" customWidth="1"/>
    <col min="254" max="254" width="11.7109375" style="635" bestFit="1" customWidth="1"/>
    <col min="255" max="16384" width="0" style="635" hidden="1"/>
  </cols>
  <sheetData>
    <row r="1" spans="1:10">
      <c r="A1" s="1532" t="s">
        <v>616</v>
      </c>
      <c r="B1" s="1532"/>
      <c r="C1" s="1532"/>
      <c r="D1" s="1532"/>
      <c r="E1" s="1532"/>
      <c r="F1" s="1532"/>
      <c r="G1" s="1532"/>
      <c r="H1" s="1532"/>
      <c r="I1" s="1532"/>
      <c r="J1" s="1532"/>
    </row>
    <row r="2" spans="1:10">
      <c r="A2" s="1533" t="s">
        <v>89</v>
      </c>
      <c r="B2" s="1533"/>
      <c r="C2" s="1533"/>
      <c r="D2" s="1533"/>
      <c r="E2" s="1533"/>
      <c r="F2" s="1533"/>
      <c r="G2" s="1533"/>
      <c r="H2" s="1533"/>
      <c r="I2" s="1533"/>
      <c r="J2" s="1533"/>
    </row>
    <row r="3" spans="1:10">
      <c r="A3" s="1534" t="s">
        <v>614</v>
      </c>
      <c r="B3" s="1534"/>
      <c r="C3" s="1534"/>
      <c r="D3" s="1534"/>
      <c r="E3" s="1534"/>
      <c r="F3" s="1534"/>
      <c r="G3" s="1534"/>
      <c r="H3" s="1534"/>
      <c r="I3" s="1534"/>
      <c r="J3" s="1534"/>
    </row>
    <row r="4" spans="1:10" ht="16.5" thickBot="1">
      <c r="A4" s="636"/>
      <c r="B4" s="636"/>
      <c r="C4" s="636"/>
      <c r="D4" s="636"/>
    </row>
    <row r="5" spans="1:10" ht="27.75" customHeight="1" thickTop="1">
      <c r="A5" s="1535" t="s">
        <v>617</v>
      </c>
      <c r="B5" s="1537" t="s">
        <v>4</v>
      </c>
      <c r="C5" s="1537"/>
      <c r="D5" s="1538"/>
      <c r="E5" s="1537" t="s">
        <v>5</v>
      </c>
      <c r="F5" s="1537"/>
      <c r="G5" s="1538"/>
      <c r="H5" s="1537" t="s">
        <v>46</v>
      </c>
      <c r="I5" s="1537"/>
      <c r="J5" s="1539"/>
    </row>
    <row r="6" spans="1:10" ht="27.75" customHeight="1">
      <c r="A6" s="1536"/>
      <c r="B6" s="637" t="s">
        <v>618</v>
      </c>
      <c r="C6" s="637" t="s">
        <v>172</v>
      </c>
      <c r="D6" s="637" t="s">
        <v>619</v>
      </c>
      <c r="E6" s="637" t="s">
        <v>618</v>
      </c>
      <c r="F6" s="637" t="s">
        <v>172</v>
      </c>
      <c r="G6" s="637" t="s">
        <v>619</v>
      </c>
      <c r="H6" s="637" t="s">
        <v>618</v>
      </c>
      <c r="I6" s="637" t="s">
        <v>172</v>
      </c>
      <c r="J6" s="638" t="s">
        <v>619</v>
      </c>
    </row>
    <row r="7" spans="1:10" ht="27.75" customHeight="1">
      <c r="A7" s="639" t="s">
        <v>419</v>
      </c>
      <c r="B7" s="640">
        <v>6.9</v>
      </c>
      <c r="C7" s="641">
        <v>3.7</v>
      </c>
      <c r="D7" s="642">
        <v>3.2</v>
      </c>
      <c r="E7" s="640">
        <v>8.6</v>
      </c>
      <c r="F7" s="641">
        <v>5.0999999999999996</v>
      </c>
      <c r="G7" s="643">
        <v>3.5</v>
      </c>
      <c r="H7" s="644">
        <v>2.29</v>
      </c>
      <c r="I7" s="645">
        <v>3.4</v>
      </c>
      <c r="J7" s="646">
        <v>-1.1099999999999999</v>
      </c>
    </row>
    <row r="8" spans="1:10" ht="27.75" customHeight="1">
      <c r="A8" s="639" t="s">
        <v>420</v>
      </c>
      <c r="B8" s="647">
        <v>7.2</v>
      </c>
      <c r="C8" s="648">
        <v>4.4000000000000004</v>
      </c>
      <c r="D8" s="642">
        <v>2.8</v>
      </c>
      <c r="E8" s="647">
        <v>7.9</v>
      </c>
      <c r="F8" s="648">
        <v>4.3</v>
      </c>
      <c r="G8" s="649">
        <v>3.6000000000000005</v>
      </c>
      <c r="H8" s="650">
        <v>3.39</v>
      </c>
      <c r="I8" s="651">
        <v>3.3</v>
      </c>
      <c r="J8" s="652">
        <v>9.0000000000000302E-2</v>
      </c>
    </row>
    <row r="9" spans="1:10" ht="27.75" customHeight="1">
      <c r="A9" s="639" t="s">
        <v>421</v>
      </c>
      <c r="B9" s="653">
        <v>8.1999999999999993</v>
      </c>
      <c r="C9" s="648">
        <v>5</v>
      </c>
      <c r="D9" s="642">
        <v>3.1999999999999993</v>
      </c>
      <c r="E9" s="653">
        <v>6.7</v>
      </c>
      <c r="F9" s="648">
        <v>4.2</v>
      </c>
      <c r="G9" s="649">
        <v>2.5</v>
      </c>
      <c r="H9" s="650">
        <v>3.1</v>
      </c>
      <c r="I9" s="648">
        <v>3.6</v>
      </c>
      <c r="J9" s="652">
        <v>-0.5</v>
      </c>
    </row>
    <row r="10" spans="1:10" ht="27.75" customHeight="1">
      <c r="A10" s="639" t="s">
        <v>422</v>
      </c>
      <c r="B10" s="653">
        <v>10.4</v>
      </c>
      <c r="C10" s="648">
        <v>5.4</v>
      </c>
      <c r="D10" s="642">
        <v>5</v>
      </c>
      <c r="E10" s="653">
        <v>4.8</v>
      </c>
      <c r="F10" s="648">
        <v>3.6</v>
      </c>
      <c r="G10" s="649">
        <v>1.1999999999999997</v>
      </c>
      <c r="H10" s="650">
        <v>3.85</v>
      </c>
      <c r="I10" s="648">
        <v>4.88</v>
      </c>
      <c r="J10" s="652">
        <v>-1.0299999999999998</v>
      </c>
    </row>
    <row r="11" spans="1:10" ht="27.75" customHeight="1">
      <c r="A11" s="639" t="s">
        <v>423</v>
      </c>
      <c r="B11" s="653">
        <v>11.6</v>
      </c>
      <c r="C11" s="648">
        <v>5.6</v>
      </c>
      <c r="D11" s="642">
        <v>6</v>
      </c>
      <c r="E11" s="653">
        <v>3.8</v>
      </c>
      <c r="F11" s="648">
        <v>3.4</v>
      </c>
      <c r="G11" s="642">
        <v>0.39999999999999991</v>
      </c>
      <c r="H11" s="650">
        <v>4.16</v>
      </c>
      <c r="I11" s="651">
        <v>5.2</v>
      </c>
      <c r="J11" s="652">
        <v>-1.04</v>
      </c>
    </row>
    <row r="12" spans="1:10" ht="27.75" customHeight="1">
      <c r="A12" s="639" t="s">
        <v>424</v>
      </c>
      <c r="B12" s="653">
        <v>12.1</v>
      </c>
      <c r="C12" s="648">
        <v>5.7</v>
      </c>
      <c r="D12" s="642">
        <v>6.3999999999999995</v>
      </c>
      <c r="E12" s="653">
        <v>3.2</v>
      </c>
      <c r="F12" s="648">
        <v>3.2</v>
      </c>
      <c r="G12" s="642">
        <v>0</v>
      </c>
      <c r="H12" s="653">
        <v>4</v>
      </c>
      <c r="I12" s="651">
        <v>5.07</v>
      </c>
      <c r="J12" s="652">
        <v>-1.0700000000000003</v>
      </c>
    </row>
    <row r="13" spans="1:10" ht="27.75" customHeight="1">
      <c r="A13" s="639" t="s">
        <v>425</v>
      </c>
      <c r="B13" s="654">
        <v>11.3</v>
      </c>
      <c r="C13" s="648">
        <v>5.2</v>
      </c>
      <c r="D13" s="642">
        <v>6.1000000000000005</v>
      </c>
      <c r="E13" s="653">
        <v>3.26</v>
      </c>
      <c r="F13" s="648">
        <v>3.7</v>
      </c>
      <c r="G13" s="642">
        <v>-0.44000000000000039</v>
      </c>
      <c r="H13" s="653">
        <v>4.99</v>
      </c>
      <c r="I13" s="651">
        <v>4.4000000000000004</v>
      </c>
      <c r="J13" s="652">
        <v>0.58999999999999986</v>
      </c>
    </row>
    <row r="14" spans="1:10" ht="27.75" customHeight="1">
      <c r="A14" s="639" t="s">
        <v>426</v>
      </c>
      <c r="B14" s="654">
        <v>10.199999999999999</v>
      </c>
      <c r="C14" s="648">
        <v>4.83</v>
      </c>
      <c r="D14" s="642">
        <v>5.3699999999999992</v>
      </c>
      <c r="E14" s="653">
        <v>2.9</v>
      </c>
      <c r="F14" s="648">
        <v>3.8</v>
      </c>
      <c r="G14" s="642">
        <v>-0.89999999999999991</v>
      </c>
      <c r="H14" s="653">
        <v>5.96</v>
      </c>
      <c r="I14" s="651">
        <v>4.28</v>
      </c>
      <c r="J14" s="652">
        <v>1.6799999999999997</v>
      </c>
    </row>
    <row r="15" spans="1:10" ht="27.75" customHeight="1">
      <c r="A15" s="639" t="s">
        <v>427</v>
      </c>
      <c r="B15" s="653">
        <v>9.6999999999999993</v>
      </c>
      <c r="C15" s="648">
        <v>5.39</v>
      </c>
      <c r="D15" s="642">
        <v>4.3099999999999996</v>
      </c>
      <c r="E15" s="653">
        <v>3.8</v>
      </c>
      <c r="F15" s="648">
        <v>3</v>
      </c>
      <c r="G15" s="642">
        <v>0.79999999999999982</v>
      </c>
      <c r="H15" s="653">
        <v>5.33</v>
      </c>
      <c r="I15" s="651">
        <v>4.5999999999999996</v>
      </c>
      <c r="J15" s="652">
        <v>0.7</v>
      </c>
    </row>
    <row r="16" spans="1:10" ht="27.75" customHeight="1">
      <c r="A16" s="639" t="s">
        <v>428</v>
      </c>
      <c r="B16" s="653">
        <v>10</v>
      </c>
      <c r="C16" s="648">
        <v>5.76</v>
      </c>
      <c r="D16" s="642">
        <v>4.24</v>
      </c>
      <c r="E16" s="653">
        <v>3.36</v>
      </c>
      <c r="F16" s="648">
        <v>2.2000000000000002</v>
      </c>
      <c r="G16" s="642">
        <v>1.1599999999999997</v>
      </c>
      <c r="H16" s="653">
        <v>4.0999999999999996</v>
      </c>
      <c r="I16" s="651">
        <v>4.9000000000000004</v>
      </c>
      <c r="J16" s="652">
        <f>H16-I16</f>
        <v>-0.80000000000000071</v>
      </c>
    </row>
    <row r="17" spans="1:10" ht="27.75" customHeight="1">
      <c r="A17" s="639" t="s">
        <v>429</v>
      </c>
      <c r="B17" s="653">
        <v>11.1</v>
      </c>
      <c r="C17" s="648">
        <v>5.8</v>
      </c>
      <c r="D17" s="642">
        <v>5.3</v>
      </c>
      <c r="E17" s="653">
        <v>2.78</v>
      </c>
      <c r="F17" s="648">
        <v>1.54</v>
      </c>
      <c r="G17" s="642">
        <v>1.2399999999999998</v>
      </c>
      <c r="H17" s="653">
        <v>4.0999999999999996</v>
      </c>
      <c r="I17" s="651">
        <v>5</v>
      </c>
      <c r="J17" s="652">
        <f>H17-I17</f>
        <v>-0.90000000000000036</v>
      </c>
    </row>
    <row r="18" spans="1:10" ht="27.75" customHeight="1">
      <c r="A18" s="639" t="s">
        <v>430</v>
      </c>
      <c r="B18" s="640">
        <v>10.4</v>
      </c>
      <c r="C18" s="655">
        <v>6.1</v>
      </c>
      <c r="D18" s="642">
        <v>4.3000000000000007</v>
      </c>
      <c r="E18" s="640">
        <v>2.71</v>
      </c>
      <c r="F18" s="655">
        <v>2.36</v>
      </c>
      <c r="G18" s="656">
        <v>0.35000000000000009</v>
      </c>
      <c r="H18" s="640"/>
      <c r="I18" s="657"/>
      <c r="J18" s="658"/>
    </row>
    <row r="19" spans="1:10" ht="27.75" customHeight="1" thickBot="1">
      <c r="A19" s="659" t="s">
        <v>453</v>
      </c>
      <c r="B19" s="660">
        <v>9.9250000000000007</v>
      </c>
      <c r="C19" s="660">
        <v>5.2399999999999993</v>
      </c>
      <c r="D19" s="660">
        <v>4.6849999999999996</v>
      </c>
      <c r="E19" s="660">
        <v>4.484166666666666</v>
      </c>
      <c r="F19" s="660">
        <v>3.3666666666666667</v>
      </c>
      <c r="G19" s="660">
        <v>1.1174999999999999</v>
      </c>
      <c r="H19" s="660">
        <f>AVERAGE(H7:H18)</f>
        <v>4.1154545454545461</v>
      </c>
      <c r="I19" s="660">
        <f>AVERAGE(I7:I18)</f>
        <v>4.4209090909090909</v>
      </c>
      <c r="J19" s="661">
        <f>AVERAGE(J7:J18)</f>
        <v>-0.30818181818181833</v>
      </c>
    </row>
    <row r="20" spans="1:10" ht="16.5" thickTop="1">
      <c r="A20" s="662"/>
      <c r="B20" s="662"/>
      <c r="C20" s="662"/>
      <c r="D20" s="662"/>
    </row>
    <row r="23" spans="1:10">
      <c r="J23" s="635" t="s">
        <v>87</v>
      </c>
    </row>
    <row r="24" spans="1:10">
      <c r="I24" s="635" t="s">
        <v>87</v>
      </c>
    </row>
  </sheetData>
  <mergeCells count="7">
    <mergeCell ref="A1:J1"/>
    <mergeCell ref="A2:J2"/>
    <mergeCell ref="A3:J3"/>
    <mergeCell ref="A5:A6"/>
    <mergeCell ref="B5:D5"/>
    <mergeCell ref="E5:G5"/>
    <mergeCell ref="H5:J5"/>
  </mergeCells>
  <printOptions horizontalCentered="1"/>
  <pageMargins left="0.5" right="0.5" top="0.75" bottom="0.75" header="0.3" footer="0.3"/>
  <pageSetup paperSize="9" scale="80" orientation="portrait" r:id="rId1"/>
</worksheet>
</file>

<file path=xl/worksheets/sheet40.xml><?xml version="1.0" encoding="utf-8"?>
<worksheet xmlns="http://schemas.openxmlformats.org/spreadsheetml/2006/main" xmlns:r="http://schemas.openxmlformats.org/officeDocument/2006/relationships">
  <sheetPr>
    <pageSetUpPr fitToPage="1"/>
  </sheetPr>
  <dimension ref="A1:L37"/>
  <sheetViews>
    <sheetView view="pageBreakPreview" zoomScale="60" workbookViewId="0">
      <selection activeCell="P13" sqref="P13"/>
    </sheetView>
  </sheetViews>
  <sheetFormatPr defaultRowHeight="15.75"/>
  <cols>
    <col min="1" max="1" width="9.140625" style="871"/>
    <col min="2" max="2" width="23.28515625" style="871" bestFit="1" customWidth="1"/>
    <col min="3" max="5" width="11" style="1229" customWidth="1"/>
    <col min="6" max="7" width="10.7109375" style="1229" customWidth="1"/>
    <col min="8" max="8" width="11.7109375" style="1229" customWidth="1"/>
    <col min="9" max="9" width="10.7109375" style="1229" customWidth="1"/>
    <col min="10" max="10" width="11.28515625" style="1229" customWidth="1"/>
    <col min="11" max="11" width="11.42578125" style="1229" customWidth="1"/>
    <col min="12" max="12" width="12.42578125" style="1229" customWidth="1"/>
    <col min="13" max="257" width="9.140625" style="1229"/>
    <col min="258" max="258" width="16.140625" style="1229" bestFit="1" customWidth="1"/>
    <col min="259" max="261" width="11" style="1229" customWidth="1"/>
    <col min="262" max="263" width="10.7109375" style="1229" customWidth="1"/>
    <col min="264" max="264" width="11.7109375" style="1229" customWidth="1"/>
    <col min="265" max="265" width="10.7109375" style="1229" customWidth="1"/>
    <col min="266" max="266" width="11.28515625" style="1229" customWidth="1"/>
    <col min="267" max="267" width="11.42578125" style="1229" customWidth="1"/>
    <col min="268" max="268" width="12.42578125" style="1229" customWidth="1"/>
    <col min="269" max="513" width="9.140625" style="1229"/>
    <col min="514" max="514" width="16.140625" style="1229" bestFit="1" customWidth="1"/>
    <col min="515" max="517" width="11" style="1229" customWidth="1"/>
    <col min="518" max="519" width="10.7109375" style="1229" customWidth="1"/>
    <col min="520" max="520" width="11.7109375" style="1229" customWidth="1"/>
    <col min="521" max="521" width="10.7109375" style="1229" customWidth="1"/>
    <col min="522" max="522" width="11.28515625" style="1229" customWidth="1"/>
    <col min="523" max="523" width="11.42578125" style="1229" customWidth="1"/>
    <col min="524" max="524" width="12.42578125" style="1229" customWidth="1"/>
    <col min="525" max="769" width="9.140625" style="1229"/>
    <col min="770" max="770" width="16.140625" style="1229" bestFit="1" customWidth="1"/>
    <col min="771" max="773" width="11" style="1229" customWidth="1"/>
    <col min="774" max="775" width="10.7109375" style="1229" customWidth="1"/>
    <col min="776" max="776" width="11.7109375" style="1229" customWidth="1"/>
    <col min="777" max="777" width="10.7109375" style="1229" customWidth="1"/>
    <col min="778" max="778" width="11.28515625" style="1229" customWidth="1"/>
    <col min="779" max="779" width="11.42578125" style="1229" customWidth="1"/>
    <col min="780" max="780" width="12.42578125" style="1229" customWidth="1"/>
    <col min="781" max="1025" width="9.140625" style="1229"/>
    <col min="1026" max="1026" width="16.140625" style="1229" bestFit="1" customWidth="1"/>
    <col min="1027" max="1029" width="11" style="1229" customWidth="1"/>
    <col min="1030" max="1031" width="10.7109375" style="1229" customWidth="1"/>
    <col min="1032" max="1032" width="11.7109375" style="1229" customWidth="1"/>
    <col min="1033" max="1033" width="10.7109375" style="1229" customWidth="1"/>
    <col min="1034" max="1034" width="11.28515625" style="1229" customWidth="1"/>
    <col min="1035" max="1035" width="11.42578125" style="1229" customWidth="1"/>
    <col min="1036" max="1036" width="12.42578125" style="1229" customWidth="1"/>
    <col min="1037" max="1281" width="9.140625" style="1229"/>
    <col min="1282" max="1282" width="16.140625" style="1229" bestFit="1" customWidth="1"/>
    <col min="1283" max="1285" width="11" style="1229" customWidth="1"/>
    <col min="1286" max="1287" width="10.7109375" style="1229" customWidth="1"/>
    <col min="1288" max="1288" width="11.7109375" style="1229" customWidth="1"/>
    <col min="1289" max="1289" width="10.7109375" style="1229" customWidth="1"/>
    <col min="1290" max="1290" width="11.28515625" style="1229" customWidth="1"/>
    <col min="1291" max="1291" width="11.42578125" style="1229" customWidth="1"/>
    <col min="1292" max="1292" width="12.42578125" style="1229" customWidth="1"/>
    <col min="1293" max="1537" width="9.140625" style="1229"/>
    <col min="1538" max="1538" width="16.140625" style="1229" bestFit="1" customWidth="1"/>
    <col min="1539" max="1541" width="11" style="1229" customWidth="1"/>
    <col min="1542" max="1543" width="10.7109375" style="1229" customWidth="1"/>
    <col min="1544" max="1544" width="11.7109375" style="1229" customWidth="1"/>
    <col min="1545" max="1545" width="10.7109375" style="1229" customWidth="1"/>
    <col min="1546" max="1546" width="11.28515625" style="1229" customWidth="1"/>
    <col min="1547" max="1547" width="11.42578125" style="1229" customWidth="1"/>
    <col min="1548" max="1548" width="12.42578125" style="1229" customWidth="1"/>
    <col min="1549" max="1793" width="9.140625" style="1229"/>
    <col min="1794" max="1794" width="16.140625" style="1229" bestFit="1" customWidth="1"/>
    <col min="1795" max="1797" width="11" style="1229" customWidth="1"/>
    <col min="1798" max="1799" width="10.7109375" style="1229" customWidth="1"/>
    <col min="1800" max="1800" width="11.7109375" style="1229" customWidth="1"/>
    <col min="1801" max="1801" width="10.7109375" style="1229" customWidth="1"/>
    <col min="1802" max="1802" width="11.28515625" style="1229" customWidth="1"/>
    <col min="1803" max="1803" width="11.42578125" style="1229" customWidth="1"/>
    <col min="1804" max="1804" width="12.42578125" style="1229" customWidth="1"/>
    <col min="1805" max="2049" width="9.140625" style="1229"/>
    <col min="2050" max="2050" width="16.140625" style="1229" bestFit="1" customWidth="1"/>
    <col min="2051" max="2053" width="11" style="1229" customWidth="1"/>
    <col min="2054" max="2055" width="10.7109375" style="1229" customWidth="1"/>
    <col min="2056" max="2056" width="11.7109375" style="1229" customWidth="1"/>
    <col min="2057" max="2057" width="10.7109375" style="1229" customWidth="1"/>
    <col min="2058" max="2058" width="11.28515625" style="1229" customWidth="1"/>
    <col min="2059" max="2059" width="11.42578125" style="1229" customWidth="1"/>
    <col min="2060" max="2060" width="12.42578125" style="1229" customWidth="1"/>
    <col min="2061" max="2305" width="9.140625" style="1229"/>
    <col min="2306" max="2306" width="16.140625" style="1229" bestFit="1" customWidth="1"/>
    <col min="2307" max="2309" width="11" style="1229" customWidth="1"/>
    <col min="2310" max="2311" width="10.7109375" style="1229" customWidth="1"/>
    <col min="2312" max="2312" width="11.7109375" style="1229" customWidth="1"/>
    <col min="2313" max="2313" width="10.7109375" style="1229" customWidth="1"/>
    <col min="2314" max="2314" width="11.28515625" style="1229" customWidth="1"/>
    <col min="2315" max="2315" width="11.42578125" style="1229" customWidth="1"/>
    <col min="2316" max="2316" width="12.42578125" style="1229" customWidth="1"/>
    <col min="2317" max="2561" width="9.140625" style="1229"/>
    <col min="2562" max="2562" width="16.140625" style="1229" bestFit="1" customWidth="1"/>
    <col min="2563" max="2565" width="11" style="1229" customWidth="1"/>
    <col min="2566" max="2567" width="10.7109375" style="1229" customWidth="1"/>
    <col min="2568" max="2568" width="11.7109375" style="1229" customWidth="1"/>
    <col min="2569" max="2569" width="10.7109375" style="1229" customWidth="1"/>
    <col min="2570" max="2570" width="11.28515625" style="1229" customWidth="1"/>
    <col min="2571" max="2571" width="11.42578125" style="1229" customWidth="1"/>
    <col min="2572" max="2572" width="12.42578125" style="1229" customWidth="1"/>
    <col min="2573" max="2817" width="9.140625" style="1229"/>
    <col min="2818" max="2818" width="16.140625" style="1229" bestFit="1" customWidth="1"/>
    <col min="2819" max="2821" width="11" style="1229" customWidth="1"/>
    <col min="2822" max="2823" width="10.7109375" style="1229" customWidth="1"/>
    <col min="2824" max="2824" width="11.7109375" style="1229" customWidth="1"/>
    <col min="2825" max="2825" width="10.7109375" style="1229" customWidth="1"/>
    <col min="2826" max="2826" width="11.28515625" style="1229" customWidth="1"/>
    <col min="2827" max="2827" width="11.42578125" style="1229" customWidth="1"/>
    <col min="2828" max="2828" width="12.42578125" style="1229" customWidth="1"/>
    <col min="2829" max="3073" width="9.140625" style="1229"/>
    <col min="3074" max="3074" width="16.140625" style="1229" bestFit="1" customWidth="1"/>
    <col min="3075" max="3077" width="11" style="1229" customWidth="1"/>
    <col min="3078" max="3079" width="10.7109375" style="1229" customWidth="1"/>
    <col min="3080" max="3080" width="11.7109375" style="1229" customWidth="1"/>
    <col min="3081" max="3081" width="10.7109375" style="1229" customWidth="1"/>
    <col min="3082" max="3082" width="11.28515625" style="1229" customWidth="1"/>
    <col min="3083" max="3083" width="11.42578125" style="1229" customWidth="1"/>
    <col min="3084" max="3084" width="12.42578125" style="1229" customWidth="1"/>
    <col min="3085" max="3329" width="9.140625" style="1229"/>
    <col min="3330" max="3330" width="16.140625" style="1229" bestFit="1" customWidth="1"/>
    <col min="3331" max="3333" width="11" style="1229" customWidth="1"/>
    <col min="3334" max="3335" width="10.7109375" style="1229" customWidth="1"/>
    <col min="3336" max="3336" width="11.7109375" style="1229" customWidth="1"/>
    <col min="3337" max="3337" width="10.7109375" style="1229" customWidth="1"/>
    <col min="3338" max="3338" width="11.28515625" style="1229" customWidth="1"/>
    <col min="3339" max="3339" width="11.42578125" style="1229" customWidth="1"/>
    <col min="3340" max="3340" width="12.42578125" style="1229" customWidth="1"/>
    <col min="3341" max="3585" width="9.140625" style="1229"/>
    <col min="3586" max="3586" width="16.140625" style="1229" bestFit="1" customWidth="1"/>
    <col min="3587" max="3589" width="11" style="1229" customWidth="1"/>
    <col min="3590" max="3591" width="10.7109375" style="1229" customWidth="1"/>
    <col min="3592" max="3592" width="11.7109375" style="1229" customWidth="1"/>
    <col min="3593" max="3593" width="10.7109375" style="1229" customWidth="1"/>
    <col min="3594" max="3594" width="11.28515625" style="1229" customWidth="1"/>
    <col min="3595" max="3595" width="11.42578125" style="1229" customWidth="1"/>
    <col min="3596" max="3596" width="12.42578125" style="1229" customWidth="1"/>
    <col min="3597" max="3841" width="9.140625" style="1229"/>
    <col min="3842" max="3842" width="16.140625" style="1229" bestFit="1" customWidth="1"/>
    <col min="3843" max="3845" width="11" style="1229" customWidth="1"/>
    <col min="3846" max="3847" width="10.7109375" style="1229" customWidth="1"/>
    <col min="3848" max="3848" width="11.7109375" style="1229" customWidth="1"/>
    <col min="3849" max="3849" width="10.7109375" style="1229" customWidth="1"/>
    <col min="3850" max="3850" width="11.28515625" style="1229" customWidth="1"/>
    <col min="3851" max="3851" width="11.42578125" style="1229" customWidth="1"/>
    <col min="3852" max="3852" width="12.42578125" style="1229" customWidth="1"/>
    <col min="3853" max="4097" width="9.140625" style="1229"/>
    <col min="4098" max="4098" width="16.140625" style="1229" bestFit="1" customWidth="1"/>
    <col min="4099" max="4101" width="11" style="1229" customWidth="1"/>
    <col min="4102" max="4103" width="10.7109375" style="1229" customWidth="1"/>
    <col min="4104" max="4104" width="11.7109375" style="1229" customWidth="1"/>
    <col min="4105" max="4105" width="10.7109375" style="1229" customWidth="1"/>
    <col min="4106" max="4106" width="11.28515625" style="1229" customWidth="1"/>
    <col min="4107" max="4107" width="11.42578125" style="1229" customWidth="1"/>
    <col min="4108" max="4108" width="12.42578125" style="1229" customWidth="1"/>
    <col min="4109" max="4353" width="9.140625" style="1229"/>
    <col min="4354" max="4354" width="16.140625" style="1229" bestFit="1" customWidth="1"/>
    <col min="4355" max="4357" width="11" style="1229" customWidth="1"/>
    <col min="4358" max="4359" width="10.7109375" style="1229" customWidth="1"/>
    <col min="4360" max="4360" width="11.7109375" style="1229" customWidth="1"/>
    <col min="4361" max="4361" width="10.7109375" style="1229" customWidth="1"/>
    <col min="4362" max="4362" width="11.28515625" style="1229" customWidth="1"/>
    <col min="4363" max="4363" width="11.42578125" style="1229" customWidth="1"/>
    <col min="4364" max="4364" width="12.42578125" style="1229" customWidth="1"/>
    <col min="4365" max="4609" width="9.140625" style="1229"/>
    <col min="4610" max="4610" width="16.140625" style="1229" bestFit="1" customWidth="1"/>
    <col min="4611" max="4613" width="11" style="1229" customWidth="1"/>
    <col min="4614" max="4615" width="10.7109375" style="1229" customWidth="1"/>
    <col min="4616" max="4616" width="11.7109375" style="1229" customWidth="1"/>
    <col min="4617" max="4617" width="10.7109375" style="1229" customWidth="1"/>
    <col min="4618" max="4618" width="11.28515625" style="1229" customWidth="1"/>
    <col min="4619" max="4619" width="11.42578125" style="1229" customWidth="1"/>
    <col min="4620" max="4620" width="12.42578125" style="1229" customWidth="1"/>
    <col min="4621" max="4865" width="9.140625" style="1229"/>
    <col min="4866" max="4866" width="16.140625" style="1229" bestFit="1" customWidth="1"/>
    <col min="4867" max="4869" width="11" style="1229" customWidth="1"/>
    <col min="4870" max="4871" width="10.7109375" style="1229" customWidth="1"/>
    <col min="4872" max="4872" width="11.7109375" style="1229" customWidth="1"/>
    <col min="4873" max="4873" width="10.7109375" style="1229" customWidth="1"/>
    <col min="4874" max="4874" width="11.28515625" style="1229" customWidth="1"/>
    <col min="4875" max="4875" width="11.42578125" style="1229" customWidth="1"/>
    <col min="4876" max="4876" width="12.42578125" style="1229" customWidth="1"/>
    <col min="4877" max="5121" width="9.140625" style="1229"/>
    <col min="5122" max="5122" width="16.140625" style="1229" bestFit="1" customWidth="1"/>
    <col min="5123" max="5125" width="11" style="1229" customWidth="1"/>
    <col min="5126" max="5127" width="10.7109375" style="1229" customWidth="1"/>
    <col min="5128" max="5128" width="11.7109375" style="1229" customWidth="1"/>
    <col min="5129" max="5129" width="10.7109375" style="1229" customWidth="1"/>
    <col min="5130" max="5130" width="11.28515625" style="1229" customWidth="1"/>
    <col min="5131" max="5131" width="11.42578125" style="1229" customWidth="1"/>
    <col min="5132" max="5132" width="12.42578125" style="1229" customWidth="1"/>
    <col min="5133" max="5377" width="9.140625" style="1229"/>
    <col min="5378" max="5378" width="16.140625" style="1229" bestFit="1" customWidth="1"/>
    <col min="5379" max="5381" width="11" style="1229" customWidth="1"/>
    <col min="5382" max="5383" width="10.7109375" style="1229" customWidth="1"/>
    <col min="5384" max="5384" width="11.7109375" style="1229" customWidth="1"/>
    <col min="5385" max="5385" width="10.7109375" style="1229" customWidth="1"/>
    <col min="5386" max="5386" width="11.28515625" style="1229" customWidth="1"/>
    <col min="5387" max="5387" width="11.42578125" style="1229" customWidth="1"/>
    <col min="5388" max="5388" width="12.42578125" style="1229" customWidth="1"/>
    <col min="5389" max="5633" width="9.140625" style="1229"/>
    <col min="5634" max="5634" width="16.140625" style="1229" bestFit="1" customWidth="1"/>
    <col min="5635" max="5637" width="11" style="1229" customWidth="1"/>
    <col min="5638" max="5639" width="10.7109375" style="1229" customWidth="1"/>
    <col min="5640" max="5640" width="11.7109375" style="1229" customWidth="1"/>
    <col min="5641" max="5641" width="10.7109375" style="1229" customWidth="1"/>
    <col min="5642" max="5642" width="11.28515625" style="1229" customWidth="1"/>
    <col min="5643" max="5643" width="11.42578125" style="1229" customWidth="1"/>
    <col min="5644" max="5644" width="12.42578125" style="1229" customWidth="1"/>
    <col min="5645" max="5889" width="9.140625" style="1229"/>
    <col min="5890" max="5890" width="16.140625" style="1229" bestFit="1" customWidth="1"/>
    <col min="5891" max="5893" width="11" style="1229" customWidth="1"/>
    <col min="5894" max="5895" width="10.7109375" style="1229" customWidth="1"/>
    <col min="5896" max="5896" width="11.7109375" style="1229" customWidth="1"/>
    <col min="5897" max="5897" width="10.7109375" style="1229" customWidth="1"/>
    <col min="5898" max="5898" width="11.28515625" style="1229" customWidth="1"/>
    <col min="5899" max="5899" width="11.42578125" style="1229" customWidth="1"/>
    <col min="5900" max="5900" width="12.42578125" style="1229" customWidth="1"/>
    <col min="5901" max="6145" width="9.140625" style="1229"/>
    <col min="6146" max="6146" width="16.140625" style="1229" bestFit="1" customWidth="1"/>
    <col min="6147" max="6149" width="11" style="1229" customWidth="1"/>
    <col min="6150" max="6151" width="10.7109375" style="1229" customWidth="1"/>
    <col min="6152" max="6152" width="11.7109375" style="1229" customWidth="1"/>
    <col min="6153" max="6153" width="10.7109375" style="1229" customWidth="1"/>
    <col min="6154" max="6154" width="11.28515625" style="1229" customWidth="1"/>
    <col min="6155" max="6155" width="11.42578125" style="1229" customWidth="1"/>
    <col min="6156" max="6156" width="12.42578125" style="1229" customWidth="1"/>
    <col min="6157" max="6401" width="9.140625" style="1229"/>
    <col min="6402" max="6402" width="16.140625" style="1229" bestFit="1" customWidth="1"/>
    <col min="6403" max="6405" width="11" style="1229" customWidth="1"/>
    <col min="6406" max="6407" width="10.7109375" style="1229" customWidth="1"/>
    <col min="6408" max="6408" width="11.7109375" style="1229" customWidth="1"/>
    <col min="6409" max="6409" width="10.7109375" style="1229" customWidth="1"/>
    <col min="6410" max="6410" width="11.28515625" style="1229" customWidth="1"/>
    <col min="6411" max="6411" width="11.42578125" style="1229" customWidth="1"/>
    <col min="6412" max="6412" width="12.42578125" style="1229" customWidth="1"/>
    <col min="6413" max="6657" width="9.140625" style="1229"/>
    <col min="6658" max="6658" width="16.140625" style="1229" bestFit="1" customWidth="1"/>
    <col min="6659" max="6661" width="11" style="1229" customWidth="1"/>
    <col min="6662" max="6663" width="10.7109375" style="1229" customWidth="1"/>
    <col min="6664" max="6664" width="11.7109375" style="1229" customWidth="1"/>
    <col min="6665" max="6665" width="10.7109375" style="1229" customWidth="1"/>
    <col min="6666" max="6666" width="11.28515625" style="1229" customWidth="1"/>
    <col min="6667" max="6667" width="11.42578125" style="1229" customWidth="1"/>
    <col min="6668" max="6668" width="12.42578125" style="1229" customWidth="1"/>
    <col min="6669" max="6913" width="9.140625" style="1229"/>
    <col min="6914" max="6914" width="16.140625" style="1229" bestFit="1" customWidth="1"/>
    <col min="6915" max="6917" width="11" style="1229" customWidth="1"/>
    <col min="6918" max="6919" width="10.7109375" style="1229" customWidth="1"/>
    <col min="6920" max="6920" width="11.7109375" style="1229" customWidth="1"/>
    <col min="6921" max="6921" width="10.7109375" style="1229" customWidth="1"/>
    <col min="6922" max="6922" width="11.28515625" style="1229" customWidth="1"/>
    <col min="6923" max="6923" width="11.42578125" style="1229" customWidth="1"/>
    <col min="6924" max="6924" width="12.42578125" style="1229" customWidth="1"/>
    <col min="6925" max="7169" width="9.140625" style="1229"/>
    <col min="7170" max="7170" width="16.140625" style="1229" bestFit="1" customWidth="1"/>
    <col min="7171" max="7173" width="11" style="1229" customWidth="1"/>
    <col min="7174" max="7175" width="10.7109375" style="1229" customWidth="1"/>
    <col min="7176" max="7176" width="11.7109375" style="1229" customWidth="1"/>
    <col min="7177" max="7177" width="10.7109375" style="1229" customWidth="1"/>
    <col min="7178" max="7178" width="11.28515625" style="1229" customWidth="1"/>
    <col min="7179" max="7179" width="11.42578125" style="1229" customWidth="1"/>
    <col min="7180" max="7180" width="12.42578125" style="1229" customWidth="1"/>
    <col min="7181" max="7425" width="9.140625" style="1229"/>
    <col min="7426" max="7426" width="16.140625" style="1229" bestFit="1" customWidth="1"/>
    <col min="7427" max="7429" width="11" style="1229" customWidth="1"/>
    <col min="7430" max="7431" width="10.7109375" style="1229" customWidth="1"/>
    <col min="7432" max="7432" width="11.7109375" style="1229" customWidth="1"/>
    <col min="7433" max="7433" width="10.7109375" style="1229" customWidth="1"/>
    <col min="7434" max="7434" width="11.28515625" style="1229" customWidth="1"/>
    <col min="7435" max="7435" width="11.42578125" style="1229" customWidth="1"/>
    <col min="7436" max="7436" width="12.42578125" style="1229" customWidth="1"/>
    <col min="7437" max="7681" width="9.140625" style="1229"/>
    <col min="7682" max="7682" width="16.140625" style="1229" bestFit="1" customWidth="1"/>
    <col min="7683" max="7685" width="11" style="1229" customWidth="1"/>
    <col min="7686" max="7687" width="10.7109375" style="1229" customWidth="1"/>
    <col min="7688" max="7688" width="11.7109375" style="1229" customWidth="1"/>
    <col min="7689" max="7689" width="10.7109375" style="1229" customWidth="1"/>
    <col min="7690" max="7690" width="11.28515625" style="1229" customWidth="1"/>
    <col min="7691" max="7691" width="11.42578125" style="1229" customWidth="1"/>
    <col min="7692" max="7692" width="12.42578125" style="1229" customWidth="1"/>
    <col min="7693" max="7937" width="9.140625" style="1229"/>
    <col min="7938" max="7938" width="16.140625" style="1229" bestFit="1" customWidth="1"/>
    <col min="7939" max="7941" width="11" style="1229" customWidth="1"/>
    <col min="7942" max="7943" width="10.7109375" style="1229" customWidth="1"/>
    <col min="7944" max="7944" width="11.7109375" style="1229" customWidth="1"/>
    <col min="7945" max="7945" width="10.7109375" style="1229" customWidth="1"/>
    <col min="7946" max="7946" width="11.28515625" style="1229" customWidth="1"/>
    <col min="7947" max="7947" width="11.42578125" style="1229" customWidth="1"/>
    <col min="7948" max="7948" width="12.42578125" style="1229" customWidth="1"/>
    <col min="7949" max="8193" width="9.140625" style="1229"/>
    <col min="8194" max="8194" width="16.140625" style="1229" bestFit="1" customWidth="1"/>
    <col min="8195" max="8197" width="11" style="1229" customWidth="1"/>
    <col min="8198" max="8199" width="10.7109375" style="1229" customWidth="1"/>
    <col min="8200" max="8200" width="11.7109375" style="1229" customWidth="1"/>
    <col min="8201" max="8201" width="10.7109375" style="1229" customWidth="1"/>
    <col min="8202" max="8202" width="11.28515625" style="1229" customWidth="1"/>
    <col min="8203" max="8203" width="11.42578125" style="1229" customWidth="1"/>
    <col min="8204" max="8204" width="12.42578125" style="1229" customWidth="1"/>
    <col min="8205" max="8449" width="9.140625" style="1229"/>
    <col min="8450" max="8450" width="16.140625" style="1229" bestFit="1" customWidth="1"/>
    <col min="8451" max="8453" width="11" style="1229" customWidth="1"/>
    <col min="8454" max="8455" width="10.7109375" style="1229" customWidth="1"/>
    <col min="8456" max="8456" width="11.7109375" style="1229" customWidth="1"/>
    <col min="8457" max="8457" width="10.7109375" style="1229" customWidth="1"/>
    <col min="8458" max="8458" width="11.28515625" style="1229" customWidth="1"/>
    <col min="8459" max="8459" width="11.42578125" style="1229" customWidth="1"/>
    <col min="8460" max="8460" width="12.42578125" style="1229" customWidth="1"/>
    <col min="8461" max="8705" width="9.140625" style="1229"/>
    <col min="8706" max="8706" width="16.140625" style="1229" bestFit="1" customWidth="1"/>
    <col min="8707" max="8709" width="11" style="1229" customWidth="1"/>
    <col min="8710" max="8711" width="10.7109375" style="1229" customWidth="1"/>
    <col min="8712" max="8712" width="11.7109375" style="1229" customWidth="1"/>
    <col min="8713" max="8713" width="10.7109375" style="1229" customWidth="1"/>
    <col min="8714" max="8714" width="11.28515625" style="1229" customWidth="1"/>
    <col min="8715" max="8715" width="11.42578125" style="1229" customWidth="1"/>
    <col min="8716" max="8716" width="12.42578125" style="1229" customWidth="1"/>
    <col min="8717" max="8961" width="9.140625" style="1229"/>
    <col min="8962" max="8962" width="16.140625" style="1229" bestFit="1" customWidth="1"/>
    <col min="8963" max="8965" width="11" style="1229" customWidth="1"/>
    <col min="8966" max="8967" width="10.7109375" style="1229" customWidth="1"/>
    <col min="8968" max="8968" width="11.7109375" style="1229" customWidth="1"/>
    <col min="8969" max="8969" width="10.7109375" style="1229" customWidth="1"/>
    <col min="8970" max="8970" width="11.28515625" style="1229" customWidth="1"/>
    <col min="8971" max="8971" width="11.42578125" style="1229" customWidth="1"/>
    <col min="8972" max="8972" width="12.42578125" style="1229" customWidth="1"/>
    <col min="8973" max="9217" width="9.140625" style="1229"/>
    <col min="9218" max="9218" width="16.140625" style="1229" bestFit="1" customWidth="1"/>
    <col min="9219" max="9221" width="11" style="1229" customWidth="1"/>
    <col min="9222" max="9223" width="10.7109375" style="1229" customWidth="1"/>
    <col min="9224" max="9224" width="11.7109375" style="1229" customWidth="1"/>
    <col min="9225" max="9225" width="10.7109375" style="1229" customWidth="1"/>
    <col min="9226" max="9226" width="11.28515625" style="1229" customWidth="1"/>
    <col min="9227" max="9227" width="11.42578125" style="1229" customWidth="1"/>
    <col min="9228" max="9228" width="12.42578125" style="1229" customWidth="1"/>
    <col min="9229" max="9473" width="9.140625" style="1229"/>
    <col min="9474" max="9474" width="16.140625" style="1229" bestFit="1" customWidth="1"/>
    <col min="9475" max="9477" width="11" style="1229" customWidth="1"/>
    <col min="9478" max="9479" width="10.7109375" style="1229" customWidth="1"/>
    <col min="9480" max="9480" width="11.7109375" style="1229" customWidth="1"/>
    <col min="9481" max="9481" width="10.7109375" style="1229" customWidth="1"/>
    <col min="9482" max="9482" width="11.28515625" style="1229" customWidth="1"/>
    <col min="9483" max="9483" width="11.42578125" style="1229" customWidth="1"/>
    <col min="9484" max="9484" width="12.42578125" style="1229" customWidth="1"/>
    <col min="9485" max="9729" width="9.140625" style="1229"/>
    <col min="9730" max="9730" width="16.140625" style="1229" bestFit="1" customWidth="1"/>
    <col min="9731" max="9733" width="11" style="1229" customWidth="1"/>
    <col min="9734" max="9735" width="10.7109375" style="1229" customWidth="1"/>
    <col min="9736" max="9736" width="11.7109375" style="1229" customWidth="1"/>
    <col min="9737" max="9737" width="10.7109375" style="1229" customWidth="1"/>
    <col min="9738" max="9738" width="11.28515625" style="1229" customWidth="1"/>
    <col min="9739" max="9739" width="11.42578125" style="1229" customWidth="1"/>
    <col min="9740" max="9740" width="12.42578125" style="1229" customWidth="1"/>
    <col min="9741" max="9985" width="9.140625" style="1229"/>
    <col min="9986" max="9986" width="16.140625" style="1229" bestFit="1" customWidth="1"/>
    <col min="9987" max="9989" width="11" style="1229" customWidth="1"/>
    <col min="9990" max="9991" width="10.7109375" style="1229" customWidth="1"/>
    <col min="9992" max="9992" width="11.7109375" style="1229" customWidth="1"/>
    <col min="9993" max="9993" width="10.7109375" style="1229" customWidth="1"/>
    <col min="9994" max="9994" width="11.28515625" style="1229" customWidth="1"/>
    <col min="9995" max="9995" width="11.42578125" style="1229" customWidth="1"/>
    <col min="9996" max="9996" width="12.42578125" style="1229" customWidth="1"/>
    <col min="9997" max="10241" width="9.140625" style="1229"/>
    <col min="10242" max="10242" width="16.140625" style="1229" bestFit="1" customWidth="1"/>
    <col min="10243" max="10245" width="11" style="1229" customWidth="1"/>
    <col min="10246" max="10247" width="10.7109375" style="1229" customWidth="1"/>
    <col min="10248" max="10248" width="11.7109375" style="1229" customWidth="1"/>
    <col min="10249" max="10249" width="10.7109375" style="1229" customWidth="1"/>
    <col min="10250" max="10250" width="11.28515625" style="1229" customWidth="1"/>
    <col min="10251" max="10251" width="11.42578125" style="1229" customWidth="1"/>
    <col min="10252" max="10252" width="12.42578125" style="1229" customWidth="1"/>
    <col min="10253" max="10497" width="9.140625" style="1229"/>
    <col min="10498" max="10498" width="16.140625" style="1229" bestFit="1" customWidth="1"/>
    <col min="10499" max="10501" width="11" style="1229" customWidth="1"/>
    <col min="10502" max="10503" width="10.7109375" style="1229" customWidth="1"/>
    <col min="10504" max="10504" width="11.7109375" style="1229" customWidth="1"/>
    <col min="10505" max="10505" width="10.7109375" style="1229" customWidth="1"/>
    <col min="10506" max="10506" width="11.28515625" style="1229" customWidth="1"/>
    <col min="10507" max="10507" width="11.42578125" style="1229" customWidth="1"/>
    <col min="10508" max="10508" width="12.42578125" style="1229" customWidth="1"/>
    <col min="10509" max="10753" width="9.140625" style="1229"/>
    <col min="10754" max="10754" width="16.140625" style="1229" bestFit="1" customWidth="1"/>
    <col min="10755" max="10757" width="11" style="1229" customWidth="1"/>
    <col min="10758" max="10759" width="10.7109375" style="1229" customWidth="1"/>
    <col min="10760" max="10760" width="11.7109375" style="1229" customWidth="1"/>
    <col min="10761" max="10761" width="10.7109375" style="1229" customWidth="1"/>
    <col min="10762" max="10762" width="11.28515625" style="1229" customWidth="1"/>
    <col min="10763" max="10763" width="11.42578125" style="1229" customWidth="1"/>
    <col min="10764" max="10764" width="12.42578125" style="1229" customWidth="1"/>
    <col min="10765" max="11009" width="9.140625" style="1229"/>
    <col min="11010" max="11010" width="16.140625" style="1229" bestFit="1" customWidth="1"/>
    <col min="11011" max="11013" width="11" style="1229" customWidth="1"/>
    <col min="11014" max="11015" width="10.7109375" style="1229" customWidth="1"/>
    <col min="11016" max="11016" width="11.7109375" style="1229" customWidth="1"/>
    <col min="11017" max="11017" width="10.7109375" style="1229" customWidth="1"/>
    <col min="11018" max="11018" width="11.28515625" style="1229" customWidth="1"/>
    <col min="11019" max="11019" width="11.42578125" style="1229" customWidth="1"/>
    <col min="11020" max="11020" width="12.42578125" style="1229" customWidth="1"/>
    <col min="11021" max="11265" width="9.140625" style="1229"/>
    <col min="11266" max="11266" width="16.140625" style="1229" bestFit="1" customWidth="1"/>
    <col min="11267" max="11269" width="11" style="1229" customWidth="1"/>
    <col min="11270" max="11271" width="10.7109375" style="1229" customWidth="1"/>
    <col min="11272" max="11272" width="11.7109375" style="1229" customWidth="1"/>
    <col min="11273" max="11273" width="10.7109375" style="1229" customWidth="1"/>
    <col min="11274" max="11274" width="11.28515625" style="1229" customWidth="1"/>
    <col min="11275" max="11275" width="11.42578125" style="1229" customWidth="1"/>
    <col min="11276" max="11276" width="12.42578125" style="1229" customWidth="1"/>
    <col min="11277" max="11521" width="9.140625" style="1229"/>
    <col min="11522" max="11522" width="16.140625" style="1229" bestFit="1" customWidth="1"/>
    <col min="11523" max="11525" width="11" style="1229" customWidth="1"/>
    <col min="11526" max="11527" width="10.7109375" style="1229" customWidth="1"/>
    <col min="11528" max="11528" width="11.7109375" style="1229" customWidth="1"/>
    <col min="11529" max="11529" width="10.7109375" style="1229" customWidth="1"/>
    <col min="11530" max="11530" width="11.28515625" style="1229" customWidth="1"/>
    <col min="11531" max="11531" width="11.42578125" style="1229" customWidth="1"/>
    <col min="11532" max="11532" width="12.42578125" style="1229" customWidth="1"/>
    <col min="11533" max="11777" width="9.140625" style="1229"/>
    <col min="11778" max="11778" width="16.140625" style="1229" bestFit="1" customWidth="1"/>
    <col min="11779" max="11781" width="11" style="1229" customWidth="1"/>
    <col min="11782" max="11783" width="10.7109375" style="1229" customWidth="1"/>
    <col min="11784" max="11784" width="11.7109375" style="1229" customWidth="1"/>
    <col min="11785" max="11785" width="10.7109375" style="1229" customWidth="1"/>
    <col min="11786" max="11786" width="11.28515625" style="1229" customWidth="1"/>
    <col min="11787" max="11787" width="11.42578125" style="1229" customWidth="1"/>
    <col min="11788" max="11788" width="12.42578125" style="1229" customWidth="1"/>
    <col min="11789" max="12033" width="9.140625" style="1229"/>
    <col min="12034" max="12034" width="16.140625" style="1229" bestFit="1" customWidth="1"/>
    <col min="12035" max="12037" width="11" style="1229" customWidth="1"/>
    <col min="12038" max="12039" width="10.7109375" style="1229" customWidth="1"/>
    <col min="12040" max="12040" width="11.7109375" style="1229" customWidth="1"/>
    <col min="12041" max="12041" width="10.7109375" style="1229" customWidth="1"/>
    <col min="12042" max="12042" width="11.28515625" style="1229" customWidth="1"/>
    <col min="12043" max="12043" width="11.42578125" style="1229" customWidth="1"/>
    <col min="12044" max="12044" width="12.42578125" style="1229" customWidth="1"/>
    <col min="12045" max="12289" width="9.140625" style="1229"/>
    <col min="12290" max="12290" width="16.140625" style="1229" bestFit="1" customWidth="1"/>
    <col min="12291" max="12293" width="11" style="1229" customWidth="1"/>
    <col min="12294" max="12295" width="10.7109375" style="1229" customWidth="1"/>
    <col min="12296" max="12296" width="11.7109375" style="1229" customWidth="1"/>
    <col min="12297" max="12297" width="10.7109375" style="1229" customWidth="1"/>
    <col min="12298" max="12298" width="11.28515625" style="1229" customWidth="1"/>
    <col min="12299" max="12299" width="11.42578125" style="1229" customWidth="1"/>
    <col min="12300" max="12300" width="12.42578125" style="1229" customWidth="1"/>
    <col min="12301" max="12545" width="9.140625" style="1229"/>
    <col min="12546" max="12546" width="16.140625" style="1229" bestFit="1" customWidth="1"/>
    <col min="12547" max="12549" width="11" style="1229" customWidth="1"/>
    <col min="12550" max="12551" width="10.7109375" style="1229" customWidth="1"/>
    <col min="12552" max="12552" width="11.7109375" style="1229" customWidth="1"/>
    <col min="12553" max="12553" width="10.7109375" style="1229" customWidth="1"/>
    <col min="12554" max="12554" width="11.28515625" style="1229" customWidth="1"/>
    <col min="12555" max="12555" width="11.42578125" style="1229" customWidth="1"/>
    <col min="12556" max="12556" width="12.42578125" style="1229" customWidth="1"/>
    <col min="12557" max="12801" width="9.140625" style="1229"/>
    <col min="12802" max="12802" width="16.140625" style="1229" bestFit="1" customWidth="1"/>
    <col min="12803" max="12805" width="11" style="1229" customWidth="1"/>
    <col min="12806" max="12807" width="10.7109375" style="1229" customWidth="1"/>
    <col min="12808" max="12808" width="11.7109375" style="1229" customWidth="1"/>
    <col min="12809" max="12809" width="10.7109375" style="1229" customWidth="1"/>
    <col min="12810" max="12810" width="11.28515625" style="1229" customWidth="1"/>
    <col min="12811" max="12811" width="11.42578125" style="1229" customWidth="1"/>
    <col min="12812" max="12812" width="12.42578125" style="1229" customWidth="1"/>
    <col min="12813" max="13057" width="9.140625" style="1229"/>
    <col min="13058" max="13058" width="16.140625" style="1229" bestFit="1" customWidth="1"/>
    <col min="13059" max="13061" width="11" style="1229" customWidth="1"/>
    <col min="13062" max="13063" width="10.7109375" style="1229" customWidth="1"/>
    <col min="13064" max="13064" width="11.7109375" style="1229" customWidth="1"/>
    <col min="13065" max="13065" width="10.7109375" style="1229" customWidth="1"/>
    <col min="13066" max="13066" width="11.28515625" style="1229" customWidth="1"/>
    <col min="13067" max="13067" width="11.42578125" style="1229" customWidth="1"/>
    <col min="13068" max="13068" width="12.42578125" style="1229" customWidth="1"/>
    <col min="13069" max="13313" width="9.140625" style="1229"/>
    <col min="13314" max="13314" width="16.140625" style="1229" bestFit="1" customWidth="1"/>
    <col min="13315" max="13317" width="11" style="1229" customWidth="1"/>
    <col min="13318" max="13319" width="10.7109375" style="1229" customWidth="1"/>
    <col min="13320" max="13320" width="11.7109375" style="1229" customWidth="1"/>
    <col min="13321" max="13321" width="10.7109375" style="1229" customWidth="1"/>
    <col min="13322" max="13322" width="11.28515625" style="1229" customWidth="1"/>
    <col min="13323" max="13323" width="11.42578125" style="1229" customWidth="1"/>
    <col min="13324" max="13324" width="12.42578125" style="1229" customWidth="1"/>
    <col min="13325" max="13569" width="9.140625" style="1229"/>
    <col min="13570" max="13570" width="16.140625" style="1229" bestFit="1" customWidth="1"/>
    <col min="13571" max="13573" width="11" style="1229" customWidth="1"/>
    <col min="13574" max="13575" width="10.7109375" style="1229" customWidth="1"/>
    <col min="13576" max="13576" width="11.7109375" style="1229" customWidth="1"/>
    <col min="13577" max="13577" width="10.7109375" style="1229" customWidth="1"/>
    <col min="13578" max="13578" width="11.28515625" style="1229" customWidth="1"/>
    <col min="13579" max="13579" width="11.42578125" style="1229" customWidth="1"/>
    <col min="13580" max="13580" width="12.42578125" style="1229" customWidth="1"/>
    <col min="13581" max="13825" width="9.140625" style="1229"/>
    <col min="13826" max="13826" width="16.140625" style="1229" bestFit="1" customWidth="1"/>
    <col min="13827" max="13829" width="11" style="1229" customWidth="1"/>
    <col min="13830" max="13831" width="10.7109375" style="1229" customWidth="1"/>
    <col min="13832" max="13832" width="11.7109375" style="1229" customWidth="1"/>
    <col min="13833" max="13833" width="10.7109375" style="1229" customWidth="1"/>
    <col min="13834" max="13834" width="11.28515625" style="1229" customWidth="1"/>
    <col min="13835" max="13835" width="11.42578125" style="1229" customWidth="1"/>
    <col min="13836" max="13836" width="12.42578125" style="1229" customWidth="1"/>
    <col min="13837" max="14081" width="9.140625" style="1229"/>
    <col min="14082" max="14082" width="16.140625" style="1229" bestFit="1" customWidth="1"/>
    <col min="14083" max="14085" width="11" style="1229" customWidth="1"/>
    <col min="14086" max="14087" width="10.7109375" style="1229" customWidth="1"/>
    <col min="14088" max="14088" width="11.7109375" style="1229" customWidth="1"/>
    <col min="14089" max="14089" width="10.7109375" style="1229" customWidth="1"/>
    <col min="14090" max="14090" width="11.28515625" style="1229" customWidth="1"/>
    <col min="14091" max="14091" width="11.42578125" style="1229" customWidth="1"/>
    <col min="14092" max="14092" width="12.42578125" style="1229" customWidth="1"/>
    <col min="14093" max="14337" width="9.140625" style="1229"/>
    <col min="14338" max="14338" width="16.140625" style="1229" bestFit="1" customWidth="1"/>
    <col min="14339" max="14341" width="11" style="1229" customWidth="1"/>
    <col min="14342" max="14343" width="10.7109375" style="1229" customWidth="1"/>
    <col min="14344" max="14344" width="11.7109375" style="1229" customWidth="1"/>
    <col min="14345" max="14345" width="10.7109375" style="1229" customWidth="1"/>
    <col min="14346" max="14346" width="11.28515625" style="1229" customWidth="1"/>
    <col min="14347" max="14347" width="11.42578125" style="1229" customWidth="1"/>
    <col min="14348" max="14348" width="12.42578125" style="1229" customWidth="1"/>
    <col min="14349" max="14593" width="9.140625" style="1229"/>
    <col min="14594" max="14594" width="16.140625" style="1229" bestFit="1" customWidth="1"/>
    <col min="14595" max="14597" width="11" style="1229" customWidth="1"/>
    <col min="14598" max="14599" width="10.7109375" style="1229" customWidth="1"/>
    <col min="14600" max="14600" width="11.7109375" style="1229" customWidth="1"/>
    <col min="14601" max="14601" width="10.7109375" style="1229" customWidth="1"/>
    <col min="14602" max="14602" width="11.28515625" style="1229" customWidth="1"/>
    <col min="14603" max="14603" width="11.42578125" style="1229" customWidth="1"/>
    <col min="14604" max="14604" width="12.42578125" style="1229" customWidth="1"/>
    <col min="14605" max="14849" width="9.140625" style="1229"/>
    <col min="14850" max="14850" width="16.140625" style="1229" bestFit="1" customWidth="1"/>
    <col min="14851" max="14853" width="11" style="1229" customWidth="1"/>
    <col min="14854" max="14855" width="10.7109375" style="1229" customWidth="1"/>
    <col min="14856" max="14856" width="11.7109375" style="1229" customWidth="1"/>
    <col min="14857" max="14857" width="10.7109375" style="1229" customWidth="1"/>
    <col min="14858" max="14858" width="11.28515625" style="1229" customWidth="1"/>
    <col min="14859" max="14859" width="11.42578125" style="1229" customWidth="1"/>
    <col min="14860" max="14860" width="12.42578125" style="1229" customWidth="1"/>
    <col min="14861" max="15105" width="9.140625" style="1229"/>
    <col min="15106" max="15106" width="16.140625" style="1229" bestFit="1" customWidth="1"/>
    <col min="15107" max="15109" width="11" style="1229" customWidth="1"/>
    <col min="15110" max="15111" width="10.7109375" style="1229" customWidth="1"/>
    <col min="15112" max="15112" width="11.7109375" style="1229" customWidth="1"/>
    <col min="15113" max="15113" width="10.7109375" style="1229" customWidth="1"/>
    <col min="15114" max="15114" width="11.28515625" style="1229" customWidth="1"/>
    <col min="15115" max="15115" width="11.42578125" style="1229" customWidth="1"/>
    <col min="15116" max="15116" width="12.42578125" style="1229" customWidth="1"/>
    <col min="15117" max="15361" width="9.140625" style="1229"/>
    <col min="15362" max="15362" width="16.140625" style="1229" bestFit="1" customWidth="1"/>
    <col min="15363" max="15365" width="11" style="1229" customWidth="1"/>
    <col min="15366" max="15367" width="10.7109375" style="1229" customWidth="1"/>
    <col min="15368" max="15368" width="11.7109375" style="1229" customWidth="1"/>
    <col min="15369" max="15369" width="10.7109375" style="1229" customWidth="1"/>
    <col min="15370" max="15370" width="11.28515625" style="1229" customWidth="1"/>
    <col min="15371" max="15371" width="11.42578125" style="1229" customWidth="1"/>
    <col min="15372" max="15372" width="12.42578125" style="1229" customWidth="1"/>
    <col min="15373" max="15617" width="9.140625" style="1229"/>
    <col min="15618" max="15618" width="16.140625" style="1229" bestFit="1" customWidth="1"/>
    <col min="15619" max="15621" width="11" style="1229" customWidth="1"/>
    <col min="15622" max="15623" width="10.7109375" style="1229" customWidth="1"/>
    <col min="15624" max="15624" width="11.7109375" style="1229" customWidth="1"/>
    <col min="15625" max="15625" width="10.7109375" style="1229" customWidth="1"/>
    <col min="15626" max="15626" width="11.28515625" style="1229" customWidth="1"/>
    <col min="15627" max="15627" width="11.42578125" style="1229" customWidth="1"/>
    <col min="15628" max="15628" width="12.42578125" style="1229" customWidth="1"/>
    <col min="15629" max="15873" width="9.140625" style="1229"/>
    <col min="15874" max="15874" width="16.140625" style="1229" bestFit="1" customWidth="1"/>
    <col min="15875" max="15877" width="11" style="1229" customWidth="1"/>
    <col min="15878" max="15879" width="10.7109375" style="1229" customWidth="1"/>
    <col min="15880" max="15880" width="11.7109375" style="1229" customWidth="1"/>
    <col min="15881" max="15881" width="10.7109375" style="1229" customWidth="1"/>
    <col min="15882" max="15882" width="11.28515625" style="1229" customWidth="1"/>
    <col min="15883" max="15883" width="11.42578125" style="1229" customWidth="1"/>
    <col min="15884" max="15884" width="12.42578125" style="1229" customWidth="1"/>
    <col min="15885" max="16129" width="9.140625" style="1229"/>
    <col min="16130" max="16130" width="16.140625" style="1229" bestFit="1" customWidth="1"/>
    <col min="16131" max="16133" width="11" style="1229" customWidth="1"/>
    <col min="16134" max="16135" width="10.7109375" style="1229" customWidth="1"/>
    <col min="16136" max="16136" width="11.7109375" style="1229" customWidth="1"/>
    <col min="16137" max="16137" width="10.7109375" style="1229" customWidth="1"/>
    <col min="16138" max="16138" width="11.28515625" style="1229" customWidth="1"/>
    <col min="16139" max="16139" width="11.42578125" style="1229" customWidth="1"/>
    <col min="16140" max="16140" width="12.42578125" style="1229" customWidth="1"/>
    <col min="16141" max="16384" width="9.140625" style="1229"/>
  </cols>
  <sheetData>
    <row r="1" spans="1:12">
      <c r="A1" s="1228"/>
      <c r="B1" s="1905" t="s">
        <v>1299</v>
      </c>
      <c r="C1" s="1905"/>
      <c r="D1" s="1905"/>
      <c r="E1" s="1905"/>
      <c r="F1" s="1905"/>
      <c r="G1" s="1905"/>
      <c r="H1" s="1905"/>
      <c r="I1" s="1905"/>
      <c r="J1" s="1905"/>
      <c r="K1" s="1905"/>
      <c r="L1" s="1905"/>
    </row>
    <row r="2" spans="1:12">
      <c r="A2" s="1228"/>
      <c r="B2" s="1905" t="s">
        <v>132</v>
      </c>
      <c r="C2" s="1905"/>
      <c r="D2" s="1905"/>
      <c r="E2" s="1905"/>
      <c r="F2" s="1905"/>
      <c r="G2" s="1905"/>
      <c r="H2" s="1905"/>
      <c r="I2" s="1905"/>
      <c r="J2" s="1905"/>
      <c r="K2" s="1905"/>
      <c r="L2" s="1905"/>
    </row>
    <row r="3" spans="1:12">
      <c r="C3" s="1230"/>
      <c r="D3" s="1230"/>
      <c r="E3" s="1230"/>
      <c r="F3" s="1230"/>
      <c r="G3" s="1230"/>
    </row>
    <row r="4" spans="1:12" ht="16.5" thickBot="1">
      <c r="B4" s="1231"/>
      <c r="C4" s="1231"/>
      <c r="D4" s="1231"/>
      <c r="E4" s="1231"/>
      <c r="F4" s="1231"/>
      <c r="G4" s="1231"/>
      <c r="H4" s="1231"/>
      <c r="I4" s="1231"/>
      <c r="J4" s="1231"/>
      <c r="L4" s="1231" t="s">
        <v>1300</v>
      </c>
    </row>
    <row r="5" spans="1:12" ht="24.75" customHeight="1" thickTop="1">
      <c r="B5" s="1906" t="s">
        <v>412</v>
      </c>
      <c r="C5" s="1908" t="s">
        <v>1301</v>
      </c>
      <c r="D5" s="1909"/>
      <c r="E5" s="1909"/>
      <c r="F5" s="1909"/>
      <c r="G5" s="1910"/>
      <c r="H5" s="1911" t="s">
        <v>1302</v>
      </c>
      <c r="I5" s="1911"/>
      <c r="J5" s="1911"/>
      <c r="K5" s="1911"/>
      <c r="L5" s="1912"/>
    </row>
    <row r="6" spans="1:12" ht="24.75" customHeight="1">
      <c r="B6" s="1907"/>
      <c r="C6" s="1232" t="s">
        <v>151</v>
      </c>
      <c r="D6" s="1233" t="s">
        <v>152</v>
      </c>
      <c r="E6" s="1233" t="s">
        <v>4</v>
      </c>
      <c r="F6" s="1233" t="s">
        <v>5</v>
      </c>
      <c r="G6" s="1232" t="s">
        <v>46</v>
      </c>
      <c r="H6" s="1234" t="s">
        <v>151</v>
      </c>
      <c r="I6" s="1233" t="s">
        <v>152</v>
      </c>
      <c r="J6" s="1232" t="s">
        <v>4</v>
      </c>
      <c r="K6" s="1234" t="s">
        <v>5</v>
      </c>
      <c r="L6" s="1235" t="s">
        <v>46</v>
      </c>
    </row>
    <row r="7" spans="1:12" ht="24.75" customHeight="1">
      <c r="B7" s="1236" t="s">
        <v>419</v>
      </c>
      <c r="C7" s="1237">
        <v>0.25</v>
      </c>
      <c r="D7" s="1238">
        <v>4.4000000000000003E-3</v>
      </c>
      <c r="E7" s="1238">
        <v>0.94777795275590537</v>
      </c>
      <c r="F7" s="1239">
        <v>0.43990000000000001</v>
      </c>
      <c r="G7" s="1240">
        <v>0.55069999999999997</v>
      </c>
      <c r="H7" s="1241" t="s">
        <v>190</v>
      </c>
      <c r="I7" s="1242" t="s">
        <v>190</v>
      </c>
      <c r="J7" s="1243" t="s">
        <v>190</v>
      </c>
      <c r="K7" s="1244" t="s">
        <v>190</v>
      </c>
      <c r="L7" s="1245">
        <v>1.3228599999999999</v>
      </c>
    </row>
    <row r="8" spans="1:12" ht="24.75" customHeight="1">
      <c r="B8" s="1246" t="s">
        <v>420</v>
      </c>
      <c r="C8" s="1247">
        <v>0.14000000000000001</v>
      </c>
      <c r="D8" s="1247">
        <v>6.5600000000000006E-2</v>
      </c>
      <c r="E8" s="1247">
        <v>2.2200000000000002</v>
      </c>
      <c r="F8" s="1248">
        <v>2.0503999999999998</v>
      </c>
      <c r="G8" s="1240">
        <v>0.48</v>
      </c>
      <c r="H8" s="1249">
        <v>1</v>
      </c>
      <c r="I8" s="1250">
        <v>0.54</v>
      </c>
      <c r="J8" s="1247">
        <v>3.04</v>
      </c>
      <c r="K8" s="1249">
        <v>2.6856</v>
      </c>
      <c r="L8" s="1245">
        <v>1.51</v>
      </c>
    </row>
    <row r="9" spans="1:12" ht="24.75" customHeight="1">
      <c r="B9" s="1246" t="s">
        <v>421</v>
      </c>
      <c r="C9" s="1247">
        <v>7.0000000000000007E-2</v>
      </c>
      <c r="D9" s="1247">
        <v>0.92669999999999997</v>
      </c>
      <c r="E9" s="1247">
        <v>1.1000000000000001</v>
      </c>
      <c r="F9" s="1248">
        <v>2.1162000000000001</v>
      </c>
      <c r="G9" s="1240">
        <v>1.1832</v>
      </c>
      <c r="H9" s="1249">
        <v>0.79</v>
      </c>
      <c r="I9" s="1250">
        <v>0.93489999999999995</v>
      </c>
      <c r="J9" s="1247">
        <v>1.97</v>
      </c>
      <c r="K9" s="1249">
        <v>2.7359</v>
      </c>
      <c r="L9" s="1245">
        <v>2.0476999999999999</v>
      </c>
    </row>
    <row r="10" spans="1:12" ht="24.75" customHeight="1">
      <c r="B10" s="1246" t="s">
        <v>422</v>
      </c>
      <c r="C10" s="1247">
        <v>0.03</v>
      </c>
      <c r="D10" s="1247">
        <v>0.52349999999999997</v>
      </c>
      <c r="E10" s="1247">
        <v>0.28999999999999998</v>
      </c>
      <c r="F10" s="1248">
        <v>3.0040184818481848</v>
      </c>
      <c r="G10" s="1240">
        <v>2.5548000000000002</v>
      </c>
      <c r="H10" s="1249">
        <v>0.5</v>
      </c>
      <c r="I10" s="1250">
        <v>0.87260000000000004</v>
      </c>
      <c r="J10" s="1247">
        <v>0.97</v>
      </c>
      <c r="K10" s="1249">
        <v>3.6509746666666669</v>
      </c>
      <c r="L10" s="1245">
        <v>3.1175000000000002</v>
      </c>
    </row>
    <row r="11" spans="1:12" ht="24.75" customHeight="1">
      <c r="B11" s="1246" t="s">
        <v>423</v>
      </c>
      <c r="C11" s="1247">
        <v>0.08</v>
      </c>
      <c r="D11" s="1247">
        <v>0.128</v>
      </c>
      <c r="E11" s="1247">
        <v>0.48370000000000002</v>
      </c>
      <c r="F11" s="1248">
        <v>2.3419982353698852</v>
      </c>
      <c r="G11" s="1240">
        <v>5.5149176531715014</v>
      </c>
      <c r="H11" s="1249">
        <v>0.75</v>
      </c>
      <c r="I11" s="1250">
        <v>0.58030000000000004</v>
      </c>
      <c r="J11" s="1247">
        <v>0.95879999999999999</v>
      </c>
      <c r="K11" s="1249">
        <v>3.25</v>
      </c>
      <c r="L11" s="1245">
        <v>4.9699</v>
      </c>
    </row>
    <row r="12" spans="1:12" ht="24.75" customHeight="1">
      <c r="B12" s="1246" t="s">
        <v>424</v>
      </c>
      <c r="C12" s="1247">
        <v>0.47</v>
      </c>
      <c r="D12" s="1247">
        <v>0.15509999999999999</v>
      </c>
      <c r="E12" s="1247">
        <v>0.67949999999999999</v>
      </c>
      <c r="F12" s="1248">
        <v>1.7373000000000001</v>
      </c>
      <c r="G12" s="1240">
        <v>5.8220000000000001</v>
      </c>
      <c r="H12" s="1249">
        <v>1.06</v>
      </c>
      <c r="I12" s="1250">
        <v>0.36899999999999999</v>
      </c>
      <c r="J12" s="1247">
        <v>0.94340000000000002</v>
      </c>
      <c r="K12" s="1249">
        <v>2.6956000000000002</v>
      </c>
      <c r="L12" s="1245">
        <v>5.7587999999999999</v>
      </c>
    </row>
    <row r="13" spans="1:12" ht="24.75" customHeight="1">
      <c r="B13" s="1246" t="s">
        <v>425</v>
      </c>
      <c r="C13" s="1247">
        <v>0.23400000000000001</v>
      </c>
      <c r="D13" s="1247">
        <v>0.7409</v>
      </c>
      <c r="E13" s="1247">
        <v>0.35</v>
      </c>
      <c r="F13" s="1248">
        <v>2.6432000000000002</v>
      </c>
      <c r="G13" s="1240">
        <v>3.9250794520547947</v>
      </c>
      <c r="H13" s="1251" t="s">
        <v>190</v>
      </c>
      <c r="I13" s="1252" t="s">
        <v>190</v>
      </c>
      <c r="J13" s="1253" t="s">
        <v>190</v>
      </c>
      <c r="K13" s="1251" t="s">
        <v>190</v>
      </c>
      <c r="L13" s="1245" t="s">
        <v>190</v>
      </c>
    </row>
    <row r="14" spans="1:12" s="1259" customFormat="1" ht="24.75" customHeight="1">
      <c r="A14" s="907"/>
      <c r="B14" s="1254" t="s">
        <v>426</v>
      </c>
      <c r="C14" s="1247">
        <v>0.08</v>
      </c>
      <c r="D14" s="1255">
        <v>1.1286</v>
      </c>
      <c r="E14" s="1255">
        <v>0.5323</v>
      </c>
      <c r="F14" s="1256">
        <v>0.74419999999999997</v>
      </c>
      <c r="G14" s="1240">
        <v>4.7</v>
      </c>
      <c r="H14" s="1251">
        <v>0.83</v>
      </c>
      <c r="I14" s="1257">
        <v>1.3758999999999999</v>
      </c>
      <c r="J14" s="1255">
        <v>1.3328</v>
      </c>
      <c r="K14" s="1258">
        <v>2.2334999999999998</v>
      </c>
      <c r="L14" s="1245">
        <v>5.17</v>
      </c>
    </row>
    <row r="15" spans="1:12" s="1259" customFormat="1" ht="24.75" customHeight="1">
      <c r="A15" s="907"/>
      <c r="B15" s="1254" t="s">
        <v>427</v>
      </c>
      <c r="C15" s="1247">
        <v>0.06</v>
      </c>
      <c r="D15" s="1247">
        <v>0.68700000000000006</v>
      </c>
      <c r="E15" s="1247">
        <v>1.0973999999999999</v>
      </c>
      <c r="F15" s="1248">
        <v>0.92610000000000003</v>
      </c>
      <c r="G15" s="1240">
        <v>4.9848999999999997</v>
      </c>
      <c r="H15" s="1251">
        <v>0.68</v>
      </c>
      <c r="I15" s="1250">
        <v>1.1623000000000001</v>
      </c>
      <c r="J15" s="1247">
        <v>1.2907999999999999</v>
      </c>
      <c r="K15" s="1249">
        <v>2.3067000000000002</v>
      </c>
      <c r="L15" s="1245">
        <v>5.1997</v>
      </c>
    </row>
    <row r="16" spans="1:12" ht="24.75" customHeight="1">
      <c r="B16" s="1246" t="s">
        <v>428</v>
      </c>
      <c r="C16" s="1247">
        <v>0.04</v>
      </c>
      <c r="D16" s="1255">
        <v>0.59040000000000004</v>
      </c>
      <c r="E16" s="1255">
        <v>1.3361000000000001</v>
      </c>
      <c r="F16" s="1256">
        <v>0.77629999999999999</v>
      </c>
      <c r="G16" s="1240">
        <v>5.1452</v>
      </c>
      <c r="H16" s="1251">
        <v>0.64</v>
      </c>
      <c r="I16" s="1250">
        <v>0.98270000000000002</v>
      </c>
      <c r="J16" s="1247">
        <v>0.60160000000000002</v>
      </c>
      <c r="K16" s="1249">
        <v>2.8351000000000002</v>
      </c>
      <c r="L16" s="1245">
        <v>5.3190999999999997</v>
      </c>
    </row>
    <row r="17" spans="2:12" ht="24.75" customHeight="1">
      <c r="B17" s="1246" t="s">
        <v>429</v>
      </c>
      <c r="C17" s="1247">
        <v>0.13</v>
      </c>
      <c r="D17" s="1247">
        <v>0.37190000000000001</v>
      </c>
      <c r="E17" s="1247">
        <v>0.1182</v>
      </c>
      <c r="F17" s="1248">
        <v>1.03</v>
      </c>
      <c r="G17" s="1240">
        <v>4.3784369186716257</v>
      </c>
      <c r="H17" s="1251" t="s">
        <v>190</v>
      </c>
      <c r="I17" s="1252" t="s">
        <v>190</v>
      </c>
      <c r="J17" s="1247">
        <v>0.67369999999999997</v>
      </c>
      <c r="K17" s="1249">
        <v>2.1</v>
      </c>
      <c r="L17" s="1245">
        <v>4.8255237762237764</v>
      </c>
    </row>
    <row r="18" spans="2:12" ht="24.75" customHeight="1">
      <c r="B18" s="1260" t="s">
        <v>430</v>
      </c>
      <c r="C18" s="1261">
        <v>0.02</v>
      </c>
      <c r="D18" s="1262">
        <v>0.1739</v>
      </c>
      <c r="E18" s="1261">
        <v>4.5600000000000002E-2</v>
      </c>
      <c r="F18" s="1263">
        <v>0.71033567156063082</v>
      </c>
      <c r="G18" s="1240"/>
      <c r="H18" s="1264">
        <v>0.72</v>
      </c>
      <c r="I18" s="1262">
        <v>0.75790000000000002</v>
      </c>
      <c r="J18" s="1247">
        <v>0.7218</v>
      </c>
      <c r="K18" s="1249" t="s">
        <v>1284</v>
      </c>
      <c r="L18" s="1245"/>
    </row>
    <row r="19" spans="2:12" ht="24.75" customHeight="1" thickBot="1">
      <c r="B19" s="1265" t="s">
        <v>1303</v>
      </c>
      <c r="C19" s="1266">
        <v>0.13277667199723711</v>
      </c>
      <c r="D19" s="1267">
        <v>0.43</v>
      </c>
      <c r="E19" s="1266">
        <v>0.7860129132792667</v>
      </c>
      <c r="F19" s="1268">
        <v>1.4459628150761978</v>
      </c>
      <c r="G19" s="1269"/>
      <c r="H19" s="1270">
        <v>0.76148128800003412</v>
      </c>
      <c r="I19" s="1267">
        <v>0.78</v>
      </c>
      <c r="J19" s="1266">
        <v>1.03</v>
      </c>
      <c r="K19" s="1270">
        <v>2.5409970529741455</v>
      </c>
      <c r="L19" s="1271"/>
    </row>
    <row r="20" spans="2:12" ht="16.5" thickTop="1">
      <c r="K20" s="1259"/>
      <c r="L20" s="1259"/>
    </row>
    <row r="21" spans="2:12">
      <c r="K21" s="1259"/>
      <c r="L21" s="1259"/>
    </row>
    <row r="22" spans="2:12">
      <c r="C22" s="1272"/>
      <c r="D22" s="1273"/>
      <c r="E22" s="1273"/>
      <c r="F22" s="1273"/>
      <c r="G22" s="1273"/>
    </row>
    <row r="23" spans="2:12">
      <c r="C23" s="1274"/>
      <c r="D23" s="887"/>
      <c r="E23" s="887"/>
      <c r="F23" s="887"/>
      <c r="G23" s="887"/>
    </row>
    <row r="24" spans="2:12">
      <c r="C24" s="1274"/>
      <c r="D24" s="887"/>
      <c r="E24" s="887"/>
      <c r="F24" s="887"/>
      <c r="G24" s="887"/>
    </row>
    <row r="25" spans="2:12">
      <c r="C25" s="1274"/>
      <c r="D25" s="887"/>
      <c r="E25" s="887"/>
      <c r="F25" s="887"/>
      <c r="G25" s="887"/>
    </row>
    <row r="26" spans="2:12">
      <c r="C26" s="1274"/>
      <c r="D26" s="887"/>
      <c r="E26" s="887"/>
      <c r="F26" s="887"/>
      <c r="G26" s="887"/>
    </row>
    <row r="27" spans="2:12">
      <c r="C27" s="1274"/>
      <c r="D27" s="887"/>
      <c r="E27" s="887"/>
      <c r="F27" s="887"/>
      <c r="G27" s="887"/>
    </row>
    <row r="28" spans="2:12">
      <c r="C28" s="1274"/>
      <c r="D28" s="887"/>
      <c r="E28" s="887"/>
      <c r="F28" s="887"/>
      <c r="G28" s="887"/>
    </row>
    <row r="29" spans="2:12">
      <c r="C29" s="1274"/>
      <c r="D29" s="1275"/>
      <c r="E29" s="1275"/>
      <c r="F29" s="1275"/>
      <c r="G29" s="1275"/>
    </row>
    <row r="30" spans="2:12">
      <c r="C30" s="1272"/>
      <c r="D30" s="887"/>
      <c r="E30" s="887"/>
      <c r="F30" s="887"/>
      <c r="G30" s="887"/>
    </row>
    <row r="31" spans="2:12">
      <c r="C31" s="1274"/>
      <c r="D31" s="372"/>
      <c r="E31" s="372"/>
      <c r="F31" s="372"/>
      <c r="G31" s="372"/>
    </row>
    <row r="32" spans="2:12">
      <c r="C32" s="1272"/>
      <c r="D32" s="886"/>
      <c r="E32" s="886"/>
      <c r="F32" s="886"/>
      <c r="G32" s="886"/>
    </row>
    <row r="33" spans="3:12">
      <c r="C33" s="1274"/>
      <c r="D33" s="372"/>
      <c r="E33" s="372"/>
      <c r="F33" s="372"/>
      <c r="G33" s="372"/>
      <c r="H33" s="41"/>
      <c r="I33" s="41"/>
      <c r="J33" s="41"/>
      <c r="K33" s="41"/>
      <c r="L33" s="41"/>
    </row>
    <row r="34" spans="3:12">
      <c r="C34" s="1274"/>
      <c r="D34" s="886"/>
      <c r="E34" s="886"/>
      <c r="F34" s="886"/>
      <c r="G34" s="886"/>
      <c r="H34" s="1276"/>
      <c r="I34" s="41"/>
      <c r="J34" s="41"/>
      <c r="K34" s="41"/>
      <c r="L34" s="41"/>
    </row>
    <row r="35" spans="3:12">
      <c r="C35" s="882"/>
      <c r="D35" s="886"/>
      <c r="E35" s="886"/>
      <c r="F35" s="886"/>
      <c r="G35" s="886"/>
    </row>
    <row r="36" spans="3:12">
      <c r="C36" s="1277"/>
      <c r="E36" s="1277"/>
    </row>
    <row r="37" spans="3:12">
      <c r="C37" s="1277"/>
      <c r="E37" s="1277"/>
    </row>
  </sheetData>
  <mergeCells count="5">
    <mergeCell ref="B1:L1"/>
    <mergeCell ref="B2:L2"/>
    <mergeCell ref="B5:B6"/>
    <mergeCell ref="C5:G5"/>
    <mergeCell ref="H5:L5"/>
  </mergeCells>
  <pageMargins left="0.5" right="0.5" top="1" bottom="1" header="0.3" footer="0.3"/>
  <pageSetup scale="70" orientation="portrait" r:id="rId1"/>
</worksheet>
</file>

<file path=xl/worksheets/sheet41.xml><?xml version="1.0" encoding="utf-8"?>
<worksheet xmlns="http://schemas.openxmlformats.org/spreadsheetml/2006/main" xmlns:r="http://schemas.openxmlformats.org/officeDocument/2006/relationships">
  <sheetPr>
    <pageSetUpPr fitToPage="1"/>
  </sheetPr>
  <dimension ref="A1:J52"/>
  <sheetViews>
    <sheetView view="pageBreakPreview" zoomScale="60" workbookViewId="0">
      <selection activeCell="J15" sqref="J15"/>
    </sheetView>
  </sheetViews>
  <sheetFormatPr defaultColWidth="11.42578125" defaultRowHeight="15.75"/>
  <cols>
    <col min="1" max="1" width="54.7109375" style="213" bestFit="1" customWidth="1"/>
    <col min="2" max="4" width="13.85546875" style="213" customWidth="1"/>
    <col min="5" max="6" width="12.28515625" style="213" customWidth="1"/>
    <col min="7" max="7" width="11.42578125" style="213" customWidth="1"/>
    <col min="8" max="8" width="9.42578125" style="213" bestFit="1" customWidth="1"/>
    <col min="9" max="256" width="11.42578125" style="213"/>
    <col min="257" max="257" width="46.85546875" style="213" customWidth="1"/>
    <col min="258" max="260" width="8.28515625" style="213" bestFit="1" customWidth="1"/>
    <col min="261" max="262" width="7.7109375" style="213" bestFit="1" customWidth="1"/>
    <col min="263" max="263" width="11.42578125" style="213" customWidth="1"/>
    <col min="264" max="264" width="9.42578125" style="213" bestFit="1" customWidth="1"/>
    <col min="265" max="512" width="11.42578125" style="213"/>
    <col min="513" max="513" width="46.85546875" style="213" customWidth="1"/>
    <col min="514" max="516" width="8.28515625" style="213" bestFit="1" customWidth="1"/>
    <col min="517" max="518" width="7.7109375" style="213" bestFit="1" customWidth="1"/>
    <col min="519" max="519" width="11.42578125" style="213" customWidth="1"/>
    <col min="520" max="520" width="9.42578125" style="213" bestFit="1" customWidth="1"/>
    <col min="521" max="768" width="11.42578125" style="213"/>
    <col min="769" max="769" width="46.85546875" style="213" customWidth="1"/>
    <col min="770" max="772" width="8.28515625" style="213" bestFit="1" customWidth="1"/>
    <col min="773" max="774" width="7.7109375" style="213" bestFit="1" customWidth="1"/>
    <col min="775" max="775" width="11.42578125" style="213" customWidth="1"/>
    <col min="776" max="776" width="9.42578125" style="213" bestFit="1" customWidth="1"/>
    <col min="777" max="1024" width="11.42578125" style="213"/>
    <col min="1025" max="1025" width="46.85546875" style="213" customWidth="1"/>
    <col min="1026" max="1028" width="8.28515625" style="213" bestFit="1" customWidth="1"/>
    <col min="1029" max="1030" width="7.7109375" style="213" bestFit="1" customWidth="1"/>
    <col min="1031" max="1031" width="11.42578125" style="213" customWidth="1"/>
    <col min="1032" max="1032" width="9.42578125" style="213" bestFit="1" customWidth="1"/>
    <col min="1033" max="1280" width="11.42578125" style="213"/>
    <col min="1281" max="1281" width="46.85546875" style="213" customWidth="1"/>
    <col min="1282" max="1284" width="8.28515625" style="213" bestFit="1" customWidth="1"/>
    <col min="1285" max="1286" width="7.7109375" style="213" bestFit="1" customWidth="1"/>
    <col min="1287" max="1287" width="11.42578125" style="213" customWidth="1"/>
    <col min="1288" max="1288" width="9.42578125" style="213" bestFit="1" customWidth="1"/>
    <col min="1289" max="1536" width="11.42578125" style="213"/>
    <col min="1537" max="1537" width="46.85546875" style="213" customWidth="1"/>
    <col min="1538" max="1540" width="8.28515625" style="213" bestFit="1" customWidth="1"/>
    <col min="1541" max="1542" width="7.7109375" style="213" bestFit="1" customWidth="1"/>
    <col min="1543" max="1543" width="11.42578125" style="213" customWidth="1"/>
    <col min="1544" max="1544" width="9.42578125" style="213" bestFit="1" customWidth="1"/>
    <col min="1545" max="1792" width="11.42578125" style="213"/>
    <col min="1793" max="1793" width="46.85546875" style="213" customWidth="1"/>
    <col min="1794" max="1796" width="8.28515625" style="213" bestFit="1" customWidth="1"/>
    <col min="1797" max="1798" width="7.7109375" style="213" bestFit="1" customWidth="1"/>
    <col min="1799" max="1799" width="11.42578125" style="213" customWidth="1"/>
    <col min="1800" max="1800" width="9.42578125" style="213" bestFit="1" customWidth="1"/>
    <col min="1801" max="2048" width="11.42578125" style="213"/>
    <col min="2049" max="2049" width="46.85546875" style="213" customWidth="1"/>
    <col min="2050" max="2052" width="8.28515625" style="213" bestFit="1" customWidth="1"/>
    <col min="2053" max="2054" width="7.7109375" style="213" bestFit="1" customWidth="1"/>
    <col min="2055" max="2055" width="11.42578125" style="213" customWidth="1"/>
    <col min="2056" max="2056" width="9.42578125" style="213" bestFit="1" customWidth="1"/>
    <col min="2057" max="2304" width="11.42578125" style="213"/>
    <col min="2305" max="2305" width="46.85546875" style="213" customWidth="1"/>
    <col min="2306" max="2308" width="8.28515625" style="213" bestFit="1" customWidth="1"/>
    <col min="2309" max="2310" width="7.7109375" style="213" bestFit="1" customWidth="1"/>
    <col min="2311" max="2311" width="11.42578125" style="213" customWidth="1"/>
    <col min="2312" max="2312" width="9.42578125" style="213" bestFit="1" customWidth="1"/>
    <col min="2313" max="2560" width="11.42578125" style="213"/>
    <col min="2561" max="2561" width="46.85546875" style="213" customWidth="1"/>
    <col min="2562" max="2564" width="8.28515625" style="213" bestFit="1" customWidth="1"/>
    <col min="2565" max="2566" width="7.7109375" style="213" bestFit="1" customWidth="1"/>
    <col min="2567" max="2567" width="11.42578125" style="213" customWidth="1"/>
    <col min="2568" max="2568" width="9.42578125" style="213" bestFit="1" customWidth="1"/>
    <col min="2569" max="2816" width="11.42578125" style="213"/>
    <col min="2817" max="2817" width="46.85546875" style="213" customWidth="1"/>
    <col min="2818" max="2820" width="8.28515625" style="213" bestFit="1" customWidth="1"/>
    <col min="2821" max="2822" width="7.7109375" style="213" bestFit="1" customWidth="1"/>
    <col min="2823" max="2823" width="11.42578125" style="213" customWidth="1"/>
    <col min="2824" max="2824" width="9.42578125" style="213" bestFit="1" customWidth="1"/>
    <col min="2825" max="3072" width="11.42578125" style="213"/>
    <col min="3073" max="3073" width="46.85546875" style="213" customWidth="1"/>
    <col min="3074" max="3076" width="8.28515625" style="213" bestFit="1" customWidth="1"/>
    <col min="3077" max="3078" width="7.7109375" style="213" bestFit="1" customWidth="1"/>
    <col min="3079" max="3079" width="11.42578125" style="213" customWidth="1"/>
    <col min="3080" max="3080" width="9.42578125" style="213" bestFit="1" customWidth="1"/>
    <col min="3081" max="3328" width="11.42578125" style="213"/>
    <col min="3329" max="3329" width="46.85546875" style="213" customWidth="1"/>
    <col min="3330" max="3332" width="8.28515625" style="213" bestFit="1" customWidth="1"/>
    <col min="3333" max="3334" width="7.7109375" style="213" bestFit="1" customWidth="1"/>
    <col min="3335" max="3335" width="11.42578125" style="213" customWidth="1"/>
    <col min="3336" max="3336" width="9.42578125" style="213" bestFit="1" customWidth="1"/>
    <col min="3337" max="3584" width="11.42578125" style="213"/>
    <col min="3585" max="3585" width="46.85546875" style="213" customWidth="1"/>
    <col min="3586" max="3588" width="8.28515625" style="213" bestFit="1" customWidth="1"/>
    <col min="3589" max="3590" width="7.7109375" style="213" bestFit="1" customWidth="1"/>
    <col min="3591" max="3591" width="11.42578125" style="213" customWidth="1"/>
    <col min="3592" max="3592" width="9.42578125" style="213" bestFit="1" customWidth="1"/>
    <col min="3593" max="3840" width="11.42578125" style="213"/>
    <col min="3841" max="3841" width="46.85546875" style="213" customWidth="1"/>
    <col min="3842" max="3844" width="8.28515625" style="213" bestFit="1" customWidth="1"/>
    <col min="3845" max="3846" width="7.7109375" style="213" bestFit="1" customWidth="1"/>
    <col min="3847" max="3847" width="11.42578125" style="213" customWidth="1"/>
    <col min="3848" max="3848" width="9.42578125" style="213" bestFit="1" customWidth="1"/>
    <col min="3849" max="4096" width="11.42578125" style="213"/>
    <col min="4097" max="4097" width="46.85546875" style="213" customWidth="1"/>
    <col min="4098" max="4100" width="8.28515625" style="213" bestFit="1" customWidth="1"/>
    <col min="4101" max="4102" width="7.7109375" style="213" bestFit="1" customWidth="1"/>
    <col min="4103" max="4103" width="11.42578125" style="213" customWidth="1"/>
    <col min="4104" max="4104" width="9.42578125" style="213" bestFit="1" customWidth="1"/>
    <col min="4105" max="4352" width="11.42578125" style="213"/>
    <col min="4353" max="4353" width="46.85546875" style="213" customWidth="1"/>
    <col min="4354" max="4356" width="8.28515625" style="213" bestFit="1" customWidth="1"/>
    <col min="4357" max="4358" width="7.7109375" style="213" bestFit="1" customWidth="1"/>
    <col min="4359" max="4359" width="11.42578125" style="213" customWidth="1"/>
    <col min="4360" max="4360" width="9.42578125" style="213" bestFit="1" customWidth="1"/>
    <col min="4361" max="4608" width="11.42578125" style="213"/>
    <col min="4609" max="4609" width="46.85546875" style="213" customWidth="1"/>
    <col min="4610" max="4612" width="8.28515625" style="213" bestFit="1" customWidth="1"/>
    <col min="4613" max="4614" width="7.7109375" style="213" bestFit="1" customWidth="1"/>
    <col min="4615" max="4615" width="11.42578125" style="213" customWidth="1"/>
    <col min="4616" max="4616" width="9.42578125" style="213" bestFit="1" customWidth="1"/>
    <col min="4617" max="4864" width="11.42578125" style="213"/>
    <col min="4865" max="4865" width="46.85546875" style="213" customWidth="1"/>
    <col min="4866" max="4868" width="8.28515625" style="213" bestFit="1" customWidth="1"/>
    <col min="4869" max="4870" width="7.7109375" style="213" bestFit="1" customWidth="1"/>
    <col min="4871" max="4871" width="11.42578125" style="213" customWidth="1"/>
    <col min="4872" max="4872" width="9.42578125" style="213" bestFit="1" customWidth="1"/>
    <col min="4873" max="5120" width="11.42578125" style="213"/>
    <col min="5121" max="5121" width="46.85546875" style="213" customWidth="1"/>
    <col min="5122" max="5124" width="8.28515625" style="213" bestFit="1" customWidth="1"/>
    <col min="5125" max="5126" width="7.7109375" style="213" bestFit="1" customWidth="1"/>
    <col min="5127" max="5127" width="11.42578125" style="213" customWidth="1"/>
    <col min="5128" max="5128" width="9.42578125" style="213" bestFit="1" customWidth="1"/>
    <col min="5129" max="5376" width="11.42578125" style="213"/>
    <col min="5377" max="5377" width="46.85546875" style="213" customWidth="1"/>
    <col min="5378" max="5380" width="8.28515625" style="213" bestFit="1" customWidth="1"/>
    <col min="5381" max="5382" width="7.7109375" style="213" bestFit="1" customWidth="1"/>
    <col min="5383" max="5383" width="11.42578125" style="213" customWidth="1"/>
    <col min="5384" max="5384" width="9.42578125" style="213" bestFit="1" customWidth="1"/>
    <col min="5385" max="5632" width="11.42578125" style="213"/>
    <col min="5633" max="5633" width="46.85546875" style="213" customWidth="1"/>
    <col min="5634" max="5636" width="8.28515625" style="213" bestFit="1" customWidth="1"/>
    <col min="5637" max="5638" width="7.7109375" style="213" bestFit="1" customWidth="1"/>
    <col min="5639" max="5639" width="11.42578125" style="213" customWidth="1"/>
    <col min="5640" max="5640" width="9.42578125" style="213" bestFit="1" customWidth="1"/>
    <col min="5641" max="5888" width="11.42578125" style="213"/>
    <col min="5889" max="5889" width="46.85546875" style="213" customWidth="1"/>
    <col min="5890" max="5892" width="8.28515625" style="213" bestFit="1" customWidth="1"/>
    <col min="5893" max="5894" width="7.7109375" style="213" bestFit="1" customWidth="1"/>
    <col min="5895" max="5895" width="11.42578125" style="213" customWidth="1"/>
    <col min="5896" max="5896" width="9.42578125" style="213" bestFit="1" customWidth="1"/>
    <col min="5897" max="6144" width="11.42578125" style="213"/>
    <col min="6145" max="6145" width="46.85546875" style="213" customWidth="1"/>
    <col min="6146" max="6148" width="8.28515625" style="213" bestFit="1" customWidth="1"/>
    <col min="6149" max="6150" width="7.7109375" style="213" bestFit="1" customWidth="1"/>
    <col min="6151" max="6151" width="11.42578125" style="213" customWidth="1"/>
    <col min="6152" max="6152" width="9.42578125" style="213" bestFit="1" customWidth="1"/>
    <col min="6153" max="6400" width="11.42578125" style="213"/>
    <col min="6401" max="6401" width="46.85546875" style="213" customWidth="1"/>
    <col min="6402" max="6404" width="8.28515625" style="213" bestFit="1" customWidth="1"/>
    <col min="6405" max="6406" width="7.7109375" style="213" bestFit="1" customWidth="1"/>
    <col min="6407" max="6407" width="11.42578125" style="213" customWidth="1"/>
    <col min="6408" max="6408" width="9.42578125" style="213" bestFit="1" customWidth="1"/>
    <col min="6409" max="6656" width="11.42578125" style="213"/>
    <col min="6657" max="6657" width="46.85546875" style="213" customWidth="1"/>
    <col min="6658" max="6660" width="8.28515625" style="213" bestFit="1" customWidth="1"/>
    <col min="6661" max="6662" width="7.7109375" style="213" bestFit="1" customWidth="1"/>
    <col min="6663" max="6663" width="11.42578125" style="213" customWidth="1"/>
    <col min="6664" max="6664" width="9.42578125" style="213" bestFit="1" customWidth="1"/>
    <col min="6665" max="6912" width="11.42578125" style="213"/>
    <col min="6913" max="6913" width="46.85546875" style="213" customWidth="1"/>
    <col min="6914" max="6916" width="8.28515625" style="213" bestFit="1" customWidth="1"/>
    <col min="6917" max="6918" width="7.7109375" style="213" bestFit="1" customWidth="1"/>
    <col min="6919" max="6919" width="11.42578125" style="213" customWidth="1"/>
    <col min="6920" max="6920" width="9.42578125" style="213" bestFit="1" customWidth="1"/>
    <col min="6921" max="7168" width="11.42578125" style="213"/>
    <col min="7169" max="7169" width="46.85546875" style="213" customWidth="1"/>
    <col min="7170" max="7172" width="8.28515625" style="213" bestFit="1" customWidth="1"/>
    <col min="7173" max="7174" width="7.7109375" style="213" bestFit="1" customWidth="1"/>
    <col min="7175" max="7175" width="11.42578125" style="213" customWidth="1"/>
    <col min="7176" max="7176" width="9.42578125" style="213" bestFit="1" customWidth="1"/>
    <col min="7177" max="7424" width="11.42578125" style="213"/>
    <col min="7425" max="7425" width="46.85546875" style="213" customWidth="1"/>
    <col min="7426" max="7428" width="8.28515625" style="213" bestFit="1" customWidth="1"/>
    <col min="7429" max="7430" width="7.7109375" style="213" bestFit="1" customWidth="1"/>
    <col min="7431" max="7431" width="11.42578125" style="213" customWidth="1"/>
    <col min="7432" max="7432" width="9.42578125" style="213" bestFit="1" customWidth="1"/>
    <col min="7433" max="7680" width="11.42578125" style="213"/>
    <col min="7681" max="7681" width="46.85546875" style="213" customWidth="1"/>
    <col min="7682" max="7684" width="8.28515625" style="213" bestFit="1" customWidth="1"/>
    <col min="7685" max="7686" width="7.7109375" style="213" bestFit="1" customWidth="1"/>
    <col min="7687" max="7687" width="11.42578125" style="213" customWidth="1"/>
    <col min="7688" max="7688" width="9.42578125" style="213" bestFit="1" customWidth="1"/>
    <col min="7689" max="7936" width="11.42578125" style="213"/>
    <col min="7937" max="7937" width="46.85546875" style="213" customWidth="1"/>
    <col min="7938" max="7940" width="8.28515625" style="213" bestFit="1" customWidth="1"/>
    <col min="7941" max="7942" width="7.7109375" style="213" bestFit="1" customWidth="1"/>
    <col min="7943" max="7943" width="11.42578125" style="213" customWidth="1"/>
    <col min="7944" max="7944" width="9.42578125" style="213" bestFit="1" customWidth="1"/>
    <col min="7945" max="8192" width="11.42578125" style="213"/>
    <col min="8193" max="8193" width="46.85546875" style="213" customWidth="1"/>
    <col min="8194" max="8196" width="8.28515625" style="213" bestFit="1" customWidth="1"/>
    <col min="8197" max="8198" width="7.7109375" style="213" bestFit="1" customWidth="1"/>
    <col min="8199" max="8199" width="11.42578125" style="213" customWidth="1"/>
    <col min="8200" max="8200" width="9.42578125" style="213" bestFit="1" customWidth="1"/>
    <col min="8201" max="8448" width="11.42578125" style="213"/>
    <col min="8449" max="8449" width="46.85546875" style="213" customWidth="1"/>
    <col min="8450" max="8452" width="8.28515625" style="213" bestFit="1" customWidth="1"/>
    <col min="8453" max="8454" width="7.7109375" style="213" bestFit="1" customWidth="1"/>
    <col min="8455" max="8455" width="11.42578125" style="213" customWidth="1"/>
    <col min="8456" max="8456" width="9.42578125" style="213" bestFit="1" customWidth="1"/>
    <col min="8457" max="8704" width="11.42578125" style="213"/>
    <col min="8705" max="8705" width="46.85546875" style="213" customWidth="1"/>
    <col min="8706" max="8708" width="8.28515625" style="213" bestFit="1" customWidth="1"/>
    <col min="8709" max="8710" width="7.7109375" style="213" bestFit="1" customWidth="1"/>
    <col min="8711" max="8711" width="11.42578125" style="213" customWidth="1"/>
    <col min="8712" max="8712" width="9.42578125" style="213" bestFit="1" customWidth="1"/>
    <col min="8713" max="8960" width="11.42578125" style="213"/>
    <col min="8961" max="8961" width="46.85546875" style="213" customWidth="1"/>
    <col min="8962" max="8964" width="8.28515625" style="213" bestFit="1" customWidth="1"/>
    <col min="8965" max="8966" width="7.7109375" style="213" bestFit="1" customWidth="1"/>
    <col min="8967" max="8967" width="11.42578125" style="213" customWidth="1"/>
    <col min="8968" max="8968" width="9.42578125" style="213" bestFit="1" customWidth="1"/>
    <col min="8969" max="9216" width="11.42578125" style="213"/>
    <col min="9217" max="9217" width="46.85546875" style="213" customWidth="1"/>
    <col min="9218" max="9220" width="8.28515625" style="213" bestFit="1" customWidth="1"/>
    <col min="9221" max="9222" width="7.7109375" style="213" bestFit="1" customWidth="1"/>
    <col min="9223" max="9223" width="11.42578125" style="213" customWidth="1"/>
    <col min="9224" max="9224" width="9.42578125" style="213" bestFit="1" customWidth="1"/>
    <col min="9225" max="9472" width="11.42578125" style="213"/>
    <col min="9473" max="9473" width="46.85546875" style="213" customWidth="1"/>
    <col min="9474" max="9476" width="8.28515625" style="213" bestFit="1" customWidth="1"/>
    <col min="9477" max="9478" width="7.7109375" style="213" bestFit="1" customWidth="1"/>
    <col min="9479" max="9479" width="11.42578125" style="213" customWidth="1"/>
    <col min="9480" max="9480" width="9.42578125" style="213" bestFit="1" customWidth="1"/>
    <col min="9481" max="9728" width="11.42578125" style="213"/>
    <col min="9729" max="9729" width="46.85546875" style="213" customWidth="1"/>
    <col min="9730" max="9732" width="8.28515625" style="213" bestFit="1" customWidth="1"/>
    <col min="9733" max="9734" width="7.7109375" style="213" bestFit="1" customWidth="1"/>
    <col min="9735" max="9735" width="11.42578125" style="213" customWidth="1"/>
    <col min="9736" max="9736" width="9.42578125" style="213" bestFit="1" customWidth="1"/>
    <col min="9737" max="9984" width="11.42578125" style="213"/>
    <col min="9985" max="9985" width="46.85546875" style="213" customWidth="1"/>
    <col min="9986" max="9988" width="8.28515625" style="213" bestFit="1" customWidth="1"/>
    <col min="9989" max="9990" width="7.7109375" style="213" bestFit="1" customWidth="1"/>
    <col min="9991" max="9991" width="11.42578125" style="213" customWidth="1"/>
    <col min="9992" max="9992" width="9.42578125" style="213" bestFit="1" customWidth="1"/>
    <col min="9993" max="10240" width="11.42578125" style="213"/>
    <col min="10241" max="10241" width="46.85546875" style="213" customWidth="1"/>
    <col min="10242" max="10244" width="8.28515625" style="213" bestFit="1" customWidth="1"/>
    <col min="10245" max="10246" width="7.7109375" style="213" bestFit="1" customWidth="1"/>
    <col min="10247" max="10247" width="11.42578125" style="213" customWidth="1"/>
    <col min="10248" max="10248" width="9.42578125" style="213" bestFit="1" customWidth="1"/>
    <col min="10249" max="10496" width="11.42578125" style="213"/>
    <col min="10497" max="10497" width="46.85546875" style="213" customWidth="1"/>
    <col min="10498" max="10500" width="8.28515625" style="213" bestFit="1" customWidth="1"/>
    <col min="10501" max="10502" width="7.7109375" style="213" bestFit="1" customWidth="1"/>
    <col min="10503" max="10503" width="11.42578125" style="213" customWidth="1"/>
    <col min="10504" max="10504" width="9.42578125" style="213" bestFit="1" customWidth="1"/>
    <col min="10505" max="10752" width="11.42578125" style="213"/>
    <col min="10753" max="10753" width="46.85546875" style="213" customWidth="1"/>
    <col min="10754" max="10756" width="8.28515625" style="213" bestFit="1" customWidth="1"/>
    <col min="10757" max="10758" width="7.7109375" style="213" bestFit="1" customWidth="1"/>
    <col min="10759" max="10759" width="11.42578125" style="213" customWidth="1"/>
    <col min="10760" max="10760" width="9.42578125" style="213" bestFit="1" customWidth="1"/>
    <col min="10761" max="11008" width="11.42578125" style="213"/>
    <col min="11009" max="11009" width="46.85546875" style="213" customWidth="1"/>
    <col min="11010" max="11012" width="8.28515625" style="213" bestFit="1" customWidth="1"/>
    <col min="11013" max="11014" width="7.7109375" style="213" bestFit="1" customWidth="1"/>
    <col min="11015" max="11015" width="11.42578125" style="213" customWidth="1"/>
    <col min="11016" max="11016" width="9.42578125" style="213" bestFit="1" customWidth="1"/>
    <col min="11017" max="11264" width="11.42578125" style="213"/>
    <col min="11265" max="11265" width="46.85546875" style="213" customWidth="1"/>
    <col min="11266" max="11268" width="8.28515625" style="213" bestFit="1" customWidth="1"/>
    <col min="11269" max="11270" width="7.7109375" style="213" bestFit="1" customWidth="1"/>
    <col min="11271" max="11271" width="11.42578125" style="213" customWidth="1"/>
    <col min="11272" max="11272" width="9.42578125" style="213" bestFit="1" customWidth="1"/>
    <col min="11273" max="11520" width="11.42578125" style="213"/>
    <col min="11521" max="11521" width="46.85546875" style="213" customWidth="1"/>
    <col min="11522" max="11524" width="8.28515625" style="213" bestFit="1" customWidth="1"/>
    <col min="11525" max="11526" width="7.7109375" style="213" bestFit="1" customWidth="1"/>
    <col min="11527" max="11527" width="11.42578125" style="213" customWidth="1"/>
    <col min="11528" max="11528" width="9.42578125" style="213" bestFit="1" customWidth="1"/>
    <col min="11529" max="11776" width="11.42578125" style="213"/>
    <col min="11777" max="11777" width="46.85546875" style="213" customWidth="1"/>
    <col min="11778" max="11780" width="8.28515625" style="213" bestFit="1" customWidth="1"/>
    <col min="11781" max="11782" width="7.7109375" style="213" bestFit="1" customWidth="1"/>
    <col min="11783" max="11783" width="11.42578125" style="213" customWidth="1"/>
    <col min="11784" max="11784" width="9.42578125" style="213" bestFit="1" customWidth="1"/>
    <col min="11785" max="12032" width="11.42578125" style="213"/>
    <col min="12033" max="12033" width="46.85546875" style="213" customWidth="1"/>
    <col min="12034" max="12036" width="8.28515625" style="213" bestFit="1" customWidth="1"/>
    <col min="12037" max="12038" width="7.7109375" style="213" bestFit="1" customWidth="1"/>
    <col min="12039" max="12039" width="11.42578125" style="213" customWidth="1"/>
    <col min="12040" max="12040" width="9.42578125" style="213" bestFit="1" customWidth="1"/>
    <col min="12041" max="12288" width="11.42578125" style="213"/>
    <col min="12289" max="12289" width="46.85546875" style="213" customWidth="1"/>
    <col min="12290" max="12292" width="8.28515625" style="213" bestFit="1" customWidth="1"/>
    <col min="12293" max="12294" width="7.7109375" style="213" bestFit="1" customWidth="1"/>
    <col min="12295" max="12295" width="11.42578125" style="213" customWidth="1"/>
    <col min="12296" max="12296" width="9.42578125" style="213" bestFit="1" customWidth="1"/>
    <col min="12297" max="12544" width="11.42578125" style="213"/>
    <col min="12545" max="12545" width="46.85546875" style="213" customWidth="1"/>
    <col min="12546" max="12548" width="8.28515625" style="213" bestFit="1" customWidth="1"/>
    <col min="12549" max="12550" width="7.7109375" style="213" bestFit="1" customWidth="1"/>
    <col min="12551" max="12551" width="11.42578125" style="213" customWidth="1"/>
    <col min="12552" max="12552" width="9.42578125" style="213" bestFit="1" customWidth="1"/>
    <col min="12553" max="12800" width="11.42578125" style="213"/>
    <col min="12801" max="12801" width="46.85546875" style="213" customWidth="1"/>
    <col min="12802" max="12804" width="8.28515625" style="213" bestFit="1" customWidth="1"/>
    <col min="12805" max="12806" width="7.7109375" style="213" bestFit="1" customWidth="1"/>
    <col min="12807" max="12807" width="11.42578125" style="213" customWidth="1"/>
    <col min="12808" max="12808" width="9.42578125" style="213" bestFit="1" customWidth="1"/>
    <col min="12809" max="13056" width="11.42578125" style="213"/>
    <col min="13057" max="13057" width="46.85546875" style="213" customWidth="1"/>
    <col min="13058" max="13060" width="8.28515625" style="213" bestFit="1" customWidth="1"/>
    <col min="13061" max="13062" width="7.7109375" style="213" bestFit="1" customWidth="1"/>
    <col min="13063" max="13063" width="11.42578125" style="213" customWidth="1"/>
    <col min="13064" max="13064" width="9.42578125" style="213" bestFit="1" customWidth="1"/>
    <col min="13065" max="13312" width="11.42578125" style="213"/>
    <col min="13313" max="13313" width="46.85546875" style="213" customWidth="1"/>
    <col min="13314" max="13316" width="8.28515625" style="213" bestFit="1" customWidth="1"/>
    <col min="13317" max="13318" width="7.7109375" style="213" bestFit="1" customWidth="1"/>
    <col min="13319" max="13319" width="11.42578125" style="213" customWidth="1"/>
    <col min="13320" max="13320" width="9.42578125" style="213" bestFit="1" customWidth="1"/>
    <col min="13321" max="13568" width="11.42578125" style="213"/>
    <col min="13569" max="13569" width="46.85546875" style="213" customWidth="1"/>
    <col min="13570" max="13572" width="8.28515625" style="213" bestFit="1" customWidth="1"/>
    <col min="13573" max="13574" width="7.7109375" style="213" bestFit="1" customWidth="1"/>
    <col min="13575" max="13575" width="11.42578125" style="213" customWidth="1"/>
    <col min="13576" max="13576" width="9.42578125" style="213" bestFit="1" customWidth="1"/>
    <col min="13577" max="13824" width="11.42578125" style="213"/>
    <col min="13825" max="13825" width="46.85546875" style="213" customWidth="1"/>
    <col min="13826" max="13828" width="8.28515625" style="213" bestFit="1" customWidth="1"/>
    <col min="13829" max="13830" width="7.7109375" style="213" bestFit="1" customWidth="1"/>
    <col min="13831" max="13831" width="11.42578125" style="213" customWidth="1"/>
    <col min="13832" max="13832" width="9.42578125" style="213" bestFit="1" customWidth="1"/>
    <col min="13833" max="14080" width="11.42578125" style="213"/>
    <col min="14081" max="14081" width="46.85546875" style="213" customWidth="1"/>
    <col min="14082" max="14084" width="8.28515625" style="213" bestFit="1" customWidth="1"/>
    <col min="14085" max="14086" width="7.7109375" style="213" bestFit="1" customWidth="1"/>
    <col min="14087" max="14087" width="11.42578125" style="213" customWidth="1"/>
    <col min="14088" max="14088" width="9.42578125" style="213" bestFit="1" customWidth="1"/>
    <col min="14089" max="14336" width="11.42578125" style="213"/>
    <col min="14337" max="14337" width="46.85546875" style="213" customWidth="1"/>
    <col min="14338" max="14340" width="8.28515625" style="213" bestFit="1" customWidth="1"/>
    <col min="14341" max="14342" width="7.7109375" style="213" bestFit="1" customWidth="1"/>
    <col min="14343" max="14343" width="11.42578125" style="213" customWidth="1"/>
    <col min="14344" max="14344" width="9.42578125" style="213" bestFit="1" customWidth="1"/>
    <col min="14345" max="14592" width="11.42578125" style="213"/>
    <col min="14593" max="14593" width="46.85546875" style="213" customWidth="1"/>
    <col min="14594" max="14596" width="8.28515625" style="213" bestFit="1" customWidth="1"/>
    <col min="14597" max="14598" width="7.7109375" style="213" bestFit="1" customWidth="1"/>
    <col min="14599" max="14599" width="11.42578125" style="213" customWidth="1"/>
    <col min="14600" max="14600" width="9.42578125" style="213" bestFit="1" customWidth="1"/>
    <col min="14601" max="14848" width="11.42578125" style="213"/>
    <col min="14849" max="14849" width="46.85546875" style="213" customWidth="1"/>
    <col min="14850" max="14852" width="8.28515625" style="213" bestFit="1" customWidth="1"/>
    <col min="14853" max="14854" width="7.7109375" style="213" bestFit="1" customWidth="1"/>
    <col min="14855" max="14855" width="11.42578125" style="213" customWidth="1"/>
    <col min="14856" max="14856" width="9.42578125" style="213" bestFit="1" customWidth="1"/>
    <col min="14857" max="15104" width="11.42578125" style="213"/>
    <col min="15105" max="15105" width="46.85546875" style="213" customWidth="1"/>
    <col min="15106" max="15108" width="8.28515625" style="213" bestFit="1" customWidth="1"/>
    <col min="15109" max="15110" width="7.7109375" style="213" bestFit="1" customWidth="1"/>
    <col min="15111" max="15111" width="11.42578125" style="213" customWidth="1"/>
    <col min="15112" max="15112" width="9.42578125" style="213" bestFit="1" customWidth="1"/>
    <col min="15113" max="15360" width="11.42578125" style="213"/>
    <col min="15361" max="15361" width="46.85546875" style="213" customWidth="1"/>
    <col min="15362" max="15364" width="8.28515625" style="213" bestFit="1" customWidth="1"/>
    <col min="15365" max="15366" width="7.7109375" style="213" bestFit="1" customWidth="1"/>
    <col min="15367" max="15367" width="11.42578125" style="213" customWidth="1"/>
    <col min="15368" max="15368" width="9.42578125" style="213" bestFit="1" customWidth="1"/>
    <col min="15369" max="15616" width="11.42578125" style="213"/>
    <col min="15617" max="15617" width="46.85546875" style="213" customWidth="1"/>
    <col min="15618" max="15620" width="8.28515625" style="213" bestFit="1" customWidth="1"/>
    <col min="15621" max="15622" width="7.7109375" style="213" bestFit="1" customWidth="1"/>
    <col min="15623" max="15623" width="11.42578125" style="213" customWidth="1"/>
    <col min="15624" max="15624" width="9.42578125" style="213" bestFit="1" customWidth="1"/>
    <col min="15625" max="15872" width="11.42578125" style="213"/>
    <col min="15873" max="15873" width="46.85546875" style="213" customWidth="1"/>
    <col min="15874" max="15876" width="8.28515625" style="213" bestFit="1" customWidth="1"/>
    <col min="15877" max="15878" width="7.7109375" style="213" bestFit="1" customWidth="1"/>
    <col min="15879" max="15879" width="11.42578125" style="213" customWidth="1"/>
    <col min="15880" max="15880" width="9.42578125" style="213" bestFit="1" customWidth="1"/>
    <col min="15881" max="16128" width="11.42578125" style="213"/>
    <col min="16129" max="16129" width="46.85546875" style="213" customWidth="1"/>
    <col min="16130" max="16132" width="8.28515625" style="213" bestFit="1" customWidth="1"/>
    <col min="16133" max="16134" width="7.7109375" style="213" bestFit="1" customWidth="1"/>
    <col min="16135" max="16135" width="11.42578125" style="213" customWidth="1"/>
    <col min="16136" max="16136" width="9.42578125" style="213" bestFit="1" customWidth="1"/>
    <col min="16137" max="16384" width="11.42578125" style="213"/>
  </cols>
  <sheetData>
    <row r="1" spans="1:10">
      <c r="A1" s="1649" t="s">
        <v>857</v>
      </c>
      <c r="B1" s="1649"/>
      <c r="C1" s="1649"/>
      <c r="D1" s="1649"/>
      <c r="E1" s="1649"/>
      <c r="F1" s="1649"/>
    </row>
    <row r="2" spans="1:10">
      <c r="A2" s="1650" t="s">
        <v>134</v>
      </c>
      <c r="B2" s="1650"/>
      <c r="C2" s="1650"/>
      <c r="D2" s="1650"/>
      <c r="E2" s="1650"/>
      <c r="F2" s="1650"/>
    </row>
    <row r="3" spans="1:10" ht="16.5" thickBot="1">
      <c r="A3" s="761"/>
      <c r="B3" s="761"/>
      <c r="C3" s="761"/>
      <c r="D3" s="761"/>
      <c r="E3" s="761"/>
      <c r="F3" s="761"/>
      <c r="G3" s="139"/>
      <c r="J3" s="213" t="s">
        <v>87</v>
      </c>
    </row>
    <row r="4" spans="1:10" ht="21" customHeight="1" thickTop="1">
      <c r="A4" s="1913" t="s">
        <v>457</v>
      </c>
      <c r="B4" s="1699" t="s">
        <v>686</v>
      </c>
      <c r="C4" s="1699"/>
      <c r="D4" s="1699"/>
      <c r="E4" s="1699" t="s">
        <v>570</v>
      </c>
      <c r="F4" s="1701"/>
    </row>
    <row r="5" spans="1:10" ht="21" customHeight="1">
      <c r="A5" s="1914"/>
      <c r="B5" s="765">
        <v>2016</v>
      </c>
      <c r="C5" s="765">
        <v>2017</v>
      </c>
      <c r="D5" s="765">
        <v>2018</v>
      </c>
      <c r="E5" s="1750" t="s">
        <v>687</v>
      </c>
      <c r="F5" s="1915" t="s">
        <v>688</v>
      </c>
    </row>
    <row r="6" spans="1:10" ht="21" customHeight="1">
      <c r="A6" s="1914"/>
      <c r="B6" s="765">
        <v>1</v>
      </c>
      <c r="C6" s="765">
        <v>2</v>
      </c>
      <c r="D6" s="765">
        <v>3</v>
      </c>
      <c r="E6" s="1750"/>
      <c r="F6" s="1915"/>
    </row>
    <row r="7" spans="1:10" ht="24" customHeight="1">
      <c r="A7" s="782" t="s">
        <v>689</v>
      </c>
      <c r="B7" s="767">
        <v>1614.15</v>
      </c>
      <c r="C7" s="767">
        <v>1584.49</v>
      </c>
      <c r="D7" s="767">
        <v>1247.3</v>
      </c>
      <c r="E7" s="768">
        <v>-1.8374996127993057</v>
      </c>
      <c r="F7" s="783">
        <v>-21.280664440924212</v>
      </c>
    </row>
    <row r="8" spans="1:10" ht="24" customHeight="1">
      <c r="A8" s="782" t="s">
        <v>690</v>
      </c>
      <c r="B8" s="767">
        <v>349.19</v>
      </c>
      <c r="C8" s="767">
        <v>336.3</v>
      </c>
      <c r="D8" s="767">
        <v>261.81</v>
      </c>
      <c r="E8" s="768">
        <v>-3.691400097368188</v>
      </c>
      <c r="F8" s="783">
        <v>-22.14986619090098</v>
      </c>
    </row>
    <row r="9" spans="1:10" ht="24" customHeight="1">
      <c r="A9" s="784" t="s">
        <v>691</v>
      </c>
      <c r="B9" s="767">
        <v>117.16</v>
      </c>
      <c r="C9" s="767">
        <v>116.63</v>
      </c>
      <c r="D9" s="767">
        <v>89.7</v>
      </c>
      <c r="E9" s="768">
        <v>-0.45237282348924168</v>
      </c>
      <c r="F9" s="783">
        <v>-23.090114035839832</v>
      </c>
    </row>
    <row r="10" spans="1:10" ht="24" customHeight="1">
      <c r="A10" s="784" t="s">
        <v>692</v>
      </c>
      <c r="B10" s="767">
        <v>1474.5</v>
      </c>
      <c r="C10" s="767">
        <v>1417.7</v>
      </c>
      <c r="D10" s="767">
        <v>1054.21</v>
      </c>
      <c r="E10" s="768">
        <v>-3.8521532722956806</v>
      </c>
      <c r="F10" s="783">
        <v>-25.639415955420745</v>
      </c>
    </row>
    <row r="11" spans="1:10" ht="24" customHeight="1">
      <c r="A11" s="782" t="s">
        <v>693</v>
      </c>
      <c r="B11" s="769">
        <v>1740533.47</v>
      </c>
      <c r="C11" s="769">
        <v>1853773.75</v>
      </c>
      <c r="D11" s="769">
        <v>1471809.9</v>
      </c>
      <c r="E11" s="768">
        <v>6.506067361060289</v>
      </c>
      <c r="F11" s="783">
        <v>-20.6046638647246</v>
      </c>
    </row>
    <row r="12" spans="1:10" ht="24" customHeight="1">
      <c r="A12" s="785" t="s">
        <v>694</v>
      </c>
      <c r="B12" s="769">
        <v>196074.63</v>
      </c>
      <c r="C12" s="769">
        <v>283155.51</v>
      </c>
      <c r="D12" s="769">
        <v>347048.32</v>
      </c>
      <c r="E12" s="768">
        <v>44.412109817573025</v>
      </c>
      <c r="F12" s="783">
        <v>22.564565316069604</v>
      </c>
    </row>
    <row r="13" spans="1:10" ht="24" customHeight="1">
      <c r="A13" s="786" t="s">
        <v>695</v>
      </c>
      <c r="B13" s="769">
        <v>230</v>
      </c>
      <c r="C13" s="769">
        <v>212</v>
      </c>
      <c r="D13" s="769">
        <v>195</v>
      </c>
      <c r="E13" s="770">
        <v>-7.8260869565217348</v>
      </c>
      <c r="F13" s="783">
        <v>-8.0188679245283083</v>
      </c>
    </row>
    <row r="14" spans="1:10" ht="24" customHeight="1">
      <c r="A14" s="786" t="s">
        <v>696</v>
      </c>
      <c r="B14" s="769">
        <v>2025987</v>
      </c>
      <c r="C14" s="771">
        <v>2901535</v>
      </c>
      <c r="D14" s="769">
        <v>3548282</v>
      </c>
      <c r="E14" s="770">
        <v>43.215874534239362</v>
      </c>
      <c r="F14" s="783">
        <v>22.289822456044817</v>
      </c>
      <c r="H14" s="222"/>
    </row>
    <row r="15" spans="1:10" ht="24" customHeight="1">
      <c r="A15" s="787" t="s">
        <v>697</v>
      </c>
      <c r="B15" s="767">
        <v>77.248448958197883</v>
      </c>
      <c r="C15" s="767">
        <v>70.149748637229692</v>
      </c>
      <c r="D15" s="767">
        <v>48.942118469855806</v>
      </c>
      <c r="E15" s="772">
        <v>-9.1894405864505728</v>
      </c>
      <c r="F15" s="788">
        <v>-30.231940355262552</v>
      </c>
    </row>
    <row r="16" spans="1:10">
      <c r="A16" s="789" t="s">
        <v>698</v>
      </c>
      <c r="B16" s="767">
        <v>181.6</v>
      </c>
      <c r="C16" s="767">
        <v>167.5</v>
      </c>
      <c r="D16" s="767">
        <v>134.1</v>
      </c>
      <c r="E16" s="773">
        <v>-7.7643171806167368</v>
      </c>
      <c r="F16" s="783">
        <v>-19.940298507462689</v>
      </c>
    </row>
    <row r="17" spans="1:8">
      <c r="A17" s="789" t="s">
        <v>864</v>
      </c>
      <c r="B17" s="767">
        <v>2.4316162936879655</v>
      </c>
      <c r="C17" s="767">
        <v>0.95627486830246766</v>
      </c>
      <c r="D17" s="767">
        <v>0.53825485122095706</v>
      </c>
      <c r="E17" s="773">
        <v>-60.673282590481747</v>
      </c>
      <c r="F17" s="788">
        <v>-43.713374777228985</v>
      </c>
    </row>
    <row r="18" spans="1:8" ht="24" customHeight="1">
      <c r="A18" s="789" t="s">
        <v>863</v>
      </c>
      <c r="B18" s="767">
        <v>1.5</v>
      </c>
      <c r="C18" s="767">
        <v>0.89</v>
      </c>
      <c r="D18" s="767">
        <v>0.81</v>
      </c>
      <c r="E18" s="773">
        <v>-40.666666666666664</v>
      </c>
      <c r="F18" s="788">
        <v>-8.9887640449438209</v>
      </c>
    </row>
    <row r="19" spans="1:8" ht="24" customHeight="1" thickBot="1">
      <c r="A19" s="790" t="s">
        <v>699</v>
      </c>
      <c r="B19" s="791">
        <v>91.439235581031369</v>
      </c>
      <c r="C19" s="791">
        <v>85.242951573782932</v>
      </c>
      <c r="D19" s="791">
        <v>86.309728586551842</v>
      </c>
      <c r="E19" s="792">
        <v>-6.7763952398283465</v>
      </c>
      <c r="F19" s="793">
        <v>1.2514548042667855</v>
      </c>
    </row>
    <row r="20" spans="1:8" ht="21" customHeight="1" thickTop="1">
      <c r="A20" s="213" t="s">
        <v>700</v>
      </c>
      <c r="B20" s="774"/>
      <c r="C20" s="372"/>
      <c r="D20" s="372"/>
      <c r="E20" s="775"/>
      <c r="F20" s="775"/>
      <c r="H20" s="213" t="s">
        <v>701</v>
      </c>
    </row>
    <row r="21" spans="1:8" ht="21" customHeight="1">
      <c r="A21" s="213" t="s">
        <v>702</v>
      </c>
    </row>
    <row r="22" spans="1:8" ht="21" customHeight="1">
      <c r="A22" s="213" t="s">
        <v>703</v>
      </c>
    </row>
    <row r="23" spans="1:8" ht="21" customHeight="1">
      <c r="A23" s="213" t="s">
        <v>704</v>
      </c>
      <c r="D23" s="776"/>
      <c r="E23" s="777"/>
    </row>
    <row r="24" spans="1:8" ht="21" customHeight="1">
      <c r="A24" s="213" t="s">
        <v>705</v>
      </c>
    </row>
    <row r="25" spans="1:8" ht="30.75" customHeight="1"/>
    <row r="26" spans="1:8" s="139" customFormat="1" ht="33" customHeight="1">
      <c r="A26" s="213"/>
      <c r="B26" s="213"/>
      <c r="C26" s="213"/>
      <c r="D26" s="213"/>
      <c r="E26" s="213"/>
      <c r="F26" s="213"/>
    </row>
    <row r="27" spans="1:8" ht="28.5" customHeight="1"/>
    <row r="28" spans="1:8" ht="9" customHeight="1"/>
    <row r="52" spans="1:6" ht="16.5" thickBot="1">
      <c r="A52" s="778" t="s">
        <v>706</v>
      </c>
      <c r="B52" s="779">
        <v>1193679</v>
      </c>
      <c r="C52" s="779">
        <v>1369430</v>
      </c>
      <c r="D52" s="779">
        <v>1558174</v>
      </c>
      <c r="E52" s="780">
        <f>C52/B52%-100</f>
        <v>14.72347255836786</v>
      </c>
      <c r="F52" s="781">
        <f>D52/C52%-100</f>
        <v>13.782668701576569</v>
      </c>
    </row>
  </sheetData>
  <mergeCells count="7">
    <mergeCell ref="A1:F1"/>
    <mergeCell ref="A2:F2"/>
    <mergeCell ref="A4:A6"/>
    <mergeCell ref="B4:D4"/>
    <mergeCell ref="E4:F4"/>
    <mergeCell ref="E5:E6"/>
    <mergeCell ref="F5:F6"/>
  </mergeCells>
  <pageMargins left="0.7" right="0.7" top="0.5" bottom="0.5" header="0.3" footer="0.3"/>
  <pageSetup paperSize="9" scale="72" orientation="portrait" r:id="rId1"/>
</worksheet>
</file>

<file path=xl/worksheets/sheet42.xml><?xml version="1.0" encoding="utf-8"?>
<worksheet xmlns="http://schemas.openxmlformats.org/spreadsheetml/2006/main" xmlns:r="http://schemas.openxmlformats.org/officeDocument/2006/relationships">
  <sheetPr>
    <pageSetUpPr fitToPage="1"/>
  </sheetPr>
  <dimension ref="C1:IX134"/>
  <sheetViews>
    <sheetView view="pageBreakPreview" zoomScale="60" workbookViewId="0">
      <selection activeCell="J23" sqref="J23"/>
    </sheetView>
  </sheetViews>
  <sheetFormatPr defaultColWidth="11.7109375" defaultRowHeight="15.75"/>
  <cols>
    <col min="1" max="2" width="11.7109375" style="213"/>
    <col min="3" max="3" width="46.5703125" style="213" bestFit="1" customWidth="1"/>
    <col min="4" max="4" width="33" style="213" bestFit="1" customWidth="1"/>
    <col min="5" max="5" width="20.85546875" style="810" bestFit="1" customWidth="1"/>
    <col min="6" max="16384" width="11.7109375" style="213"/>
  </cols>
  <sheetData>
    <row r="1" spans="3:9">
      <c r="C1" s="1612" t="s">
        <v>858</v>
      </c>
      <c r="D1" s="1612"/>
      <c r="E1" s="1612"/>
    </row>
    <row r="2" spans="3:9">
      <c r="C2" s="1650" t="s">
        <v>135</v>
      </c>
      <c r="D2" s="1650"/>
      <c r="E2" s="1650"/>
    </row>
    <row r="3" spans="3:9">
      <c r="C3" s="1916" t="s">
        <v>707</v>
      </c>
      <c r="D3" s="1916"/>
      <c r="E3" s="1916"/>
    </row>
    <row r="4" spans="3:9" ht="16.5" thickBot="1">
      <c r="C4" s="794"/>
      <c r="D4" s="794"/>
      <c r="E4" s="827" t="s">
        <v>708</v>
      </c>
      <c r="F4" s="794"/>
      <c r="G4" s="794"/>
    </row>
    <row r="5" spans="3:9" ht="23.25" customHeight="1" thickTop="1" thickBot="1">
      <c r="C5" s="824" t="s">
        <v>709</v>
      </c>
      <c r="D5" s="825" t="s">
        <v>710</v>
      </c>
      <c r="E5" s="826" t="s">
        <v>711</v>
      </c>
      <c r="F5" s="794"/>
      <c r="G5" s="794"/>
    </row>
    <row r="6" spans="3:9">
      <c r="C6" s="822" t="s">
        <v>712</v>
      </c>
      <c r="D6" s="823">
        <f>SUM(D7:D56)</f>
        <v>23876.568007000005</v>
      </c>
      <c r="E6" s="816"/>
      <c r="F6" s="794"/>
      <c r="G6" s="794"/>
    </row>
    <row r="7" spans="3:9">
      <c r="C7" s="796" t="s">
        <v>713</v>
      </c>
      <c r="D7" s="797">
        <v>617.08650399999999</v>
      </c>
      <c r="E7" s="798">
        <v>63646</v>
      </c>
      <c r="F7" s="794"/>
      <c r="G7" s="794"/>
    </row>
    <row r="8" spans="3:9">
      <c r="C8" s="796" t="s">
        <v>714</v>
      </c>
      <c r="D8" s="797">
        <v>288.95625000000001</v>
      </c>
      <c r="E8" s="798">
        <v>63648</v>
      </c>
      <c r="F8" s="794"/>
      <c r="G8" s="794"/>
      <c r="I8" s="222"/>
    </row>
    <row r="9" spans="3:9">
      <c r="C9" s="796" t="s">
        <v>715</v>
      </c>
      <c r="D9" s="797">
        <v>230</v>
      </c>
      <c r="E9" s="798">
        <v>63649</v>
      </c>
      <c r="F9" s="794"/>
      <c r="G9" s="794"/>
      <c r="I9" s="222"/>
    </row>
    <row r="10" spans="3:9">
      <c r="C10" s="796" t="s">
        <v>716</v>
      </c>
      <c r="D10" s="797">
        <v>165.285</v>
      </c>
      <c r="E10" s="798">
        <v>63650</v>
      </c>
      <c r="F10" s="794"/>
      <c r="G10" s="794"/>
      <c r="I10" s="222"/>
    </row>
    <row r="11" spans="3:9">
      <c r="C11" s="796" t="s">
        <v>717</v>
      </c>
      <c r="D11" s="797">
        <v>7.8</v>
      </c>
      <c r="E11" s="798">
        <v>63664</v>
      </c>
      <c r="F11" s="794"/>
      <c r="G11" s="794"/>
      <c r="I11" s="222"/>
    </row>
    <row r="12" spans="3:9">
      <c r="C12" s="796" t="s">
        <v>718</v>
      </c>
      <c r="D12" s="797">
        <v>72.5</v>
      </c>
      <c r="E12" s="798">
        <v>63667</v>
      </c>
      <c r="F12" s="794"/>
      <c r="G12" s="794"/>
      <c r="I12" s="222"/>
    </row>
    <row r="13" spans="3:9">
      <c r="C13" s="796" t="s">
        <v>719</v>
      </c>
      <c r="D13" s="797">
        <v>192.28125</v>
      </c>
      <c r="E13" s="799">
        <v>63667</v>
      </c>
      <c r="F13" s="794"/>
      <c r="G13" s="794"/>
      <c r="H13" s="372"/>
      <c r="I13" s="800"/>
    </row>
    <row r="14" spans="3:9">
      <c r="C14" s="796" t="s">
        <v>720</v>
      </c>
      <c r="D14" s="797">
        <v>2978.503463</v>
      </c>
      <c r="E14" s="799">
        <v>63670</v>
      </c>
      <c r="F14" s="794"/>
      <c r="G14" s="794"/>
      <c r="H14" s="372"/>
      <c r="I14" s="800"/>
    </row>
    <row r="15" spans="3:9">
      <c r="C15" s="796" t="s">
        <v>721</v>
      </c>
      <c r="D15" s="797">
        <v>493.18349999999998</v>
      </c>
      <c r="E15" s="799" t="s">
        <v>722</v>
      </c>
      <c r="F15" s="794"/>
      <c r="G15" s="794"/>
      <c r="H15" s="801"/>
      <c r="I15" s="800"/>
    </row>
    <row r="16" spans="3:9">
      <c r="C16" s="796" t="s">
        <v>723</v>
      </c>
      <c r="D16" s="797">
        <v>197.39</v>
      </c>
      <c r="E16" s="799">
        <v>63699</v>
      </c>
      <c r="F16" s="794"/>
      <c r="G16" s="794"/>
      <c r="H16" s="801"/>
      <c r="I16" s="800"/>
    </row>
    <row r="17" spans="3:9">
      <c r="C17" s="796" t="s">
        <v>724</v>
      </c>
      <c r="D17" s="797">
        <v>264.35388</v>
      </c>
      <c r="E17" s="799">
        <v>63699</v>
      </c>
      <c r="F17" s="794"/>
      <c r="G17" s="794"/>
      <c r="H17" s="801"/>
      <c r="I17" s="800"/>
    </row>
    <row r="18" spans="3:9">
      <c r="C18" s="796" t="s">
        <v>725</v>
      </c>
      <c r="D18" s="797">
        <v>211.2</v>
      </c>
      <c r="E18" s="799">
        <v>63699</v>
      </c>
      <c r="F18" s="794"/>
      <c r="G18" s="794"/>
      <c r="H18" s="801"/>
      <c r="I18" s="800"/>
    </row>
    <row r="19" spans="3:9">
      <c r="C19" s="796" t="s">
        <v>726</v>
      </c>
      <c r="D19" s="797">
        <v>34.58</v>
      </c>
      <c r="E19" s="799">
        <v>63728</v>
      </c>
      <c r="F19" s="794"/>
      <c r="G19" s="794"/>
      <c r="H19" s="801"/>
      <c r="I19" s="800"/>
    </row>
    <row r="20" spans="3:9">
      <c r="C20" s="796" t="s">
        <v>727</v>
      </c>
      <c r="D20" s="797">
        <v>230.65716</v>
      </c>
      <c r="E20" s="799">
        <v>63730</v>
      </c>
      <c r="F20" s="794"/>
      <c r="G20" s="794"/>
      <c r="H20" s="801"/>
      <c r="I20" s="800"/>
    </row>
    <row r="21" spans="3:9">
      <c r="C21" s="796" t="s">
        <v>728</v>
      </c>
      <c r="D21" s="797">
        <v>2074.0880000000002</v>
      </c>
      <c r="E21" s="799">
        <v>63736</v>
      </c>
      <c r="F21" s="794"/>
      <c r="G21" s="794"/>
      <c r="H21" s="801"/>
      <c r="I21" s="800"/>
    </row>
    <row r="22" spans="3:9">
      <c r="C22" s="796" t="s">
        <v>729</v>
      </c>
      <c r="D22" s="797">
        <v>260.33</v>
      </c>
      <c r="E22" s="799">
        <v>63758</v>
      </c>
      <c r="F22" s="794"/>
      <c r="G22" s="794"/>
      <c r="H22" s="801"/>
      <c r="I22" s="800"/>
    </row>
    <row r="23" spans="3:9">
      <c r="C23" s="796" t="s">
        <v>730</v>
      </c>
      <c r="D23" s="797">
        <v>128.30000000000001</v>
      </c>
      <c r="E23" s="799">
        <v>63758</v>
      </c>
      <c r="F23" s="794"/>
      <c r="G23" s="794"/>
      <c r="H23" s="801"/>
      <c r="I23" s="800"/>
    </row>
    <row r="24" spans="3:9">
      <c r="C24" s="796" t="s">
        <v>731</v>
      </c>
      <c r="D24" s="797">
        <v>1086.78</v>
      </c>
      <c r="E24" s="799">
        <v>63758</v>
      </c>
      <c r="F24" s="794"/>
      <c r="G24" s="794"/>
      <c r="H24" s="801"/>
      <c r="I24" s="800"/>
    </row>
    <row r="25" spans="3:9">
      <c r="C25" s="796" t="s">
        <v>732</v>
      </c>
      <c r="D25" s="797">
        <v>400</v>
      </c>
      <c r="E25" s="798">
        <v>63769</v>
      </c>
      <c r="F25" s="794"/>
      <c r="G25" s="794"/>
      <c r="H25" s="801"/>
      <c r="I25" s="800"/>
    </row>
    <row r="26" spans="3:9">
      <c r="C26" s="796" t="s">
        <v>733</v>
      </c>
      <c r="D26" s="797">
        <v>2304.9</v>
      </c>
      <c r="E26" s="798">
        <v>63770</v>
      </c>
      <c r="F26" s="794"/>
      <c r="G26" s="794"/>
      <c r="H26" s="801"/>
      <c r="I26" s="800"/>
    </row>
    <row r="27" spans="3:9">
      <c r="C27" s="796" t="s">
        <v>734</v>
      </c>
      <c r="D27" s="797">
        <v>286.72000000000003</v>
      </c>
      <c r="E27" s="798">
        <v>63784</v>
      </c>
      <c r="F27" s="794"/>
      <c r="G27" s="794"/>
      <c r="H27" s="801"/>
      <c r="I27" s="800"/>
    </row>
    <row r="28" spans="3:9">
      <c r="C28" s="796" t="s">
        <v>735</v>
      </c>
      <c r="D28" s="797">
        <v>339.75</v>
      </c>
      <c r="E28" s="798">
        <v>63799</v>
      </c>
      <c r="F28" s="794"/>
      <c r="G28" s="794"/>
      <c r="H28" s="801"/>
      <c r="I28" s="800"/>
    </row>
    <row r="29" spans="3:9">
      <c r="C29" s="796" t="s">
        <v>736</v>
      </c>
      <c r="D29" s="797">
        <v>682.61</v>
      </c>
      <c r="E29" s="798">
        <v>63801</v>
      </c>
      <c r="F29" s="794"/>
      <c r="G29" s="794"/>
      <c r="H29" s="801"/>
      <c r="I29" s="800"/>
    </row>
    <row r="30" spans="3:9">
      <c r="C30" s="796" t="s">
        <v>737</v>
      </c>
      <c r="D30" s="797">
        <v>98.37</v>
      </c>
      <c r="E30" s="798">
        <v>63801</v>
      </c>
      <c r="F30" s="794"/>
      <c r="G30" s="794"/>
      <c r="H30" s="801"/>
      <c r="I30" s="800"/>
    </row>
    <row r="31" spans="3:9">
      <c r="C31" s="796" t="s">
        <v>738</v>
      </c>
      <c r="D31" s="797">
        <v>2352.56</v>
      </c>
      <c r="E31" s="798">
        <v>63803</v>
      </c>
      <c r="F31" s="794"/>
      <c r="G31" s="794"/>
      <c r="H31" s="801"/>
      <c r="I31" s="800"/>
    </row>
    <row r="32" spans="3:9">
      <c r="C32" s="796" t="s">
        <v>739</v>
      </c>
      <c r="D32" s="797">
        <v>200.89</v>
      </c>
      <c r="E32" s="798">
        <v>63810</v>
      </c>
      <c r="F32" s="794"/>
      <c r="G32" s="794"/>
      <c r="H32" s="801"/>
      <c r="I32" s="800"/>
    </row>
    <row r="33" spans="3:9">
      <c r="C33" s="796" t="s">
        <v>740</v>
      </c>
      <c r="D33" s="797">
        <v>402.8</v>
      </c>
      <c r="E33" s="798">
        <v>63820</v>
      </c>
      <c r="F33" s="794"/>
      <c r="G33" s="794"/>
      <c r="H33" s="801"/>
      <c r="I33" s="800"/>
    </row>
    <row r="34" spans="3:9">
      <c r="C34" s="796" t="s">
        <v>741</v>
      </c>
      <c r="D34" s="797">
        <v>228.13</v>
      </c>
      <c r="E34" s="798">
        <v>63820</v>
      </c>
      <c r="F34" s="794"/>
      <c r="G34" s="794"/>
      <c r="H34" s="801"/>
      <c r="I34" s="800"/>
    </row>
    <row r="35" spans="3:9">
      <c r="C35" s="796" t="s">
        <v>742</v>
      </c>
      <c r="D35" s="797">
        <v>309.41000000000003</v>
      </c>
      <c r="E35" s="798">
        <v>63820</v>
      </c>
      <c r="F35" s="794"/>
      <c r="G35" s="794"/>
      <c r="H35" s="801"/>
      <c r="I35" s="800"/>
    </row>
    <row r="36" spans="3:9">
      <c r="C36" s="796" t="s">
        <v>743</v>
      </c>
      <c r="D36" s="797">
        <v>392.09</v>
      </c>
      <c r="E36" s="798">
        <v>63822</v>
      </c>
      <c r="F36" s="794"/>
      <c r="G36" s="794"/>
      <c r="H36" s="801"/>
      <c r="I36" s="800"/>
    </row>
    <row r="37" spans="3:9">
      <c r="C37" s="796" t="s">
        <v>744</v>
      </c>
      <c r="D37" s="797">
        <v>36.200000000000003</v>
      </c>
      <c r="E37" s="798">
        <v>63836</v>
      </c>
      <c r="F37" s="794"/>
      <c r="G37" s="794"/>
      <c r="H37" s="801"/>
      <c r="I37" s="800"/>
    </row>
    <row r="38" spans="3:9">
      <c r="C38" s="796" t="s">
        <v>745</v>
      </c>
      <c r="D38" s="797">
        <v>28</v>
      </c>
      <c r="E38" s="798">
        <v>63838</v>
      </c>
      <c r="F38" s="794"/>
      <c r="G38" s="794"/>
      <c r="H38" s="801"/>
      <c r="I38" s="800"/>
    </row>
    <row r="39" spans="3:9">
      <c r="C39" s="796" t="s">
        <v>746</v>
      </c>
      <c r="D39" s="797">
        <v>653.29999999999995</v>
      </c>
      <c r="E39" s="798">
        <v>63852</v>
      </c>
      <c r="F39" s="794"/>
      <c r="G39" s="794"/>
      <c r="H39" s="801"/>
      <c r="I39" s="800"/>
    </row>
    <row r="40" spans="3:9">
      <c r="C40" s="796" t="s">
        <v>747</v>
      </c>
      <c r="D40" s="797">
        <v>976.3</v>
      </c>
      <c r="E40" s="798">
        <v>63855</v>
      </c>
      <c r="F40" s="794"/>
      <c r="G40" s="794"/>
      <c r="H40" s="801"/>
      <c r="I40" s="800"/>
    </row>
    <row r="41" spans="3:9">
      <c r="C41" s="796" t="s">
        <v>748</v>
      </c>
      <c r="D41" s="797">
        <v>301.99</v>
      </c>
      <c r="E41" s="798">
        <v>63887</v>
      </c>
      <c r="F41" s="794"/>
      <c r="G41" s="794"/>
      <c r="H41" s="802"/>
    </row>
    <row r="42" spans="3:9">
      <c r="C42" s="796" t="s">
        <v>749</v>
      </c>
      <c r="D42" s="797">
        <v>288.75</v>
      </c>
      <c r="E42" s="798">
        <v>63566</v>
      </c>
      <c r="F42" s="794"/>
      <c r="G42" s="794"/>
      <c r="H42" s="802"/>
    </row>
    <row r="43" spans="3:9">
      <c r="C43" s="796" t="s">
        <v>750</v>
      </c>
      <c r="D43" s="797">
        <v>182.49</v>
      </c>
      <c r="E43" s="798">
        <v>63778</v>
      </c>
      <c r="F43" s="794"/>
      <c r="G43" s="794"/>
      <c r="H43" s="802"/>
    </row>
    <row r="44" spans="3:9">
      <c r="C44" s="796" t="s">
        <v>751</v>
      </c>
      <c r="D44" s="797">
        <v>297.11</v>
      </c>
      <c r="E44" s="799" t="s">
        <v>752</v>
      </c>
      <c r="F44" s="794"/>
      <c r="G44" s="794"/>
      <c r="H44" s="802"/>
    </row>
    <row r="45" spans="3:9">
      <c r="C45" s="796" t="s">
        <v>753</v>
      </c>
      <c r="D45" s="797">
        <v>1193.99</v>
      </c>
      <c r="E45" s="799" t="s">
        <v>752</v>
      </c>
      <c r="F45" s="794"/>
      <c r="G45" s="794"/>
      <c r="H45" s="802"/>
    </row>
    <row r="46" spans="3:9">
      <c r="C46" s="796" t="s">
        <v>714</v>
      </c>
      <c r="D46" s="797">
        <v>231.16</v>
      </c>
      <c r="E46" s="799" t="s">
        <v>754</v>
      </c>
      <c r="F46" s="794"/>
      <c r="G46" s="794"/>
      <c r="H46" s="802"/>
    </row>
    <row r="47" spans="3:9">
      <c r="C47" s="796" t="s">
        <v>755</v>
      </c>
      <c r="D47" s="797">
        <v>224.49</v>
      </c>
      <c r="E47" s="799" t="s">
        <v>756</v>
      </c>
      <c r="F47" s="794"/>
      <c r="G47" s="794"/>
      <c r="H47" s="222"/>
    </row>
    <row r="48" spans="3:9">
      <c r="C48" s="796" t="s">
        <v>757</v>
      </c>
      <c r="D48" s="797">
        <v>23.32</v>
      </c>
      <c r="E48" s="799" t="s">
        <v>758</v>
      </c>
      <c r="F48" s="794"/>
      <c r="G48" s="794"/>
      <c r="H48" s="222"/>
    </row>
    <row r="49" spans="3:8">
      <c r="C49" s="796" t="s">
        <v>715</v>
      </c>
      <c r="D49" s="797">
        <v>215.97</v>
      </c>
      <c r="E49" s="799" t="s">
        <v>759</v>
      </c>
      <c r="F49" s="794"/>
      <c r="G49" s="794"/>
      <c r="H49" s="222"/>
    </row>
    <row r="50" spans="3:8">
      <c r="C50" s="796" t="s">
        <v>760</v>
      </c>
      <c r="D50" s="797">
        <v>316.66000000000003</v>
      </c>
      <c r="E50" s="799" t="s">
        <v>761</v>
      </c>
      <c r="F50" s="794"/>
      <c r="G50" s="794"/>
      <c r="H50" s="222"/>
    </row>
    <row r="51" spans="3:8">
      <c r="C51" s="796" t="s">
        <v>762</v>
      </c>
      <c r="D51" s="797">
        <v>118.6</v>
      </c>
      <c r="E51" s="799" t="s">
        <v>763</v>
      </c>
      <c r="F51" s="794"/>
      <c r="G51" s="794"/>
      <c r="H51" s="222"/>
    </row>
    <row r="52" spans="3:8">
      <c r="C52" s="796" t="s">
        <v>764</v>
      </c>
      <c r="D52" s="797">
        <v>45</v>
      </c>
      <c r="E52" s="799">
        <v>63921</v>
      </c>
      <c r="F52" s="794"/>
      <c r="G52" s="794"/>
      <c r="H52" s="222"/>
    </row>
    <row r="53" spans="3:8">
      <c r="C53" s="796" t="s">
        <v>765</v>
      </c>
      <c r="D53" s="797">
        <v>993.64</v>
      </c>
      <c r="E53" s="799">
        <v>64011</v>
      </c>
      <c r="F53" s="794"/>
      <c r="G53" s="794"/>
      <c r="H53" s="222"/>
    </row>
    <row r="54" spans="3:8">
      <c r="C54" s="796" t="s">
        <v>766</v>
      </c>
      <c r="D54" s="797">
        <v>76.643000000000001</v>
      </c>
      <c r="E54" s="799">
        <v>64164</v>
      </c>
      <c r="F54" s="794"/>
      <c r="G54" s="794"/>
      <c r="H54" s="222"/>
    </row>
    <row r="55" spans="3:8">
      <c r="C55" s="796" t="s">
        <v>767</v>
      </c>
      <c r="D55" s="797">
        <v>122.49</v>
      </c>
      <c r="E55" s="799" t="s">
        <v>768</v>
      </c>
      <c r="F55" s="794"/>
      <c r="G55" s="794"/>
      <c r="H55" s="222"/>
    </row>
    <row r="56" spans="3:8">
      <c r="C56" s="811" t="s">
        <v>769</v>
      </c>
      <c r="D56" s="812">
        <v>18.96</v>
      </c>
      <c r="E56" s="813" t="s">
        <v>768</v>
      </c>
      <c r="F56" s="794"/>
      <c r="G56" s="794"/>
      <c r="H56" s="222"/>
    </row>
    <row r="57" spans="3:8">
      <c r="C57" s="819" t="s">
        <v>770</v>
      </c>
      <c r="D57" s="820">
        <f>SUM(D58:D74)</f>
        <v>8364.1699999999983</v>
      </c>
      <c r="E57" s="821"/>
      <c r="F57" s="794"/>
      <c r="G57" s="794"/>
      <c r="H57" s="222"/>
    </row>
    <row r="58" spans="3:8">
      <c r="C58" s="796" t="s">
        <v>771</v>
      </c>
      <c r="D58" s="803">
        <v>18</v>
      </c>
      <c r="E58" s="799">
        <v>63664</v>
      </c>
      <c r="F58" s="794"/>
      <c r="G58" s="794"/>
      <c r="H58" s="222"/>
    </row>
    <row r="59" spans="3:8">
      <c r="C59" s="796" t="s">
        <v>772</v>
      </c>
      <c r="D59" s="803">
        <v>97.5</v>
      </c>
      <c r="E59" s="799">
        <v>63667</v>
      </c>
      <c r="F59" s="794"/>
      <c r="G59" s="794"/>
      <c r="H59" s="222"/>
    </row>
    <row r="60" spans="3:8">
      <c r="C60" s="804" t="s">
        <v>773</v>
      </c>
      <c r="D60" s="803">
        <v>76.459999999999994</v>
      </c>
      <c r="E60" s="798">
        <v>63742</v>
      </c>
      <c r="F60" s="794"/>
      <c r="G60" s="794"/>
      <c r="H60" s="222"/>
    </row>
    <row r="61" spans="3:8">
      <c r="C61" s="804" t="s">
        <v>774</v>
      </c>
      <c r="D61" s="803">
        <v>110</v>
      </c>
      <c r="E61" s="798">
        <v>63771</v>
      </c>
      <c r="F61" s="794"/>
      <c r="G61" s="794"/>
      <c r="H61" s="222"/>
    </row>
    <row r="62" spans="3:8">
      <c r="C62" s="804" t="s">
        <v>775</v>
      </c>
      <c r="D62" s="803">
        <v>876</v>
      </c>
      <c r="E62" s="798">
        <v>63792</v>
      </c>
      <c r="F62" s="794"/>
      <c r="G62" s="794"/>
      <c r="H62" s="222"/>
    </row>
    <row r="63" spans="3:8">
      <c r="C63" s="804" t="s">
        <v>776</v>
      </c>
      <c r="D63" s="803">
        <v>16.5</v>
      </c>
      <c r="E63" s="798">
        <v>63795</v>
      </c>
      <c r="F63" s="794"/>
      <c r="G63" s="794"/>
      <c r="H63" s="800"/>
    </row>
    <row r="64" spans="3:8">
      <c r="C64" s="804" t="s">
        <v>777</v>
      </c>
      <c r="D64" s="803">
        <v>526.99</v>
      </c>
      <c r="E64" s="798">
        <v>63784</v>
      </c>
      <c r="F64" s="794"/>
      <c r="G64" s="794"/>
      <c r="H64" s="800"/>
    </row>
    <row r="65" spans="3:258">
      <c r="C65" s="804" t="s">
        <v>778</v>
      </c>
      <c r="D65" s="803">
        <v>2044.58</v>
      </c>
      <c r="E65" s="798">
        <v>63784</v>
      </c>
      <c r="F65" s="794"/>
      <c r="G65" s="794"/>
      <c r="H65" s="800"/>
    </row>
    <row r="66" spans="3:258">
      <c r="C66" s="804" t="s">
        <v>779</v>
      </c>
      <c r="D66" s="803">
        <v>30</v>
      </c>
      <c r="E66" s="798">
        <v>63808</v>
      </c>
      <c r="F66" s="794"/>
      <c r="G66" s="794"/>
      <c r="H66" s="800"/>
    </row>
    <row r="67" spans="3:258">
      <c r="C67" s="804" t="s">
        <v>780</v>
      </c>
      <c r="D67" s="803">
        <v>1642.1</v>
      </c>
      <c r="E67" s="798">
        <v>63817</v>
      </c>
      <c r="F67" s="794"/>
      <c r="G67" s="794"/>
      <c r="H67" s="800"/>
    </row>
    <row r="68" spans="3:258">
      <c r="C68" s="804" t="s">
        <v>781</v>
      </c>
      <c r="D68" s="803">
        <v>29.4</v>
      </c>
      <c r="E68" s="798">
        <v>63817</v>
      </c>
      <c r="F68" s="794"/>
      <c r="G68" s="794"/>
      <c r="H68" s="800"/>
    </row>
    <row r="69" spans="3:258">
      <c r="C69" s="804" t="s">
        <v>782</v>
      </c>
      <c r="D69" s="803">
        <v>60</v>
      </c>
      <c r="E69" s="798">
        <v>63818</v>
      </c>
      <c r="F69" s="794"/>
      <c r="G69" s="794"/>
      <c r="H69" s="800"/>
    </row>
    <row r="70" spans="3:258">
      <c r="C70" s="804" t="s">
        <v>783</v>
      </c>
      <c r="D70" s="803">
        <v>37.14</v>
      </c>
      <c r="E70" s="798">
        <v>63916</v>
      </c>
      <c r="F70" s="794"/>
      <c r="G70" s="794"/>
      <c r="H70" s="800"/>
      <c r="AT70" s="213">
        <v>5527.5299999999988</v>
      </c>
      <c r="AU70" s="213">
        <v>5527.5299999999988</v>
      </c>
      <c r="AV70" s="213">
        <v>5527.5299999999988</v>
      </c>
      <c r="AW70" s="213">
        <v>5527.5299999999988</v>
      </c>
      <c r="AX70" s="213">
        <v>5527.5299999999988</v>
      </c>
      <c r="AY70" s="213">
        <v>5527.5299999999988</v>
      </c>
      <c r="AZ70" s="213">
        <v>5527.5299999999988</v>
      </c>
      <c r="BA70" s="213">
        <v>5527.5299999999988</v>
      </c>
      <c r="BB70" s="213">
        <v>5527.5299999999988</v>
      </c>
      <c r="BC70" s="213">
        <v>5527.5299999999988</v>
      </c>
      <c r="BD70" s="213">
        <v>5527.5299999999988</v>
      </c>
      <c r="BE70" s="213">
        <v>5527.5299999999988</v>
      </c>
      <c r="BF70" s="213">
        <v>5527.5299999999988</v>
      </c>
      <c r="BG70" s="213">
        <v>5527.5299999999988</v>
      </c>
      <c r="BH70" s="213">
        <v>5527.5299999999988</v>
      </c>
      <c r="BI70" s="213">
        <v>5527.5299999999988</v>
      </c>
      <c r="BJ70" s="213">
        <v>5527.5299999999988</v>
      </c>
      <c r="BK70" s="213">
        <v>5527.5299999999988</v>
      </c>
      <c r="BL70" s="213">
        <v>5527.5299999999988</v>
      </c>
      <c r="BM70" s="213">
        <v>5527.5299999999988</v>
      </c>
      <c r="BN70" s="213">
        <v>5527.5299999999988</v>
      </c>
      <c r="BO70" s="213">
        <v>5527.5299999999988</v>
      </c>
      <c r="BP70" s="213">
        <v>5527.5299999999988</v>
      </c>
      <c r="BQ70" s="213">
        <v>5527.5299999999988</v>
      </c>
      <c r="BR70" s="213">
        <v>5527.5299999999988</v>
      </c>
      <c r="BS70" s="213">
        <v>5527.5299999999988</v>
      </c>
      <c r="BT70" s="213">
        <v>5527.5299999999988</v>
      </c>
      <c r="BU70" s="213">
        <v>5527.5299999999988</v>
      </c>
      <c r="BV70" s="213">
        <v>5527.5299999999988</v>
      </c>
      <c r="BW70" s="213">
        <v>5527.5299999999988</v>
      </c>
      <c r="BX70" s="213">
        <v>5527.5299999999988</v>
      </c>
      <c r="BY70" s="213">
        <v>5527.5299999999988</v>
      </c>
      <c r="BZ70" s="213">
        <v>5527.5299999999988</v>
      </c>
      <c r="CA70" s="213">
        <v>5527.5299999999988</v>
      </c>
      <c r="CB70" s="213">
        <v>5527.5299999999988</v>
      </c>
      <c r="CC70" s="213">
        <v>5527.5299999999988</v>
      </c>
      <c r="CD70" s="213">
        <v>5527.5299999999988</v>
      </c>
      <c r="CE70" s="213">
        <v>5527.5299999999988</v>
      </c>
      <c r="CF70" s="213">
        <v>5527.5299999999988</v>
      </c>
      <c r="CG70" s="213">
        <v>5527.5299999999988</v>
      </c>
      <c r="CH70" s="213">
        <v>5527.5299999999988</v>
      </c>
      <c r="CI70" s="213">
        <v>5527.5299999999988</v>
      </c>
      <c r="CJ70" s="213">
        <v>5527.5299999999988</v>
      </c>
      <c r="CK70" s="213">
        <v>5527.5299999999988</v>
      </c>
      <c r="CL70" s="213">
        <v>5527.5299999999988</v>
      </c>
      <c r="CM70" s="213">
        <v>5527.5299999999988</v>
      </c>
      <c r="CN70" s="213">
        <v>5527.5299999999988</v>
      </c>
      <c r="CO70" s="213">
        <v>5527.5299999999988</v>
      </c>
      <c r="CP70" s="213">
        <v>5527.5299999999988</v>
      </c>
      <c r="CQ70" s="213">
        <v>5527.5299999999988</v>
      </c>
      <c r="CR70" s="213">
        <v>5527.5299999999988</v>
      </c>
      <c r="CS70" s="213">
        <v>5527.5299999999988</v>
      </c>
      <c r="CT70" s="213">
        <v>5527.5299999999988</v>
      </c>
      <c r="CU70" s="213">
        <v>5527.5299999999988</v>
      </c>
      <c r="CV70" s="213">
        <v>5527.5299999999988</v>
      </c>
      <c r="CW70" s="213">
        <v>5527.5299999999988</v>
      </c>
      <c r="CX70" s="213">
        <v>5527.5299999999988</v>
      </c>
      <c r="CY70" s="213">
        <v>5527.5299999999988</v>
      </c>
      <c r="CZ70" s="213">
        <v>5527.5299999999988</v>
      </c>
      <c r="DA70" s="213">
        <v>5527.5299999999988</v>
      </c>
      <c r="DB70" s="213">
        <v>5527.5299999999988</v>
      </c>
      <c r="DC70" s="213">
        <v>5527.5299999999988</v>
      </c>
      <c r="DD70" s="213">
        <v>5527.5299999999988</v>
      </c>
      <c r="DE70" s="213">
        <v>5527.5299999999988</v>
      </c>
      <c r="DF70" s="213">
        <v>5527.5299999999988</v>
      </c>
      <c r="DG70" s="213">
        <v>5527.5299999999988</v>
      </c>
      <c r="DH70" s="213">
        <v>5527.5299999999988</v>
      </c>
      <c r="DI70" s="213">
        <v>5527.5299999999988</v>
      </c>
      <c r="DJ70" s="213">
        <v>5527.5299999999988</v>
      </c>
      <c r="DK70" s="213">
        <v>5527.5299999999988</v>
      </c>
      <c r="DL70" s="213">
        <v>5527.5299999999988</v>
      </c>
      <c r="DM70" s="213">
        <v>5527.5299999999988</v>
      </c>
      <c r="DN70" s="213">
        <v>5527.5299999999988</v>
      </c>
      <c r="DO70" s="213">
        <v>5527.5299999999988</v>
      </c>
      <c r="DP70" s="213">
        <v>5527.5299999999988</v>
      </c>
      <c r="DQ70" s="213">
        <v>5527.5299999999988</v>
      </c>
      <c r="DR70" s="213">
        <v>5527.5299999999988</v>
      </c>
      <c r="DS70" s="213">
        <v>5527.5299999999988</v>
      </c>
      <c r="DT70" s="213">
        <v>5527.5299999999988</v>
      </c>
      <c r="DU70" s="213">
        <v>5527.5299999999988</v>
      </c>
      <c r="DV70" s="213">
        <v>5527.5299999999988</v>
      </c>
      <c r="DW70" s="213">
        <v>5527.5299999999988</v>
      </c>
      <c r="DX70" s="213">
        <v>5527.5299999999988</v>
      </c>
      <c r="DY70" s="213">
        <v>5527.5299999999988</v>
      </c>
      <c r="DZ70" s="213">
        <v>5527.5299999999988</v>
      </c>
      <c r="EA70" s="213">
        <v>5527.5299999999988</v>
      </c>
      <c r="EB70" s="213">
        <v>5527.5299999999988</v>
      </c>
      <c r="EC70" s="213">
        <v>5527.5299999999988</v>
      </c>
      <c r="ED70" s="213">
        <v>5527.5299999999988</v>
      </c>
      <c r="EE70" s="213">
        <v>5527.5299999999988</v>
      </c>
      <c r="EF70" s="213">
        <v>5527.5299999999988</v>
      </c>
      <c r="EG70" s="213">
        <v>5527.5299999999988</v>
      </c>
      <c r="EH70" s="213">
        <v>5527.5299999999988</v>
      </c>
      <c r="EI70" s="213">
        <v>5527.5299999999988</v>
      </c>
      <c r="EJ70" s="213">
        <v>5527.5299999999988</v>
      </c>
      <c r="EK70" s="213">
        <v>5527.5299999999988</v>
      </c>
      <c r="EL70" s="213">
        <v>5527.5299999999988</v>
      </c>
      <c r="EM70" s="213">
        <v>5527.5299999999988</v>
      </c>
      <c r="EN70" s="213">
        <v>5527.5299999999988</v>
      </c>
      <c r="EO70" s="213">
        <v>5527.5299999999988</v>
      </c>
      <c r="EP70" s="213">
        <v>5527.5299999999988</v>
      </c>
      <c r="EQ70" s="213">
        <v>5527.5299999999988</v>
      </c>
      <c r="ER70" s="213">
        <v>5527.5299999999988</v>
      </c>
      <c r="ES70" s="213">
        <v>5527.5299999999988</v>
      </c>
      <c r="ET70" s="213">
        <v>5527.5299999999988</v>
      </c>
      <c r="EU70" s="213">
        <v>5527.5299999999988</v>
      </c>
      <c r="EV70" s="213">
        <v>5527.5299999999988</v>
      </c>
      <c r="EW70" s="213">
        <v>5527.5299999999988</v>
      </c>
      <c r="EX70" s="213">
        <v>5527.5299999999988</v>
      </c>
      <c r="EY70" s="213">
        <v>5527.5299999999988</v>
      </c>
      <c r="EZ70" s="213">
        <v>5527.5299999999988</v>
      </c>
      <c r="FA70" s="213">
        <v>5527.5299999999988</v>
      </c>
      <c r="FB70" s="213">
        <v>5527.5299999999988</v>
      </c>
      <c r="FC70" s="213">
        <v>5527.5299999999988</v>
      </c>
      <c r="FD70" s="213">
        <v>5527.5299999999988</v>
      </c>
      <c r="FE70" s="213">
        <v>5527.5299999999988</v>
      </c>
      <c r="FF70" s="213">
        <v>5527.5299999999988</v>
      </c>
      <c r="FG70" s="213">
        <v>5527.5299999999988</v>
      </c>
      <c r="FH70" s="213">
        <v>5527.5299999999988</v>
      </c>
      <c r="FI70" s="213">
        <v>5527.5299999999988</v>
      </c>
      <c r="FJ70" s="213">
        <v>5527.5299999999988</v>
      </c>
      <c r="FK70" s="213">
        <v>5527.5299999999988</v>
      </c>
      <c r="FL70" s="213">
        <v>5527.5299999999988</v>
      </c>
      <c r="FM70" s="213">
        <v>5527.5299999999988</v>
      </c>
      <c r="FN70" s="213">
        <v>5527.5299999999988</v>
      </c>
      <c r="FO70" s="213">
        <v>5527.5299999999988</v>
      </c>
      <c r="FP70" s="213">
        <v>5527.5299999999988</v>
      </c>
      <c r="FQ70" s="213">
        <v>5527.5299999999988</v>
      </c>
      <c r="FR70" s="213">
        <v>5527.5299999999988</v>
      </c>
      <c r="FS70" s="213">
        <v>5527.5299999999988</v>
      </c>
      <c r="FT70" s="213">
        <v>5527.5299999999988</v>
      </c>
      <c r="FU70" s="213">
        <v>5527.5299999999988</v>
      </c>
      <c r="FV70" s="213">
        <v>5527.5299999999988</v>
      </c>
      <c r="FW70" s="213">
        <v>5527.5299999999988</v>
      </c>
      <c r="FX70" s="213">
        <v>5527.5299999999988</v>
      </c>
      <c r="FY70" s="213">
        <v>5527.5299999999988</v>
      </c>
      <c r="FZ70" s="213">
        <v>5527.5299999999988</v>
      </c>
      <c r="GA70" s="213">
        <v>5527.5299999999988</v>
      </c>
      <c r="GB70" s="213">
        <v>5527.5299999999988</v>
      </c>
      <c r="GC70" s="213">
        <v>5527.5299999999988</v>
      </c>
      <c r="GD70" s="213">
        <v>5527.5299999999988</v>
      </c>
      <c r="GE70" s="213">
        <v>5527.5299999999988</v>
      </c>
      <c r="GF70" s="213">
        <v>5527.5299999999988</v>
      </c>
      <c r="GG70" s="213">
        <v>5527.5299999999988</v>
      </c>
      <c r="GH70" s="213">
        <v>5527.5299999999988</v>
      </c>
      <c r="GI70" s="213">
        <v>5527.5299999999988</v>
      </c>
      <c r="GJ70" s="213">
        <v>5527.5299999999988</v>
      </c>
      <c r="GK70" s="213">
        <v>5527.5299999999988</v>
      </c>
      <c r="GL70" s="213">
        <v>5527.5299999999988</v>
      </c>
      <c r="GM70" s="213">
        <v>5527.5299999999988</v>
      </c>
      <c r="GN70" s="213">
        <v>5527.5299999999988</v>
      </c>
      <c r="GO70" s="213">
        <v>5527.5299999999988</v>
      </c>
      <c r="GP70" s="213">
        <v>5527.5299999999988</v>
      </c>
      <c r="GQ70" s="213">
        <v>5527.5299999999988</v>
      </c>
      <c r="GR70" s="213">
        <v>5527.5299999999988</v>
      </c>
      <c r="GS70" s="213">
        <v>5527.5299999999988</v>
      </c>
      <c r="GT70" s="213">
        <v>5527.5299999999988</v>
      </c>
      <c r="GU70" s="213">
        <v>5527.5299999999988</v>
      </c>
      <c r="GV70" s="213">
        <v>5527.5299999999988</v>
      </c>
      <c r="GW70" s="213">
        <v>5527.5299999999988</v>
      </c>
      <c r="GX70" s="213">
        <v>5527.5299999999988</v>
      </c>
      <c r="GY70" s="213">
        <v>5527.5299999999988</v>
      </c>
      <c r="GZ70" s="213">
        <v>5527.5299999999988</v>
      </c>
      <c r="HA70" s="213">
        <v>5527.5299999999988</v>
      </c>
      <c r="HB70" s="213">
        <v>5527.5299999999988</v>
      </c>
      <c r="HC70" s="213">
        <v>5527.5299999999988</v>
      </c>
      <c r="HD70" s="213">
        <v>5527.5299999999988</v>
      </c>
      <c r="HE70" s="213">
        <v>5527.5299999999988</v>
      </c>
      <c r="HF70" s="213">
        <v>5527.5299999999988</v>
      </c>
      <c r="HG70" s="213">
        <v>5527.5299999999988</v>
      </c>
      <c r="HH70" s="213">
        <v>5527.5299999999988</v>
      </c>
      <c r="HI70" s="213">
        <v>5527.5299999999988</v>
      </c>
      <c r="HJ70" s="213">
        <v>5527.5299999999988</v>
      </c>
      <c r="HK70" s="213">
        <v>5527.5299999999988</v>
      </c>
      <c r="HL70" s="213">
        <v>5527.5299999999988</v>
      </c>
      <c r="HM70" s="213">
        <v>5527.5299999999988</v>
      </c>
      <c r="HN70" s="213">
        <v>5527.5299999999988</v>
      </c>
      <c r="HO70" s="213">
        <v>5527.5299999999988</v>
      </c>
      <c r="HP70" s="213">
        <v>5527.5299999999988</v>
      </c>
      <c r="HQ70" s="213">
        <v>5527.5299999999988</v>
      </c>
      <c r="HR70" s="213">
        <v>5527.5299999999988</v>
      </c>
      <c r="HS70" s="213">
        <v>5527.5299999999988</v>
      </c>
      <c r="HT70" s="213">
        <v>5527.5299999999988</v>
      </c>
      <c r="HU70" s="213">
        <v>5527.5299999999988</v>
      </c>
      <c r="HV70" s="213">
        <v>5527.5299999999988</v>
      </c>
      <c r="HW70" s="213">
        <v>5527.5299999999988</v>
      </c>
      <c r="HX70" s="213">
        <v>5527.5299999999988</v>
      </c>
      <c r="HY70" s="213">
        <v>5527.5299999999988</v>
      </c>
      <c r="HZ70" s="213">
        <v>5527.5299999999988</v>
      </c>
      <c r="IA70" s="213">
        <v>5527.5299999999988</v>
      </c>
      <c r="IB70" s="213">
        <v>5527.5299999999988</v>
      </c>
      <c r="IC70" s="213">
        <v>5527.5299999999988</v>
      </c>
      <c r="ID70" s="213">
        <v>5527.5299999999988</v>
      </c>
      <c r="IE70" s="213">
        <v>5527.5299999999988</v>
      </c>
      <c r="IF70" s="213">
        <v>5527.5299999999988</v>
      </c>
      <c r="IG70" s="213">
        <v>5527.5299999999988</v>
      </c>
      <c r="IH70" s="213">
        <v>5527.5299999999988</v>
      </c>
      <c r="II70" s="213">
        <v>5527.5299999999988</v>
      </c>
      <c r="IJ70" s="213">
        <v>5527.5299999999988</v>
      </c>
      <c r="IK70" s="213">
        <v>5527.5299999999988</v>
      </c>
      <c r="IL70" s="213">
        <v>5527.5299999999988</v>
      </c>
      <c r="IM70" s="213">
        <v>5527.5299999999988</v>
      </c>
      <c r="IN70" s="213">
        <v>5527.5299999999988</v>
      </c>
      <c r="IO70" s="213">
        <v>5527.5299999999988</v>
      </c>
      <c r="IP70" s="213">
        <v>5527.5299999999988</v>
      </c>
      <c r="IQ70" s="213">
        <v>5527.5299999999988</v>
      </c>
      <c r="IR70" s="213">
        <v>5527.5299999999988</v>
      </c>
      <c r="IS70" s="213">
        <v>5527.5299999999988</v>
      </c>
      <c r="IT70" s="213">
        <v>5527.5299999999988</v>
      </c>
      <c r="IU70" s="213">
        <v>5527.5299999999988</v>
      </c>
      <c r="IV70" s="213">
        <v>5527.5299999999988</v>
      </c>
      <c r="IW70" s="213">
        <v>5527.5299999999988</v>
      </c>
      <c r="IX70" s="213">
        <v>5527.5299999999988</v>
      </c>
    </row>
    <row r="71" spans="3:258">
      <c r="C71" s="804" t="s">
        <v>784</v>
      </c>
      <c r="D71" s="803">
        <v>20</v>
      </c>
      <c r="E71" s="798">
        <v>63916</v>
      </c>
      <c r="F71" s="794"/>
      <c r="G71" s="794"/>
      <c r="H71" s="800"/>
      <c r="AD71" s="213">
        <v>27681.384293999999</v>
      </c>
      <c r="AE71" s="213" t="s">
        <v>431</v>
      </c>
      <c r="AF71" s="213">
        <v>27681.384293999999</v>
      </c>
      <c r="AG71" s="213" t="s">
        <v>431</v>
      </c>
      <c r="AH71" s="213">
        <v>27681.384293999999</v>
      </c>
      <c r="AI71" s="213" t="s">
        <v>431</v>
      </c>
      <c r="AJ71" s="213">
        <v>27681.384293999999</v>
      </c>
      <c r="AK71" s="213" t="s">
        <v>431</v>
      </c>
      <c r="AL71" s="213">
        <v>27681.384293999999</v>
      </c>
      <c r="AM71" s="213" t="s">
        <v>431</v>
      </c>
      <c r="AN71" s="213">
        <v>27681.384293999999</v>
      </c>
      <c r="AO71" s="213" t="s">
        <v>431</v>
      </c>
      <c r="AP71" s="213">
        <v>27681.384293999999</v>
      </c>
      <c r="AQ71" s="213" t="s">
        <v>431</v>
      </c>
      <c r="AR71" s="213">
        <v>27681.384293999999</v>
      </c>
      <c r="AS71" s="213" t="s">
        <v>431</v>
      </c>
      <c r="AT71" s="213">
        <v>27681.384293999999</v>
      </c>
      <c r="AU71" s="213" t="s">
        <v>431</v>
      </c>
      <c r="AV71" s="213">
        <v>27681.384293999999</v>
      </c>
      <c r="AW71" s="213" t="s">
        <v>431</v>
      </c>
      <c r="AX71" s="213">
        <v>27681.384293999999</v>
      </c>
      <c r="AY71" s="213" t="s">
        <v>431</v>
      </c>
      <c r="AZ71" s="213">
        <v>27681.384293999999</v>
      </c>
      <c r="BA71" s="213" t="s">
        <v>431</v>
      </c>
      <c r="BB71" s="213">
        <v>27681.384293999999</v>
      </c>
      <c r="BC71" s="213" t="s">
        <v>431</v>
      </c>
      <c r="BD71" s="213">
        <v>27681.384293999999</v>
      </c>
      <c r="BE71" s="213" t="s">
        <v>431</v>
      </c>
      <c r="BF71" s="213">
        <v>27681.384293999999</v>
      </c>
      <c r="BG71" s="213" t="s">
        <v>431</v>
      </c>
      <c r="BH71" s="213">
        <v>27681.384293999999</v>
      </c>
      <c r="BI71" s="213" t="s">
        <v>431</v>
      </c>
      <c r="BJ71" s="213">
        <v>27681.384293999999</v>
      </c>
      <c r="BK71" s="213" t="s">
        <v>431</v>
      </c>
      <c r="BL71" s="213">
        <v>27681.384293999999</v>
      </c>
      <c r="BM71" s="213" t="s">
        <v>431</v>
      </c>
      <c r="BN71" s="213">
        <v>27681.384293999999</v>
      </c>
      <c r="BO71" s="213" t="s">
        <v>431</v>
      </c>
      <c r="BP71" s="213">
        <v>27681.384293999999</v>
      </c>
      <c r="BQ71" s="213" t="s">
        <v>431</v>
      </c>
      <c r="BR71" s="213">
        <v>27681.384293999999</v>
      </c>
      <c r="BS71" s="213" t="s">
        <v>431</v>
      </c>
      <c r="BT71" s="213">
        <v>27681.384293999999</v>
      </c>
      <c r="BU71" s="213" t="s">
        <v>431</v>
      </c>
      <c r="BV71" s="213">
        <v>27681.384293999999</v>
      </c>
      <c r="BW71" s="213" t="s">
        <v>431</v>
      </c>
      <c r="BX71" s="213">
        <v>27681.384293999999</v>
      </c>
      <c r="BY71" s="213" t="s">
        <v>431</v>
      </c>
      <c r="BZ71" s="213">
        <v>27681.384293999999</v>
      </c>
      <c r="CA71" s="213" t="s">
        <v>431</v>
      </c>
      <c r="CB71" s="213">
        <v>27681.384293999999</v>
      </c>
      <c r="CC71" s="213" t="s">
        <v>431</v>
      </c>
      <c r="CD71" s="213">
        <v>27681.384293999999</v>
      </c>
      <c r="CE71" s="213" t="s">
        <v>431</v>
      </c>
      <c r="CF71" s="213">
        <v>27681.384293999999</v>
      </c>
      <c r="CG71" s="213" t="s">
        <v>431</v>
      </c>
      <c r="CH71" s="213">
        <v>27681.384293999999</v>
      </c>
      <c r="CI71" s="213" t="s">
        <v>431</v>
      </c>
      <c r="CJ71" s="213">
        <v>27681.384293999999</v>
      </c>
      <c r="CK71" s="213" t="s">
        <v>431</v>
      </c>
      <c r="CL71" s="213">
        <v>27681.384293999999</v>
      </c>
      <c r="CM71" s="213" t="s">
        <v>431</v>
      </c>
      <c r="CN71" s="213">
        <v>27681.384293999999</v>
      </c>
      <c r="CO71" s="213" t="s">
        <v>431</v>
      </c>
      <c r="CP71" s="213">
        <v>27681.384293999999</v>
      </c>
      <c r="CQ71" s="213" t="s">
        <v>431</v>
      </c>
      <c r="CR71" s="213">
        <v>27681.384293999999</v>
      </c>
      <c r="CS71" s="213" t="s">
        <v>431</v>
      </c>
      <c r="CT71" s="213">
        <v>27681.384293999999</v>
      </c>
      <c r="CU71" s="213" t="s">
        <v>431</v>
      </c>
      <c r="CV71" s="213">
        <v>27681.384293999999</v>
      </c>
      <c r="CW71" s="213" t="s">
        <v>431</v>
      </c>
      <c r="CX71" s="213">
        <v>27681.384293999999</v>
      </c>
      <c r="CY71" s="213" t="s">
        <v>431</v>
      </c>
      <c r="CZ71" s="213">
        <v>27681.384293999999</v>
      </c>
      <c r="DA71" s="213" t="s">
        <v>431</v>
      </c>
      <c r="DB71" s="213">
        <v>27681.384293999999</v>
      </c>
      <c r="DC71" s="213" t="s">
        <v>431</v>
      </c>
      <c r="DD71" s="213">
        <v>27681.384293999999</v>
      </c>
      <c r="DE71" s="213" t="s">
        <v>431</v>
      </c>
      <c r="DF71" s="213">
        <v>27681.384293999999</v>
      </c>
      <c r="DG71" s="213" t="s">
        <v>431</v>
      </c>
      <c r="DH71" s="213">
        <v>27681.384293999999</v>
      </c>
      <c r="DI71" s="213" t="s">
        <v>431</v>
      </c>
      <c r="DJ71" s="213">
        <v>27681.384293999999</v>
      </c>
      <c r="DK71" s="213" t="s">
        <v>431</v>
      </c>
      <c r="DL71" s="213">
        <v>27681.384293999999</v>
      </c>
      <c r="DM71" s="213" t="s">
        <v>431</v>
      </c>
      <c r="DN71" s="213">
        <v>27681.384293999999</v>
      </c>
      <c r="DO71" s="213" t="s">
        <v>431</v>
      </c>
      <c r="DP71" s="213">
        <v>27681.384293999999</v>
      </c>
      <c r="DQ71" s="213" t="s">
        <v>431</v>
      </c>
      <c r="DR71" s="213">
        <v>27681.384293999999</v>
      </c>
      <c r="DS71" s="213" t="s">
        <v>431</v>
      </c>
      <c r="DT71" s="213">
        <v>27681.384293999999</v>
      </c>
      <c r="DU71" s="213" t="s">
        <v>431</v>
      </c>
      <c r="DV71" s="213">
        <v>27681.384293999999</v>
      </c>
      <c r="DW71" s="213" t="s">
        <v>431</v>
      </c>
      <c r="DX71" s="213">
        <v>27681.384293999999</v>
      </c>
      <c r="DY71" s="213" t="s">
        <v>431</v>
      </c>
      <c r="DZ71" s="213">
        <v>27681.384293999999</v>
      </c>
      <c r="EA71" s="213" t="s">
        <v>431</v>
      </c>
      <c r="EB71" s="213">
        <v>27681.384293999999</v>
      </c>
      <c r="EC71" s="213" t="s">
        <v>431</v>
      </c>
      <c r="ED71" s="213">
        <v>27681.384293999999</v>
      </c>
      <c r="EE71" s="213" t="s">
        <v>431</v>
      </c>
      <c r="EF71" s="213">
        <v>27681.384293999999</v>
      </c>
      <c r="EG71" s="213" t="s">
        <v>431</v>
      </c>
      <c r="EH71" s="213">
        <v>27681.384293999999</v>
      </c>
      <c r="EI71" s="213" t="s">
        <v>431</v>
      </c>
      <c r="EJ71" s="213">
        <v>27681.384293999999</v>
      </c>
      <c r="EK71" s="213" t="s">
        <v>431</v>
      </c>
      <c r="EL71" s="213">
        <v>27681.384293999999</v>
      </c>
      <c r="EM71" s="213" t="s">
        <v>431</v>
      </c>
      <c r="EN71" s="213">
        <v>27681.384293999999</v>
      </c>
      <c r="EO71" s="213" t="s">
        <v>431</v>
      </c>
      <c r="EP71" s="213">
        <v>27681.384293999999</v>
      </c>
      <c r="EQ71" s="213" t="s">
        <v>431</v>
      </c>
      <c r="ER71" s="213">
        <v>27681.384293999999</v>
      </c>
      <c r="ES71" s="213" t="s">
        <v>431</v>
      </c>
      <c r="ET71" s="213">
        <v>27681.384293999999</v>
      </c>
      <c r="EU71" s="213" t="s">
        <v>431</v>
      </c>
      <c r="EV71" s="213">
        <v>27681.384293999999</v>
      </c>
      <c r="EW71" s="213" t="s">
        <v>431</v>
      </c>
      <c r="EX71" s="213">
        <v>27681.384293999999</v>
      </c>
      <c r="EY71" s="213" t="s">
        <v>431</v>
      </c>
      <c r="EZ71" s="213">
        <v>27681.384293999999</v>
      </c>
      <c r="FA71" s="213" t="s">
        <v>431</v>
      </c>
      <c r="FB71" s="213">
        <v>27681.384293999999</v>
      </c>
      <c r="FC71" s="213" t="s">
        <v>431</v>
      </c>
      <c r="FD71" s="213">
        <v>27681.384293999999</v>
      </c>
      <c r="FE71" s="213" t="s">
        <v>431</v>
      </c>
      <c r="FF71" s="213">
        <v>27681.384293999999</v>
      </c>
      <c r="FG71" s="213" t="s">
        <v>431</v>
      </c>
      <c r="FH71" s="213">
        <v>27681.384293999999</v>
      </c>
      <c r="FI71" s="213" t="s">
        <v>431</v>
      </c>
      <c r="FJ71" s="213">
        <v>27681.384293999999</v>
      </c>
      <c r="FK71" s="213" t="s">
        <v>431</v>
      </c>
      <c r="FL71" s="213">
        <v>27681.384293999999</v>
      </c>
      <c r="FM71" s="213" t="s">
        <v>431</v>
      </c>
      <c r="FN71" s="213">
        <v>27681.384293999999</v>
      </c>
      <c r="FO71" s="213" t="s">
        <v>431</v>
      </c>
      <c r="FP71" s="213">
        <v>27681.384293999999</v>
      </c>
      <c r="FQ71" s="213" t="s">
        <v>431</v>
      </c>
      <c r="FR71" s="213">
        <v>27681.384293999999</v>
      </c>
      <c r="FS71" s="213" t="s">
        <v>431</v>
      </c>
      <c r="FT71" s="213">
        <v>27681.384293999999</v>
      </c>
      <c r="FU71" s="213" t="s">
        <v>431</v>
      </c>
      <c r="FV71" s="213">
        <v>27681.384293999999</v>
      </c>
      <c r="FW71" s="213" t="s">
        <v>431</v>
      </c>
      <c r="FX71" s="213">
        <v>27681.384293999999</v>
      </c>
      <c r="FY71" s="213" t="s">
        <v>431</v>
      </c>
      <c r="FZ71" s="213">
        <v>27681.384293999999</v>
      </c>
      <c r="GA71" s="213" t="s">
        <v>431</v>
      </c>
      <c r="GB71" s="213">
        <v>27681.384293999999</v>
      </c>
      <c r="GC71" s="213" t="s">
        <v>431</v>
      </c>
      <c r="GD71" s="213">
        <v>27681.384293999999</v>
      </c>
      <c r="GE71" s="213" t="s">
        <v>431</v>
      </c>
      <c r="GF71" s="213">
        <v>27681.384293999999</v>
      </c>
      <c r="GG71" s="213" t="s">
        <v>431</v>
      </c>
      <c r="GH71" s="213">
        <v>27681.384293999999</v>
      </c>
      <c r="GI71" s="213" t="s">
        <v>431</v>
      </c>
      <c r="GJ71" s="213">
        <v>27681.384293999999</v>
      </c>
      <c r="GK71" s="213" t="s">
        <v>431</v>
      </c>
      <c r="GL71" s="213">
        <v>27681.384293999999</v>
      </c>
      <c r="GM71" s="213" t="s">
        <v>431</v>
      </c>
      <c r="GN71" s="213">
        <v>27681.384293999999</v>
      </c>
      <c r="GO71" s="213" t="s">
        <v>431</v>
      </c>
      <c r="GP71" s="213">
        <v>27681.384293999999</v>
      </c>
      <c r="GQ71" s="213" t="s">
        <v>431</v>
      </c>
      <c r="GR71" s="213">
        <v>27681.384293999999</v>
      </c>
      <c r="GS71" s="213" t="s">
        <v>431</v>
      </c>
      <c r="GT71" s="213">
        <v>27681.384293999999</v>
      </c>
      <c r="GU71" s="213" t="s">
        <v>431</v>
      </c>
      <c r="GV71" s="213">
        <v>27681.384293999999</v>
      </c>
      <c r="GW71" s="213" t="s">
        <v>431</v>
      </c>
      <c r="GX71" s="213">
        <v>27681.384293999999</v>
      </c>
      <c r="GY71" s="213" t="s">
        <v>431</v>
      </c>
      <c r="GZ71" s="213">
        <v>27681.384293999999</v>
      </c>
      <c r="HA71" s="213" t="s">
        <v>431</v>
      </c>
      <c r="HB71" s="213">
        <v>27681.384293999999</v>
      </c>
      <c r="HC71" s="213" t="s">
        <v>431</v>
      </c>
      <c r="HD71" s="213">
        <v>27681.384293999999</v>
      </c>
      <c r="HE71" s="213" t="s">
        <v>431</v>
      </c>
      <c r="HF71" s="213">
        <v>27681.384293999999</v>
      </c>
      <c r="HG71" s="213" t="s">
        <v>431</v>
      </c>
      <c r="HH71" s="213">
        <v>27681.384293999999</v>
      </c>
      <c r="HI71" s="213" t="s">
        <v>431</v>
      </c>
      <c r="HJ71" s="213">
        <v>27681.384293999999</v>
      </c>
      <c r="HK71" s="213" t="s">
        <v>431</v>
      </c>
      <c r="HL71" s="213">
        <v>27681.384293999999</v>
      </c>
      <c r="HM71" s="213" t="s">
        <v>431</v>
      </c>
      <c r="HN71" s="213">
        <v>27681.384293999999</v>
      </c>
      <c r="HO71" s="213" t="s">
        <v>431</v>
      </c>
      <c r="HP71" s="213">
        <v>27681.384293999999</v>
      </c>
      <c r="HQ71" s="213" t="s">
        <v>431</v>
      </c>
      <c r="HR71" s="213">
        <v>27681.384293999999</v>
      </c>
      <c r="HS71" s="213" t="s">
        <v>431</v>
      </c>
      <c r="HT71" s="213">
        <v>27681.384293999999</v>
      </c>
      <c r="HU71" s="213" t="s">
        <v>431</v>
      </c>
      <c r="HV71" s="213">
        <v>27681.384293999999</v>
      </c>
      <c r="HW71" s="213" t="s">
        <v>431</v>
      </c>
      <c r="HX71" s="213">
        <v>27681.384293999999</v>
      </c>
      <c r="HY71" s="213" t="s">
        <v>431</v>
      </c>
      <c r="HZ71" s="213">
        <v>27681.384293999999</v>
      </c>
      <c r="IA71" s="213" t="s">
        <v>431</v>
      </c>
      <c r="IB71" s="213">
        <v>27681.384293999999</v>
      </c>
      <c r="IC71" s="213" t="s">
        <v>431</v>
      </c>
      <c r="ID71" s="213">
        <v>27681.384293999999</v>
      </c>
      <c r="IE71" s="213" t="s">
        <v>431</v>
      </c>
      <c r="IF71" s="213">
        <v>27681.384293999999</v>
      </c>
      <c r="IG71" s="213" t="s">
        <v>431</v>
      </c>
      <c r="IH71" s="213">
        <v>27681.384293999999</v>
      </c>
      <c r="II71" s="213" t="s">
        <v>431</v>
      </c>
      <c r="IJ71" s="213">
        <v>27681.384293999999</v>
      </c>
      <c r="IK71" s="213" t="s">
        <v>431</v>
      </c>
      <c r="IL71" s="213">
        <v>27681.384293999999</v>
      </c>
      <c r="IM71" s="213" t="s">
        <v>431</v>
      </c>
      <c r="IN71" s="213">
        <v>27681.384293999999</v>
      </c>
      <c r="IO71" s="213" t="s">
        <v>431</v>
      </c>
      <c r="IP71" s="213">
        <v>27681.384293999999</v>
      </c>
      <c r="IQ71" s="213" t="s">
        <v>431</v>
      </c>
      <c r="IR71" s="213">
        <v>27681.384293999999</v>
      </c>
      <c r="IS71" s="213" t="s">
        <v>431</v>
      </c>
      <c r="IT71" s="213">
        <v>27681.384293999999</v>
      </c>
      <c r="IU71" s="213" t="s">
        <v>431</v>
      </c>
      <c r="IV71" s="213">
        <v>27681.384293999999</v>
      </c>
      <c r="IW71" s="213" t="s">
        <v>431</v>
      </c>
      <c r="IX71" s="213">
        <v>27681.384293999999</v>
      </c>
    </row>
    <row r="72" spans="3:258">
      <c r="C72" s="804" t="s">
        <v>785</v>
      </c>
      <c r="D72" s="803">
        <v>84</v>
      </c>
      <c r="E72" s="798">
        <v>63916</v>
      </c>
      <c r="F72" s="794"/>
      <c r="G72" s="794"/>
      <c r="H72" s="800"/>
    </row>
    <row r="73" spans="3:258">
      <c r="C73" s="804" t="s">
        <v>786</v>
      </c>
      <c r="D73" s="803">
        <v>48</v>
      </c>
      <c r="E73" s="798">
        <v>63953</v>
      </c>
      <c r="F73" s="794"/>
      <c r="G73" s="794"/>
      <c r="H73" s="800"/>
    </row>
    <row r="74" spans="3:258">
      <c r="C74" s="814" t="s">
        <v>787</v>
      </c>
      <c r="D74" s="815">
        <v>2647.5</v>
      </c>
      <c r="E74" s="816">
        <v>63973</v>
      </c>
      <c r="F74" s="794"/>
      <c r="G74" s="794"/>
      <c r="H74" s="800"/>
    </row>
    <row r="75" spans="3:258">
      <c r="C75" s="289" t="s">
        <v>788</v>
      </c>
      <c r="D75" s="817">
        <f>SUM(D76:D79)</f>
        <v>4800</v>
      </c>
      <c r="E75" s="818"/>
      <c r="F75" s="794"/>
      <c r="G75" s="794"/>
      <c r="H75" s="800"/>
    </row>
    <row r="76" spans="3:258">
      <c r="C76" s="805" t="s">
        <v>789</v>
      </c>
      <c r="D76" s="806">
        <v>1500</v>
      </c>
      <c r="E76" s="798">
        <v>63688</v>
      </c>
      <c r="F76" s="794"/>
      <c r="G76" s="794"/>
      <c r="H76" s="802"/>
    </row>
    <row r="77" spans="3:258">
      <c r="C77" s="796" t="s">
        <v>790</v>
      </c>
      <c r="D77" s="806">
        <v>1300</v>
      </c>
      <c r="E77" s="798">
        <v>63762</v>
      </c>
      <c r="F77" s="794"/>
      <c r="G77" s="794"/>
    </row>
    <row r="78" spans="3:258">
      <c r="C78" s="796" t="s">
        <v>791</v>
      </c>
      <c r="D78" s="806">
        <v>1000</v>
      </c>
      <c r="E78" s="798">
        <v>63808</v>
      </c>
      <c r="F78" s="794"/>
      <c r="G78" s="794"/>
    </row>
    <row r="79" spans="3:258">
      <c r="C79" s="796" t="s">
        <v>792</v>
      </c>
      <c r="D79" s="806">
        <v>1000</v>
      </c>
      <c r="E79" s="798">
        <v>63824</v>
      </c>
      <c r="F79" s="794"/>
      <c r="G79" s="794"/>
    </row>
    <row r="80" spans="3:258" ht="16.5" thickBot="1">
      <c r="C80" s="807" t="s">
        <v>431</v>
      </c>
      <c r="D80" s="808">
        <f>SUM(D57+D6+D75)</f>
        <v>37040.738007000007</v>
      </c>
      <c r="E80" s="809"/>
      <c r="F80" s="794"/>
      <c r="G80" s="794"/>
    </row>
    <row r="81" spans="3:9" ht="16.5" thickTop="1">
      <c r="C81" s="1600" t="s">
        <v>793</v>
      </c>
      <c r="D81" s="1600"/>
      <c r="E81" s="1600"/>
      <c r="F81" s="794"/>
      <c r="G81" s="794"/>
    </row>
    <row r="82" spans="3:9">
      <c r="C82" s="794"/>
      <c r="D82" s="794"/>
      <c r="E82" s="795"/>
      <c r="F82" s="794"/>
      <c r="G82" s="794"/>
    </row>
    <row r="83" spans="3:9">
      <c r="C83" s="794"/>
      <c r="D83" s="794"/>
      <c r="E83" s="795"/>
      <c r="F83" s="794"/>
      <c r="G83" s="794"/>
      <c r="H83" s="802"/>
      <c r="I83" s="802"/>
    </row>
    <row r="84" spans="3:9">
      <c r="C84" s="794"/>
      <c r="D84" s="794"/>
      <c r="E84" s="795"/>
      <c r="F84" s="794"/>
      <c r="G84" s="794"/>
    </row>
    <row r="85" spans="3:9">
      <c r="C85" s="794"/>
      <c r="D85" s="794"/>
      <c r="E85" s="795"/>
      <c r="F85" s="794"/>
      <c r="G85" s="794"/>
      <c r="H85" s="802"/>
    </row>
    <row r="86" spans="3:9">
      <c r="C86" s="794"/>
      <c r="D86" s="794"/>
      <c r="E86" s="795"/>
      <c r="F86" s="794"/>
      <c r="G86" s="794"/>
    </row>
    <row r="87" spans="3:9">
      <c r="C87" s="794"/>
      <c r="D87" s="794"/>
      <c r="E87" s="795"/>
      <c r="F87" s="794"/>
      <c r="G87" s="794"/>
    </row>
    <row r="88" spans="3:9">
      <c r="C88" s="794"/>
      <c r="D88" s="794"/>
      <c r="E88" s="795"/>
      <c r="F88" s="794"/>
      <c r="G88" s="794"/>
    </row>
    <row r="89" spans="3:9">
      <c r="C89" s="794"/>
      <c r="D89" s="794"/>
      <c r="E89" s="795"/>
      <c r="F89" s="794"/>
      <c r="G89" s="794"/>
    </row>
    <row r="90" spans="3:9">
      <c r="C90" s="794"/>
      <c r="D90" s="794"/>
      <c r="E90" s="795"/>
      <c r="F90" s="794"/>
      <c r="G90" s="794"/>
    </row>
    <row r="91" spans="3:9">
      <c r="C91" s="794"/>
      <c r="D91" s="794"/>
      <c r="E91" s="795"/>
      <c r="F91" s="794"/>
      <c r="G91" s="794"/>
    </row>
    <row r="92" spans="3:9">
      <c r="C92" s="794"/>
      <c r="D92" s="794"/>
      <c r="E92" s="795"/>
      <c r="F92" s="794"/>
      <c r="G92" s="794"/>
    </row>
    <row r="93" spans="3:9">
      <c r="C93" s="794"/>
      <c r="D93" s="794"/>
      <c r="E93" s="795"/>
      <c r="F93" s="794"/>
      <c r="G93" s="794"/>
    </row>
    <row r="94" spans="3:9">
      <c r="C94" s="794"/>
      <c r="D94" s="794"/>
      <c r="E94" s="795"/>
      <c r="F94" s="794"/>
      <c r="G94" s="794"/>
    </row>
    <row r="95" spans="3:9">
      <c r="C95" s="794"/>
      <c r="D95" s="794"/>
      <c r="E95" s="795"/>
      <c r="F95" s="794"/>
      <c r="G95" s="794"/>
    </row>
    <row r="96" spans="3:9">
      <c r="C96" s="794"/>
      <c r="D96" s="794"/>
      <c r="E96" s="795"/>
      <c r="F96" s="794"/>
      <c r="G96" s="794"/>
    </row>
    <row r="97" spans="3:7">
      <c r="C97" s="794"/>
      <c r="D97" s="794"/>
      <c r="E97" s="795"/>
      <c r="F97" s="794"/>
      <c r="G97" s="794"/>
    </row>
    <row r="98" spans="3:7">
      <c r="C98" s="794"/>
      <c r="D98" s="794"/>
      <c r="E98" s="795"/>
      <c r="F98" s="794"/>
      <c r="G98" s="794"/>
    </row>
    <row r="99" spans="3:7">
      <c r="C99" s="794"/>
      <c r="D99" s="794"/>
      <c r="E99" s="795"/>
      <c r="F99" s="794"/>
      <c r="G99" s="794"/>
    </row>
    <row r="100" spans="3:7">
      <c r="C100" s="794"/>
      <c r="D100" s="794"/>
      <c r="E100" s="795"/>
      <c r="F100" s="794"/>
      <c r="G100" s="794"/>
    </row>
    <row r="101" spans="3:7">
      <c r="C101" s="794"/>
      <c r="D101" s="794"/>
      <c r="E101" s="795"/>
      <c r="F101" s="794"/>
      <c r="G101" s="794"/>
    </row>
    <row r="102" spans="3:7">
      <c r="C102" s="794"/>
      <c r="D102" s="794"/>
      <c r="E102" s="795"/>
      <c r="F102" s="794"/>
      <c r="G102" s="794"/>
    </row>
    <row r="103" spans="3:7">
      <c r="C103" s="794"/>
      <c r="D103" s="794"/>
      <c r="E103" s="795"/>
      <c r="F103" s="794"/>
      <c r="G103" s="794"/>
    </row>
    <row r="104" spans="3:7">
      <c r="C104" s="794"/>
      <c r="D104" s="794"/>
      <c r="E104" s="795"/>
      <c r="F104" s="794"/>
      <c r="G104" s="794"/>
    </row>
    <row r="105" spans="3:7">
      <c r="C105" s="794"/>
      <c r="D105" s="794"/>
      <c r="E105" s="795"/>
      <c r="F105" s="794"/>
      <c r="G105" s="794"/>
    </row>
    <row r="106" spans="3:7">
      <c r="C106" s="794"/>
      <c r="D106" s="794"/>
      <c r="E106" s="795"/>
      <c r="F106" s="794"/>
      <c r="G106" s="794"/>
    </row>
    <row r="107" spans="3:7">
      <c r="C107" s="794"/>
      <c r="D107" s="794"/>
      <c r="E107" s="795"/>
      <c r="F107" s="794"/>
      <c r="G107" s="794"/>
    </row>
    <row r="108" spans="3:7">
      <c r="C108" s="794"/>
      <c r="D108" s="794"/>
      <c r="E108" s="795"/>
      <c r="F108" s="794"/>
      <c r="G108" s="794"/>
    </row>
    <row r="109" spans="3:7">
      <c r="C109" s="794"/>
      <c r="D109" s="794"/>
      <c r="E109" s="795"/>
      <c r="F109" s="794"/>
      <c r="G109" s="794"/>
    </row>
    <row r="110" spans="3:7">
      <c r="C110" s="794"/>
      <c r="D110" s="794"/>
      <c r="E110" s="795"/>
      <c r="F110" s="794"/>
      <c r="G110" s="794"/>
    </row>
    <row r="111" spans="3:7">
      <c r="C111" s="794"/>
      <c r="D111" s="794"/>
      <c r="E111" s="795"/>
      <c r="F111" s="794"/>
      <c r="G111" s="794"/>
    </row>
    <row r="112" spans="3:7">
      <c r="C112" s="794"/>
      <c r="D112" s="794"/>
      <c r="E112" s="795"/>
      <c r="F112" s="794"/>
      <c r="G112" s="794"/>
    </row>
    <row r="113" spans="3:7">
      <c r="C113" s="794"/>
      <c r="D113" s="794"/>
      <c r="E113" s="795"/>
      <c r="F113" s="794"/>
      <c r="G113" s="794"/>
    </row>
    <row r="114" spans="3:7">
      <c r="C114" s="794"/>
      <c r="D114" s="794"/>
      <c r="E114" s="795"/>
      <c r="F114" s="794"/>
      <c r="G114" s="794"/>
    </row>
    <row r="115" spans="3:7">
      <c r="C115" s="794"/>
      <c r="D115" s="794"/>
      <c r="E115" s="795"/>
      <c r="F115" s="794"/>
      <c r="G115" s="794"/>
    </row>
    <row r="116" spans="3:7">
      <c r="C116" s="794"/>
      <c r="D116" s="794"/>
      <c r="E116" s="795"/>
      <c r="F116" s="794"/>
      <c r="G116" s="794"/>
    </row>
    <row r="117" spans="3:7">
      <c r="C117" s="794"/>
      <c r="D117" s="794"/>
      <c r="E117" s="795"/>
      <c r="F117" s="794"/>
      <c r="G117" s="794"/>
    </row>
    <row r="118" spans="3:7">
      <c r="C118" s="794"/>
      <c r="D118" s="794"/>
      <c r="E118" s="795"/>
      <c r="F118" s="794"/>
      <c r="G118" s="794"/>
    </row>
    <row r="119" spans="3:7">
      <c r="C119" s="794"/>
      <c r="D119" s="794"/>
      <c r="E119" s="795"/>
      <c r="F119" s="794"/>
      <c r="G119" s="794"/>
    </row>
    <row r="120" spans="3:7">
      <c r="C120" s="794"/>
      <c r="D120" s="794"/>
      <c r="E120" s="795"/>
      <c r="F120" s="794"/>
      <c r="G120" s="794"/>
    </row>
    <row r="121" spans="3:7">
      <c r="C121" s="794"/>
      <c r="D121" s="794"/>
      <c r="E121" s="795"/>
      <c r="F121" s="794"/>
      <c r="G121" s="794"/>
    </row>
    <row r="122" spans="3:7">
      <c r="C122" s="794"/>
      <c r="D122" s="794"/>
      <c r="E122" s="795"/>
      <c r="F122" s="794"/>
      <c r="G122" s="794"/>
    </row>
    <row r="123" spans="3:7">
      <c r="C123" s="794"/>
      <c r="D123" s="794"/>
      <c r="E123" s="795"/>
      <c r="F123" s="794"/>
      <c r="G123" s="794"/>
    </row>
    <row r="124" spans="3:7">
      <c r="C124" s="794"/>
      <c r="D124" s="794"/>
      <c r="E124" s="795"/>
      <c r="F124" s="794"/>
      <c r="G124" s="794"/>
    </row>
    <row r="125" spans="3:7">
      <c r="C125" s="794"/>
      <c r="D125" s="794"/>
      <c r="E125" s="795"/>
      <c r="F125" s="794"/>
      <c r="G125" s="794"/>
    </row>
    <row r="126" spans="3:7">
      <c r="C126" s="794"/>
      <c r="D126" s="794"/>
      <c r="E126" s="795"/>
      <c r="F126" s="794"/>
      <c r="G126" s="794"/>
    </row>
    <row r="127" spans="3:7">
      <c r="C127" s="794"/>
      <c r="D127" s="794"/>
      <c r="E127" s="795"/>
      <c r="F127" s="794"/>
      <c r="G127" s="794"/>
    </row>
    <row r="128" spans="3:7">
      <c r="C128" s="794"/>
      <c r="D128" s="794"/>
      <c r="E128" s="795"/>
      <c r="F128" s="794"/>
      <c r="G128" s="794"/>
    </row>
    <row r="129" spans="3:7">
      <c r="C129" s="794"/>
      <c r="D129" s="794"/>
      <c r="E129" s="795"/>
      <c r="F129" s="794"/>
      <c r="G129" s="794"/>
    </row>
    <row r="130" spans="3:7">
      <c r="C130" s="794"/>
      <c r="D130" s="794"/>
      <c r="E130" s="795"/>
      <c r="F130" s="794"/>
      <c r="G130" s="794"/>
    </row>
    <row r="131" spans="3:7">
      <c r="C131" s="794"/>
      <c r="D131" s="794"/>
      <c r="E131" s="795"/>
      <c r="F131" s="794"/>
      <c r="G131" s="794"/>
    </row>
    <row r="132" spans="3:7">
      <c r="C132" s="794"/>
      <c r="D132" s="794"/>
      <c r="E132" s="795"/>
      <c r="F132" s="794"/>
      <c r="G132" s="794"/>
    </row>
    <row r="133" spans="3:7">
      <c r="C133" s="794"/>
      <c r="D133" s="794"/>
      <c r="E133" s="795"/>
      <c r="F133" s="794"/>
      <c r="G133" s="794"/>
    </row>
    <row r="134" spans="3:7">
      <c r="C134" s="794"/>
      <c r="D134" s="794"/>
      <c r="E134" s="795"/>
      <c r="F134" s="794"/>
      <c r="G134" s="794"/>
    </row>
  </sheetData>
  <mergeCells count="4">
    <mergeCell ref="C1:E1"/>
    <mergeCell ref="C2:E2"/>
    <mergeCell ref="C3:E3"/>
    <mergeCell ref="C81:E81"/>
  </mergeCells>
  <pageMargins left="0.7" right="0.7" top="0.5" bottom="0.5" header="0.3" footer="0.3"/>
  <pageSetup paperSize="9" scale="61" orientation="portrait" horizontalDpi="300" verticalDpi="300" r:id="rId1"/>
</worksheet>
</file>

<file path=xl/worksheets/sheet43.xml><?xml version="1.0" encoding="utf-8"?>
<worksheet xmlns="http://schemas.openxmlformats.org/spreadsheetml/2006/main" xmlns:r="http://schemas.openxmlformats.org/officeDocument/2006/relationships">
  <sheetPr>
    <pageSetUpPr fitToPage="1"/>
  </sheetPr>
  <dimension ref="A1:M38"/>
  <sheetViews>
    <sheetView view="pageBreakPreview" zoomScale="60" workbookViewId="0">
      <selection activeCell="G38" sqref="G38"/>
    </sheetView>
  </sheetViews>
  <sheetFormatPr defaultColWidth="12" defaultRowHeight="15.75"/>
  <cols>
    <col min="1" max="1" width="27.28515625" style="213" bestFit="1" customWidth="1"/>
    <col min="2" max="4" width="10.28515625" style="213" customWidth="1"/>
    <col min="5" max="10" width="12" style="213" customWidth="1"/>
    <col min="11" max="12" width="11.28515625" style="213" customWidth="1"/>
    <col min="13" max="256" width="12" style="213"/>
    <col min="257" max="257" width="24.85546875" style="213" customWidth="1"/>
    <col min="258" max="258" width="10.140625" style="213" customWidth="1"/>
    <col min="259" max="259" width="6.7109375" style="213" customWidth="1"/>
    <col min="260" max="260" width="7.140625" style="213" customWidth="1"/>
    <col min="261" max="261" width="9.140625" style="213" customWidth="1"/>
    <col min="262" max="262" width="8.28515625" style="213" bestFit="1" customWidth="1"/>
    <col min="263" max="263" width="10.42578125" style="213" customWidth="1"/>
    <col min="264" max="264" width="8.28515625" style="213" bestFit="1" customWidth="1"/>
    <col min="265" max="265" width="9" style="213" customWidth="1"/>
    <col min="266" max="266" width="8.28515625" style="213" bestFit="1" customWidth="1"/>
    <col min="267" max="267" width="8.140625" style="213" customWidth="1"/>
    <col min="268" max="268" width="7" style="213" bestFit="1" customWidth="1"/>
    <col min="269" max="512" width="12" style="213"/>
    <col min="513" max="513" width="24.85546875" style="213" customWidth="1"/>
    <col min="514" max="514" width="10.140625" style="213" customWidth="1"/>
    <col min="515" max="515" width="6.7109375" style="213" customWidth="1"/>
    <col min="516" max="516" width="7.140625" style="213" customWidth="1"/>
    <col min="517" max="517" width="9.140625" style="213" customWidth="1"/>
    <col min="518" max="518" width="8.28515625" style="213" bestFit="1" customWidth="1"/>
    <col min="519" max="519" width="10.42578125" style="213" customWidth="1"/>
    <col min="520" max="520" width="8.28515625" style="213" bestFit="1" customWidth="1"/>
    <col min="521" max="521" width="9" style="213" customWidth="1"/>
    <col min="522" max="522" width="8.28515625" style="213" bestFit="1" customWidth="1"/>
    <col min="523" max="523" width="8.140625" style="213" customWidth="1"/>
    <col min="524" max="524" width="7" style="213" bestFit="1" customWidth="1"/>
    <col min="525" max="768" width="12" style="213"/>
    <col min="769" max="769" width="24.85546875" style="213" customWidth="1"/>
    <col min="770" max="770" width="10.140625" style="213" customWidth="1"/>
    <col min="771" max="771" width="6.7109375" style="213" customWidth="1"/>
    <col min="772" max="772" width="7.140625" style="213" customWidth="1"/>
    <col min="773" max="773" width="9.140625" style="213" customWidth="1"/>
    <col min="774" max="774" width="8.28515625" style="213" bestFit="1" customWidth="1"/>
    <col min="775" max="775" width="10.42578125" style="213" customWidth="1"/>
    <col min="776" max="776" width="8.28515625" style="213" bestFit="1" customWidth="1"/>
    <col min="777" max="777" width="9" style="213" customWidth="1"/>
    <col min="778" max="778" width="8.28515625" style="213" bestFit="1" customWidth="1"/>
    <col min="779" max="779" width="8.140625" style="213" customWidth="1"/>
    <col min="780" max="780" width="7" style="213" bestFit="1" customWidth="1"/>
    <col min="781" max="1024" width="12" style="213"/>
    <col min="1025" max="1025" width="24.85546875" style="213" customWidth="1"/>
    <col min="1026" max="1026" width="10.140625" style="213" customWidth="1"/>
    <col min="1027" max="1027" width="6.7109375" style="213" customWidth="1"/>
    <col min="1028" max="1028" width="7.140625" style="213" customWidth="1"/>
    <col min="1029" max="1029" width="9.140625" style="213" customWidth="1"/>
    <col min="1030" max="1030" width="8.28515625" style="213" bestFit="1" customWidth="1"/>
    <col min="1031" max="1031" width="10.42578125" style="213" customWidth="1"/>
    <col min="1032" max="1032" width="8.28515625" style="213" bestFit="1" customWidth="1"/>
    <col min="1033" max="1033" width="9" style="213" customWidth="1"/>
    <col min="1034" max="1034" width="8.28515625" style="213" bestFit="1" customWidth="1"/>
    <col min="1035" max="1035" width="8.140625" style="213" customWidth="1"/>
    <col min="1036" max="1036" width="7" style="213" bestFit="1" customWidth="1"/>
    <col min="1037" max="1280" width="12" style="213"/>
    <col min="1281" max="1281" width="24.85546875" style="213" customWidth="1"/>
    <col min="1282" max="1282" width="10.140625" style="213" customWidth="1"/>
    <col min="1283" max="1283" width="6.7109375" style="213" customWidth="1"/>
    <col min="1284" max="1284" width="7.140625" style="213" customWidth="1"/>
    <col min="1285" max="1285" width="9.140625" style="213" customWidth="1"/>
    <col min="1286" max="1286" width="8.28515625" style="213" bestFit="1" customWidth="1"/>
    <col min="1287" max="1287" width="10.42578125" style="213" customWidth="1"/>
    <col min="1288" max="1288" width="8.28515625" style="213" bestFit="1" customWidth="1"/>
    <col min="1289" max="1289" width="9" style="213" customWidth="1"/>
    <col min="1290" max="1290" width="8.28515625" style="213" bestFit="1" customWidth="1"/>
    <col min="1291" max="1291" width="8.140625" style="213" customWidth="1"/>
    <col min="1292" max="1292" width="7" style="213" bestFit="1" customWidth="1"/>
    <col min="1293" max="1536" width="12" style="213"/>
    <col min="1537" max="1537" width="24.85546875" style="213" customWidth="1"/>
    <col min="1538" max="1538" width="10.140625" style="213" customWidth="1"/>
    <col min="1539" max="1539" width="6.7109375" style="213" customWidth="1"/>
    <col min="1540" max="1540" width="7.140625" style="213" customWidth="1"/>
    <col min="1541" max="1541" width="9.140625" style="213" customWidth="1"/>
    <col min="1542" max="1542" width="8.28515625" style="213" bestFit="1" customWidth="1"/>
    <col min="1543" max="1543" width="10.42578125" style="213" customWidth="1"/>
    <col min="1544" max="1544" width="8.28515625" style="213" bestFit="1" customWidth="1"/>
    <col min="1545" max="1545" width="9" style="213" customWidth="1"/>
    <col min="1546" max="1546" width="8.28515625" style="213" bestFit="1" customWidth="1"/>
    <col min="1547" max="1547" width="8.140625" style="213" customWidth="1"/>
    <col min="1548" max="1548" width="7" style="213" bestFit="1" customWidth="1"/>
    <col min="1549" max="1792" width="12" style="213"/>
    <col min="1793" max="1793" width="24.85546875" style="213" customWidth="1"/>
    <col min="1794" max="1794" width="10.140625" style="213" customWidth="1"/>
    <col min="1795" max="1795" width="6.7109375" style="213" customWidth="1"/>
    <col min="1796" max="1796" width="7.140625" style="213" customWidth="1"/>
    <col min="1797" max="1797" width="9.140625" style="213" customWidth="1"/>
    <col min="1798" max="1798" width="8.28515625" style="213" bestFit="1" customWidth="1"/>
    <col min="1799" max="1799" width="10.42578125" style="213" customWidth="1"/>
    <col min="1800" max="1800" width="8.28515625" style="213" bestFit="1" customWidth="1"/>
    <col min="1801" max="1801" width="9" style="213" customWidth="1"/>
    <col min="1802" max="1802" width="8.28515625" style="213" bestFit="1" customWidth="1"/>
    <col min="1803" max="1803" width="8.140625" style="213" customWidth="1"/>
    <col min="1804" max="1804" width="7" style="213" bestFit="1" customWidth="1"/>
    <col min="1805" max="2048" width="12" style="213"/>
    <col min="2049" max="2049" width="24.85546875" style="213" customWidth="1"/>
    <col min="2050" max="2050" width="10.140625" style="213" customWidth="1"/>
    <col min="2051" max="2051" width="6.7109375" style="213" customWidth="1"/>
    <col min="2052" max="2052" width="7.140625" style="213" customWidth="1"/>
    <col min="2053" max="2053" width="9.140625" style="213" customWidth="1"/>
    <col min="2054" max="2054" width="8.28515625" style="213" bestFit="1" customWidth="1"/>
    <col min="2055" max="2055" width="10.42578125" style="213" customWidth="1"/>
    <col min="2056" max="2056" width="8.28515625" style="213" bestFit="1" customWidth="1"/>
    <col min="2057" max="2057" width="9" style="213" customWidth="1"/>
    <col min="2058" max="2058" width="8.28515625" style="213" bestFit="1" customWidth="1"/>
    <col min="2059" max="2059" width="8.140625" style="213" customWidth="1"/>
    <col min="2060" max="2060" width="7" style="213" bestFit="1" customWidth="1"/>
    <col min="2061" max="2304" width="12" style="213"/>
    <col min="2305" max="2305" width="24.85546875" style="213" customWidth="1"/>
    <col min="2306" max="2306" width="10.140625" style="213" customWidth="1"/>
    <col min="2307" max="2307" width="6.7109375" style="213" customWidth="1"/>
    <col min="2308" max="2308" width="7.140625" style="213" customWidth="1"/>
    <col min="2309" max="2309" width="9.140625" style="213" customWidth="1"/>
    <col min="2310" max="2310" width="8.28515625" style="213" bestFit="1" customWidth="1"/>
    <col min="2311" max="2311" width="10.42578125" style="213" customWidth="1"/>
    <col min="2312" max="2312" width="8.28515625" style="213" bestFit="1" customWidth="1"/>
    <col min="2313" max="2313" width="9" style="213" customWidth="1"/>
    <col min="2314" max="2314" width="8.28515625" style="213" bestFit="1" customWidth="1"/>
    <col min="2315" max="2315" width="8.140625" style="213" customWidth="1"/>
    <col min="2316" max="2316" width="7" style="213" bestFit="1" customWidth="1"/>
    <col min="2317" max="2560" width="12" style="213"/>
    <col min="2561" max="2561" width="24.85546875" style="213" customWidth="1"/>
    <col min="2562" max="2562" width="10.140625" style="213" customWidth="1"/>
    <col min="2563" max="2563" width="6.7109375" style="213" customWidth="1"/>
    <col min="2564" max="2564" width="7.140625" style="213" customWidth="1"/>
    <col min="2565" max="2565" width="9.140625" style="213" customWidth="1"/>
    <col min="2566" max="2566" width="8.28515625" style="213" bestFit="1" customWidth="1"/>
    <col min="2567" max="2567" width="10.42578125" style="213" customWidth="1"/>
    <col min="2568" max="2568" width="8.28515625" style="213" bestFit="1" customWidth="1"/>
    <col min="2569" max="2569" width="9" style="213" customWidth="1"/>
    <col min="2570" max="2570" width="8.28515625" style="213" bestFit="1" customWidth="1"/>
    <col min="2571" max="2571" width="8.140625" style="213" customWidth="1"/>
    <col min="2572" max="2572" width="7" style="213" bestFit="1" customWidth="1"/>
    <col min="2573" max="2816" width="12" style="213"/>
    <col min="2817" max="2817" width="24.85546875" style="213" customWidth="1"/>
    <col min="2818" max="2818" width="10.140625" style="213" customWidth="1"/>
    <col min="2819" max="2819" width="6.7109375" style="213" customWidth="1"/>
    <col min="2820" max="2820" width="7.140625" style="213" customWidth="1"/>
    <col min="2821" max="2821" width="9.140625" style="213" customWidth="1"/>
    <col min="2822" max="2822" width="8.28515625" style="213" bestFit="1" customWidth="1"/>
    <col min="2823" max="2823" width="10.42578125" style="213" customWidth="1"/>
    <col min="2824" max="2824" width="8.28515625" style="213" bestFit="1" customWidth="1"/>
    <col min="2825" max="2825" width="9" style="213" customWidth="1"/>
    <col min="2826" max="2826" width="8.28515625" style="213" bestFit="1" customWidth="1"/>
    <col min="2827" max="2827" width="8.140625" style="213" customWidth="1"/>
    <col min="2828" max="2828" width="7" style="213" bestFit="1" customWidth="1"/>
    <col min="2829" max="3072" width="12" style="213"/>
    <col min="3073" max="3073" width="24.85546875" style="213" customWidth="1"/>
    <col min="3074" max="3074" width="10.140625" style="213" customWidth="1"/>
    <col min="3075" max="3075" width="6.7109375" style="213" customWidth="1"/>
    <col min="3076" max="3076" width="7.140625" style="213" customWidth="1"/>
    <col min="3077" max="3077" width="9.140625" style="213" customWidth="1"/>
    <col min="3078" max="3078" width="8.28515625" style="213" bestFit="1" customWidth="1"/>
    <col min="3079" max="3079" width="10.42578125" style="213" customWidth="1"/>
    <col min="3080" max="3080" width="8.28515625" style="213" bestFit="1" customWidth="1"/>
    <col min="3081" max="3081" width="9" style="213" customWidth="1"/>
    <col min="3082" max="3082" width="8.28515625" style="213" bestFit="1" customWidth="1"/>
    <col min="3083" max="3083" width="8.140625" style="213" customWidth="1"/>
    <col min="3084" max="3084" width="7" style="213" bestFit="1" customWidth="1"/>
    <col min="3085" max="3328" width="12" style="213"/>
    <col min="3329" max="3329" width="24.85546875" style="213" customWidth="1"/>
    <col min="3330" max="3330" width="10.140625" style="213" customWidth="1"/>
    <col min="3331" max="3331" width="6.7109375" style="213" customWidth="1"/>
    <col min="3332" max="3332" width="7.140625" style="213" customWidth="1"/>
    <col min="3333" max="3333" width="9.140625" style="213" customWidth="1"/>
    <col min="3334" max="3334" width="8.28515625" style="213" bestFit="1" customWidth="1"/>
    <col min="3335" max="3335" width="10.42578125" style="213" customWidth="1"/>
    <col min="3336" max="3336" width="8.28515625" style="213" bestFit="1" customWidth="1"/>
    <col min="3337" max="3337" width="9" style="213" customWidth="1"/>
    <col min="3338" max="3338" width="8.28515625" style="213" bestFit="1" customWidth="1"/>
    <col min="3339" max="3339" width="8.140625" style="213" customWidth="1"/>
    <col min="3340" max="3340" width="7" style="213" bestFit="1" customWidth="1"/>
    <col min="3341" max="3584" width="12" style="213"/>
    <col min="3585" max="3585" width="24.85546875" style="213" customWidth="1"/>
    <col min="3586" max="3586" width="10.140625" style="213" customWidth="1"/>
    <col min="3587" max="3587" width="6.7109375" style="213" customWidth="1"/>
    <col min="3588" max="3588" width="7.140625" style="213" customWidth="1"/>
    <col min="3589" max="3589" width="9.140625" style="213" customWidth="1"/>
    <col min="3590" max="3590" width="8.28515625" style="213" bestFit="1" customWidth="1"/>
    <col min="3591" max="3591" width="10.42578125" style="213" customWidth="1"/>
    <col min="3592" max="3592" width="8.28515625" style="213" bestFit="1" customWidth="1"/>
    <col min="3593" max="3593" width="9" style="213" customWidth="1"/>
    <col min="3594" max="3594" width="8.28515625" style="213" bestFit="1" customWidth="1"/>
    <col min="3595" max="3595" width="8.140625" style="213" customWidth="1"/>
    <col min="3596" max="3596" width="7" style="213" bestFit="1" customWidth="1"/>
    <col min="3597" max="3840" width="12" style="213"/>
    <col min="3841" max="3841" width="24.85546875" style="213" customWidth="1"/>
    <col min="3842" max="3842" width="10.140625" style="213" customWidth="1"/>
    <col min="3843" max="3843" width="6.7109375" style="213" customWidth="1"/>
    <col min="3844" max="3844" width="7.140625" style="213" customWidth="1"/>
    <col min="3845" max="3845" width="9.140625" style="213" customWidth="1"/>
    <col min="3846" max="3846" width="8.28515625" style="213" bestFit="1" customWidth="1"/>
    <col min="3847" max="3847" width="10.42578125" style="213" customWidth="1"/>
    <col min="3848" max="3848" width="8.28515625" style="213" bestFit="1" customWidth="1"/>
    <col min="3849" max="3849" width="9" style="213" customWidth="1"/>
    <col min="3850" max="3850" width="8.28515625" style="213" bestFit="1" customWidth="1"/>
    <col min="3851" max="3851" width="8.140625" style="213" customWidth="1"/>
    <col min="3852" max="3852" width="7" style="213" bestFit="1" customWidth="1"/>
    <col min="3853" max="4096" width="12" style="213"/>
    <col min="4097" max="4097" width="24.85546875" style="213" customWidth="1"/>
    <col min="4098" max="4098" width="10.140625" style="213" customWidth="1"/>
    <col min="4099" max="4099" width="6.7109375" style="213" customWidth="1"/>
    <col min="4100" max="4100" width="7.140625" style="213" customWidth="1"/>
    <col min="4101" max="4101" width="9.140625" style="213" customWidth="1"/>
    <col min="4102" max="4102" width="8.28515625" style="213" bestFit="1" customWidth="1"/>
    <col min="4103" max="4103" width="10.42578125" style="213" customWidth="1"/>
    <col min="4104" max="4104" width="8.28515625" style="213" bestFit="1" customWidth="1"/>
    <col min="4105" max="4105" width="9" style="213" customWidth="1"/>
    <col min="4106" max="4106" width="8.28515625" style="213" bestFit="1" customWidth="1"/>
    <col min="4107" max="4107" width="8.140625" style="213" customWidth="1"/>
    <col min="4108" max="4108" width="7" style="213" bestFit="1" customWidth="1"/>
    <col min="4109" max="4352" width="12" style="213"/>
    <col min="4353" max="4353" width="24.85546875" style="213" customWidth="1"/>
    <col min="4354" max="4354" width="10.140625" style="213" customWidth="1"/>
    <col min="4355" max="4355" width="6.7109375" style="213" customWidth="1"/>
    <col min="4356" max="4356" width="7.140625" style="213" customWidth="1"/>
    <col min="4357" max="4357" width="9.140625" style="213" customWidth="1"/>
    <col min="4358" max="4358" width="8.28515625" style="213" bestFit="1" customWidth="1"/>
    <col min="4359" max="4359" width="10.42578125" style="213" customWidth="1"/>
    <col min="4360" max="4360" width="8.28515625" style="213" bestFit="1" customWidth="1"/>
    <col min="4361" max="4361" width="9" style="213" customWidth="1"/>
    <col min="4362" max="4362" width="8.28515625" style="213" bestFit="1" customWidth="1"/>
    <col min="4363" max="4363" width="8.140625" style="213" customWidth="1"/>
    <col min="4364" max="4364" width="7" style="213" bestFit="1" customWidth="1"/>
    <col min="4365" max="4608" width="12" style="213"/>
    <col min="4609" max="4609" width="24.85546875" style="213" customWidth="1"/>
    <col min="4610" max="4610" width="10.140625" style="213" customWidth="1"/>
    <col min="4611" max="4611" width="6.7109375" style="213" customWidth="1"/>
    <col min="4612" max="4612" width="7.140625" style="213" customWidth="1"/>
    <col min="4613" max="4613" width="9.140625" style="213" customWidth="1"/>
    <col min="4614" max="4614" width="8.28515625" style="213" bestFit="1" customWidth="1"/>
    <col min="4615" max="4615" width="10.42578125" style="213" customWidth="1"/>
    <col min="4616" max="4616" width="8.28515625" style="213" bestFit="1" customWidth="1"/>
    <col min="4617" max="4617" width="9" style="213" customWidth="1"/>
    <col min="4618" max="4618" width="8.28515625" style="213" bestFit="1" customWidth="1"/>
    <col min="4619" max="4619" width="8.140625" style="213" customWidth="1"/>
    <col min="4620" max="4620" width="7" style="213" bestFit="1" customWidth="1"/>
    <col min="4621" max="4864" width="12" style="213"/>
    <col min="4865" max="4865" width="24.85546875" style="213" customWidth="1"/>
    <col min="4866" max="4866" width="10.140625" style="213" customWidth="1"/>
    <col min="4867" max="4867" width="6.7109375" style="213" customWidth="1"/>
    <col min="4868" max="4868" width="7.140625" style="213" customWidth="1"/>
    <col min="4869" max="4869" width="9.140625" style="213" customWidth="1"/>
    <col min="4870" max="4870" width="8.28515625" style="213" bestFit="1" customWidth="1"/>
    <col min="4871" max="4871" width="10.42578125" style="213" customWidth="1"/>
    <col min="4872" max="4872" width="8.28515625" style="213" bestFit="1" customWidth="1"/>
    <col min="4873" max="4873" width="9" style="213" customWidth="1"/>
    <col min="4874" max="4874" width="8.28515625" style="213" bestFit="1" customWidth="1"/>
    <col min="4875" max="4875" width="8.140625" style="213" customWidth="1"/>
    <col min="4876" max="4876" width="7" style="213" bestFit="1" customWidth="1"/>
    <col min="4877" max="5120" width="12" style="213"/>
    <col min="5121" max="5121" width="24.85546875" style="213" customWidth="1"/>
    <col min="5122" max="5122" width="10.140625" style="213" customWidth="1"/>
    <col min="5123" max="5123" width="6.7109375" style="213" customWidth="1"/>
    <col min="5124" max="5124" width="7.140625" style="213" customWidth="1"/>
    <col min="5125" max="5125" width="9.140625" style="213" customWidth="1"/>
    <col min="5126" max="5126" width="8.28515625" style="213" bestFit="1" customWidth="1"/>
    <col min="5127" max="5127" width="10.42578125" style="213" customWidth="1"/>
    <col min="5128" max="5128" width="8.28515625" style="213" bestFit="1" customWidth="1"/>
    <col min="5129" max="5129" width="9" style="213" customWidth="1"/>
    <col min="5130" max="5130" width="8.28515625" style="213" bestFit="1" customWidth="1"/>
    <col min="5131" max="5131" width="8.140625" style="213" customWidth="1"/>
    <col min="5132" max="5132" width="7" style="213" bestFit="1" customWidth="1"/>
    <col min="5133" max="5376" width="12" style="213"/>
    <col min="5377" max="5377" width="24.85546875" style="213" customWidth="1"/>
    <col min="5378" max="5378" width="10.140625" style="213" customWidth="1"/>
    <col min="5379" max="5379" width="6.7109375" style="213" customWidth="1"/>
    <col min="5380" max="5380" width="7.140625" style="213" customWidth="1"/>
    <col min="5381" max="5381" width="9.140625" style="213" customWidth="1"/>
    <col min="5382" max="5382" width="8.28515625" style="213" bestFit="1" customWidth="1"/>
    <col min="5383" max="5383" width="10.42578125" style="213" customWidth="1"/>
    <col min="5384" max="5384" width="8.28515625" style="213" bestFit="1" customWidth="1"/>
    <col min="5385" max="5385" width="9" style="213" customWidth="1"/>
    <col min="5386" max="5386" width="8.28515625" style="213" bestFit="1" customWidth="1"/>
    <col min="5387" max="5387" width="8.140625" style="213" customWidth="1"/>
    <col min="5388" max="5388" width="7" style="213" bestFit="1" customWidth="1"/>
    <col min="5389" max="5632" width="12" style="213"/>
    <col min="5633" max="5633" width="24.85546875" style="213" customWidth="1"/>
    <col min="5634" max="5634" width="10.140625" style="213" customWidth="1"/>
    <col min="5635" max="5635" width="6.7109375" style="213" customWidth="1"/>
    <col min="5636" max="5636" width="7.140625" style="213" customWidth="1"/>
    <col min="5637" max="5637" width="9.140625" style="213" customWidth="1"/>
    <col min="5638" max="5638" width="8.28515625" style="213" bestFit="1" customWidth="1"/>
    <col min="5639" max="5639" width="10.42578125" style="213" customWidth="1"/>
    <col min="5640" max="5640" width="8.28515625" style="213" bestFit="1" customWidth="1"/>
    <col min="5641" max="5641" width="9" style="213" customWidth="1"/>
    <col min="5642" max="5642" width="8.28515625" style="213" bestFit="1" customWidth="1"/>
    <col min="5643" max="5643" width="8.140625" style="213" customWidth="1"/>
    <col min="5644" max="5644" width="7" style="213" bestFit="1" customWidth="1"/>
    <col min="5645" max="5888" width="12" style="213"/>
    <col min="5889" max="5889" width="24.85546875" style="213" customWidth="1"/>
    <col min="5890" max="5890" width="10.140625" style="213" customWidth="1"/>
    <col min="5891" max="5891" width="6.7109375" style="213" customWidth="1"/>
    <col min="5892" max="5892" width="7.140625" style="213" customWidth="1"/>
    <col min="5893" max="5893" width="9.140625" style="213" customWidth="1"/>
    <col min="5894" max="5894" width="8.28515625" style="213" bestFit="1" customWidth="1"/>
    <col min="5895" max="5895" width="10.42578125" style="213" customWidth="1"/>
    <col min="5896" max="5896" width="8.28515625" style="213" bestFit="1" customWidth="1"/>
    <col min="5897" max="5897" width="9" style="213" customWidth="1"/>
    <col min="5898" max="5898" width="8.28515625" style="213" bestFit="1" customWidth="1"/>
    <col min="5899" max="5899" width="8.140625" style="213" customWidth="1"/>
    <col min="5900" max="5900" width="7" style="213" bestFit="1" customWidth="1"/>
    <col min="5901" max="6144" width="12" style="213"/>
    <col min="6145" max="6145" width="24.85546875" style="213" customWidth="1"/>
    <col min="6146" max="6146" width="10.140625" style="213" customWidth="1"/>
    <col min="6147" max="6147" width="6.7109375" style="213" customWidth="1"/>
    <col min="6148" max="6148" width="7.140625" style="213" customWidth="1"/>
    <col min="6149" max="6149" width="9.140625" style="213" customWidth="1"/>
    <col min="6150" max="6150" width="8.28515625" style="213" bestFit="1" customWidth="1"/>
    <col min="6151" max="6151" width="10.42578125" style="213" customWidth="1"/>
    <col min="6152" max="6152" width="8.28515625" style="213" bestFit="1" customWidth="1"/>
    <col min="6153" max="6153" width="9" style="213" customWidth="1"/>
    <col min="6154" max="6154" width="8.28515625" style="213" bestFit="1" customWidth="1"/>
    <col min="6155" max="6155" width="8.140625" style="213" customWidth="1"/>
    <col min="6156" max="6156" width="7" style="213" bestFit="1" customWidth="1"/>
    <col min="6157" max="6400" width="12" style="213"/>
    <col min="6401" max="6401" width="24.85546875" style="213" customWidth="1"/>
    <col min="6402" max="6402" width="10.140625" style="213" customWidth="1"/>
    <col min="6403" max="6403" width="6.7109375" style="213" customWidth="1"/>
    <col min="6404" max="6404" width="7.140625" style="213" customWidth="1"/>
    <col min="6405" max="6405" width="9.140625" style="213" customWidth="1"/>
    <col min="6406" max="6406" width="8.28515625" style="213" bestFit="1" customWidth="1"/>
    <col min="6407" max="6407" width="10.42578125" style="213" customWidth="1"/>
    <col min="6408" max="6408" width="8.28515625" style="213" bestFit="1" customWidth="1"/>
    <col min="6409" max="6409" width="9" style="213" customWidth="1"/>
    <col min="6410" max="6410" width="8.28515625" style="213" bestFit="1" customWidth="1"/>
    <col min="6411" max="6411" width="8.140625" style="213" customWidth="1"/>
    <col min="6412" max="6412" width="7" style="213" bestFit="1" customWidth="1"/>
    <col min="6413" max="6656" width="12" style="213"/>
    <col min="6657" max="6657" width="24.85546875" style="213" customWidth="1"/>
    <col min="6658" max="6658" width="10.140625" style="213" customWidth="1"/>
    <col min="6659" max="6659" width="6.7109375" style="213" customWidth="1"/>
    <col min="6660" max="6660" width="7.140625" style="213" customWidth="1"/>
    <col min="6661" max="6661" width="9.140625" style="213" customWidth="1"/>
    <col min="6662" max="6662" width="8.28515625" style="213" bestFit="1" customWidth="1"/>
    <col min="6663" max="6663" width="10.42578125" style="213" customWidth="1"/>
    <col min="6664" max="6664" width="8.28515625" style="213" bestFit="1" customWidth="1"/>
    <col min="6665" max="6665" width="9" style="213" customWidth="1"/>
    <col min="6666" max="6666" width="8.28515625" style="213" bestFit="1" customWidth="1"/>
    <col min="6667" max="6667" width="8.140625" style="213" customWidth="1"/>
    <col min="6668" max="6668" width="7" style="213" bestFit="1" customWidth="1"/>
    <col min="6669" max="6912" width="12" style="213"/>
    <col min="6913" max="6913" width="24.85546875" style="213" customWidth="1"/>
    <col min="6914" max="6914" width="10.140625" style="213" customWidth="1"/>
    <col min="6915" max="6915" width="6.7109375" style="213" customWidth="1"/>
    <col min="6916" max="6916" width="7.140625" style="213" customWidth="1"/>
    <col min="6917" max="6917" width="9.140625" style="213" customWidth="1"/>
    <col min="6918" max="6918" width="8.28515625" style="213" bestFit="1" customWidth="1"/>
    <col min="6919" max="6919" width="10.42578125" style="213" customWidth="1"/>
    <col min="6920" max="6920" width="8.28515625" style="213" bestFit="1" customWidth="1"/>
    <col min="6921" max="6921" width="9" style="213" customWidth="1"/>
    <col min="6922" max="6922" width="8.28515625" style="213" bestFit="1" customWidth="1"/>
    <col min="6923" max="6923" width="8.140625" style="213" customWidth="1"/>
    <col min="6924" max="6924" width="7" style="213" bestFit="1" customWidth="1"/>
    <col min="6925" max="7168" width="12" style="213"/>
    <col min="7169" max="7169" width="24.85546875" style="213" customWidth="1"/>
    <col min="7170" max="7170" width="10.140625" style="213" customWidth="1"/>
    <col min="7171" max="7171" width="6.7109375" style="213" customWidth="1"/>
    <col min="7172" max="7172" width="7.140625" style="213" customWidth="1"/>
    <col min="7173" max="7173" width="9.140625" style="213" customWidth="1"/>
    <col min="7174" max="7174" width="8.28515625" style="213" bestFit="1" customWidth="1"/>
    <col min="7175" max="7175" width="10.42578125" style="213" customWidth="1"/>
    <col min="7176" max="7176" width="8.28515625" style="213" bestFit="1" customWidth="1"/>
    <col min="7177" max="7177" width="9" style="213" customWidth="1"/>
    <col min="7178" max="7178" width="8.28515625" style="213" bestFit="1" customWidth="1"/>
    <col min="7179" max="7179" width="8.140625" style="213" customWidth="1"/>
    <col min="7180" max="7180" width="7" style="213" bestFit="1" customWidth="1"/>
    <col min="7181" max="7424" width="12" style="213"/>
    <col min="7425" max="7425" width="24.85546875" style="213" customWidth="1"/>
    <col min="7426" max="7426" width="10.140625" style="213" customWidth="1"/>
    <col min="7427" max="7427" width="6.7109375" style="213" customWidth="1"/>
    <col min="7428" max="7428" width="7.140625" style="213" customWidth="1"/>
    <col min="7429" max="7429" width="9.140625" style="213" customWidth="1"/>
    <col min="7430" max="7430" width="8.28515625" style="213" bestFit="1" customWidth="1"/>
    <col min="7431" max="7431" width="10.42578125" style="213" customWidth="1"/>
    <col min="7432" max="7432" width="8.28515625" style="213" bestFit="1" customWidth="1"/>
    <col min="7433" max="7433" width="9" style="213" customWidth="1"/>
    <col min="7434" max="7434" width="8.28515625" style="213" bestFit="1" customWidth="1"/>
    <col min="7435" max="7435" width="8.140625" style="213" customWidth="1"/>
    <col min="7436" max="7436" width="7" style="213" bestFit="1" customWidth="1"/>
    <col min="7437" max="7680" width="12" style="213"/>
    <col min="7681" max="7681" width="24.85546875" style="213" customWidth="1"/>
    <col min="7682" max="7682" width="10.140625" style="213" customWidth="1"/>
    <col min="7683" max="7683" width="6.7109375" style="213" customWidth="1"/>
    <col min="7684" max="7684" width="7.140625" style="213" customWidth="1"/>
    <col min="7685" max="7685" width="9.140625" style="213" customWidth="1"/>
    <col min="7686" max="7686" width="8.28515625" style="213" bestFit="1" customWidth="1"/>
    <col min="7687" max="7687" width="10.42578125" style="213" customWidth="1"/>
    <col min="7688" max="7688" width="8.28515625" style="213" bestFit="1" customWidth="1"/>
    <col min="7689" max="7689" width="9" style="213" customWidth="1"/>
    <col min="7690" max="7690" width="8.28515625" style="213" bestFit="1" customWidth="1"/>
    <col min="7691" max="7691" width="8.140625" style="213" customWidth="1"/>
    <col min="7692" max="7692" width="7" style="213" bestFit="1" customWidth="1"/>
    <col min="7693" max="7936" width="12" style="213"/>
    <col min="7937" max="7937" width="24.85546875" style="213" customWidth="1"/>
    <col min="7938" max="7938" width="10.140625" style="213" customWidth="1"/>
    <col min="7939" max="7939" width="6.7109375" style="213" customWidth="1"/>
    <col min="7940" max="7940" width="7.140625" style="213" customWidth="1"/>
    <col min="7941" max="7941" width="9.140625" style="213" customWidth="1"/>
    <col min="7942" max="7942" width="8.28515625" style="213" bestFit="1" customWidth="1"/>
    <col min="7943" max="7943" width="10.42578125" style="213" customWidth="1"/>
    <col min="7944" max="7944" width="8.28515625" style="213" bestFit="1" customWidth="1"/>
    <col min="7945" max="7945" width="9" style="213" customWidth="1"/>
    <col min="7946" max="7946" width="8.28515625" style="213" bestFit="1" customWidth="1"/>
    <col min="7947" max="7947" width="8.140625" style="213" customWidth="1"/>
    <col min="7948" max="7948" width="7" style="213" bestFit="1" customWidth="1"/>
    <col min="7949" max="8192" width="12" style="213"/>
    <col min="8193" max="8193" width="24.85546875" style="213" customWidth="1"/>
    <col min="8194" max="8194" width="10.140625" style="213" customWidth="1"/>
    <col min="8195" max="8195" width="6.7109375" style="213" customWidth="1"/>
    <col min="8196" max="8196" width="7.140625" style="213" customWidth="1"/>
    <col min="8197" max="8197" width="9.140625" style="213" customWidth="1"/>
    <col min="8198" max="8198" width="8.28515625" style="213" bestFit="1" customWidth="1"/>
    <col min="8199" max="8199" width="10.42578125" style="213" customWidth="1"/>
    <col min="8200" max="8200" width="8.28515625" style="213" bestFit="1" customWidth="1"/>
    <col min="8201" max="8201" width="9" style="213" customWidth="1"/>
    <col min="8202" max="8202" width="8.28515625" style="213" bestFit="1" customWidth="1"/>
    <col min="8203" max="8203" width="8.140625" style="213" customWidth="1"/>
    <col min="8204" max="8204" width="7" style="213" bestFit="1" customWidth="1"/>
    <col min="8205" max="8448" width="12" style="213"/>
    <col min="8449" max="8449" width="24.85546875" style="213" customWidth="1"/>
    <col min="8450" max="8450" width="10.140625" style="213" customWidth="1"/>
    <col min="8451" max="8451" width="6.7109375" style="213" customWidth="1"/>
    <col min="8452" max="8452" width="7.140625" style="213" customWidth="1"/>
    <col min="8453" max="8453" width="9.140625" style="213" customWidth="1"/>
    <col min="8454" max="8454" width="8.28515625" style="213" bestFit="1" customWidth="1"/>
    <col min="8455" max="8455" width="10.42578125" style="213" customWidth="1"/>
    <col min="8456" max="8456" width="8.28515625" style="213" bestFit="1" customWidth="1"/>
    <col min="8457" max="8457" width="9" style="213" customWidth="1"/>
    <col min="8458" max="8458" width="8.28515625" style="213" bestFit="1" customWidth="1"/>
    <col min="8459" max="8459" width="8.140625" style="213" customWidth="1"/>
    <col min="8460" max="8460" width="7" style="213" bestFit="1" customWidth="1"/>
    <col min="8461" max="8704" width="12" style="213"/>
    <col min="8705" max="8705" width="24.85546875" style="213" customWidth="1"/>
    <col min="8706" max="8706" width="10.140625" style="213" customWidth="1"/>
    <col min="8707" max="8707" width="6.7109375" style="213" customWidth="1"/>
    <col min="8708" max="8708" width="7.140625" style="213" customWidth="1"/>
    <col min="8709" max="8709" width="9.140625" style="213" customWidth="1"/>
    <col min="8710" max="8710" width="8.28515625" style="213" bestFit="1" customWidth="1"/>
    <col min="8711" max="8711" width="10.42578125" style="213" customWidth="1"/>
    <col min="8712" max="8712" width="8.28515625" style="213" bestFit="1" customWidth="1"/>
    <col min="8713" max="8713" width="9" style="213" customWidth="1"/>
    <col min="8714" max="8714" width="8.28515625" style="213" bestFit="1" customWidth="1"/>
    <col min="8715" max="8715" width="8.140625" style="213" customWidth="1"/>
    <col min="8716" max="8716" width="7" style="213" bestFit="1" customWidth="1"/>
    <col min="8717" max="8960" width="12" style="213"/>
    <col min="8961" max="8961" width="24.85546875" style="213" customWidth="1"/>
    <col min="8962" max="8962" width="10.140625" style="213" customWidth="1"/>
    <col min="8963" max="8963" width="6.7109375" style="213" customWidth="1"/>
    <col min="8964" max="8964" width="7.140625" style="213" customWidth="1"/>
    <col min="8965" max="8965" width="9.140625" style="213" customWidth="1"/>
    <col min="8966" max="8966" width="8.28515625" style="213" bestFit="1" customWidth="1"/>
    <col min="8967" max="8967" width="10.42578125" style="213" customWidth="1"/>
    <col min="8968" max="8968" width="8.28515625" style="213" bestFit="1" customWidth="1"/>
    <col min="8969" max="8969" width="9" style="213" customWidth="1"/>
    <col min="8970" max="8970" width="8.28515625" style="213" bestFit="1" customWidth="1"/>
    <col min="8971" max="8971" width="8.140625" style="213" customWidth="1"/>
    <col min="8972" max="8972" width="7" style="213" bestFit="1" customWidth="1"/>
    <col min="8973" max="9216" width="12" style="213"/>
    <col min="9217" max="9217" width="24.85546875" style="213" customWidth="1"/>
    <col min="9218" max="9218" width="10.140625" style="213" customWidth="1"/>
    <col min="9219" max="9219" width="6.7109375" style="213" customWidth="1"/>
    <col min="9220" max="9220" width="7.140625" style="213" customWidth="1"/>
    <col min="9221" max="9221" width="9.140625" style="213" customWidth="1"/>
    <col min="9222" max="9222" width="8.28515625" style="213" bestFit="1" customWidth="1"/>
    <col min="9223" max="9223" width="10.42578125" style="213" customWidth="1"/>
    <col min="9224" max="9224" width="8.28515625" style="213" bestFit="1" customWidth="1"/>
    <col min="9225" max="9225" width="9" style="213" customWidth="1"/>
    <col min="9226" max="9226" width="8.28515625" style="213" bestFit="1" customWidth="1"/>
    <col min="9227" max="9227" width="8.140625" style="213" customWidth="1"/>
    <col min="9228" max="9228" width="7" style="213" bestFit="1" customWidth="1"/>
    <col min="9229" max="9472" width="12" style="213"/>
    <col min="9473" max="9473" width="24.85546875" style="213" customWidth="1"/>
    <col min="9474" max="9474" width="10.140625" style="213" customWidth="1"/>
    <col min="9475" max="9475" width="6.7109375" style="213" customWidth="1"/>
    <col min="9476" max="9476" width="7.140625" style="213" customWidth="1"/>
    <col min="9477" max="9477" width="9.140625" style="213" customWidth="1"/>
    <col min="9478" max="9478" width="8.28515625" style="213" bestFit="1" customWidth="1"/>
    <col min="9479" max="9479" width="10.42578125" style="213" customWidth="1"/>
    <col min="9480" max="9480" width="8.28515625" style="213" bestFit="1" customWidth="1"/>
    <col min="9481" max="9481" width="9" style="213" customWidth="1"/>
    <col min="9482" max="9482" width="8.28515625" style="213" bestFit="1" customWidth="1"/>
    <col min="9483" max="9483" width="8.140625" style="213" customWidth="1"/>
    <col min="9484" max="9484" width="7" style="213" bestFit="1" customWidth="1"/>
    <col min="9485" max="9728" width="12" style="213"/>
    <col min="9729" max="9729" width="24.85546875" style="213" customWidth="1"/>
    <col min="9730" max="9730" width="10.140625" style="213" customWidth="1"/>
    <col min="9731" max="9731" width="6.7109375" style="213" customWidth="1"/>
    <col min="9732" max="9732" width="7.140625" style="213" customWidth="1"/>
    <col min="9733" max="9733" width="9.140625" style="213" customWidth="1"/>
    <col min="9734" max="9734" width="8.28515625" style="213" bestFit="1" customWidth="1"/>
    <col min="9735" max="9735" width="10.42578125" style="213" customWidth="1"/>
    <col min="9736" max="9736" width="8.28515625" style="213" bestFit="1" customWidth="1"/>
    <col min="9737" max="9737" width="9" style="213" customWidth="1"/>
    <col min="9738" max="9738" width="8.28515625" style="213" bestFit="1" customWidth="1"/>
    <col min="9739" max="9739" width="8.140625" style="213" customWidth="1"/>
    <col min="9740" max="9740" width="7" style="213" bestFit="1" customWidth="1"/>
    <col min="9741" max="9984" width="12" style="213"/>
    <col min="9985" max="9985" width="24.85546875" style="213" customWidth="1"/>
    <col min="9986" max="9986" width="10.140625" style="213" customWidth="1"/>
    <col min="9987" max="9987" width="6.7109375" style="213" customWidth="1"/>
    <col min="9988" max="9988" width="7.140625" style="213" customWidth="1"/>
    <col min="9989" max="9989" width="9.140625" style="213" customWidth="1"/>
    <col min="9990" max="9990" width="8.28515625" style="213" bestFit="1" customWidth="1"/>
    <col min="9991" max="9991" width="10.42578125" style="213" customWidth="1"/>
    <col min="9992" max="9992" width="8.28515625" style="213" bestFit="1" customWidth="1"/>
    <col min="9993" max="9993" width="9" style="213" customWidth="1"/>
    <col min="9994" max="9994" width="8.28515625" style="213" bestFit="1" customWidth="1"/>
    <col min="9995" max="9995" width="8.140625" style="213" customWidth="1"/>
    <col min="9996" max="9996" width="7" style="213" bestFit="1" customWidth="1"/>
    <col min="9997" max="10240" width="12" style="213"/>
    <col min="10241" max="10241" width="24.85546875" style="213" customWidth="1"/>
    <col min="10242" max="10242" width="10.140625" style="213" customWidth="1"/>
    <col min="10243" max="10243" width="6.7109375" style="213" customWidth="1"/>
    <col min="10244" max="10244" width="7.140625" style="213" customWidth="1"/>
    <col min="10245" max="10245" width="9.140625" style="213" customWidth="1"/>
    <col min="10246" max="10246" width="8.28515625" style="213" bestFit="1" customWidth="1"/>
    <col min="10247" max="10247" width="10.42578125" style="213" customWidth="1"/>
    <col min="10248" max="10248" width="8.28515625" style="213" bestFit="1" customWidth="1"/>
    <col min="10249" max="10249" width="9" style="213" customWidth="1"/>
    <col min="10250" max="10250" width="8.28515625" style="213" bestFit="1" customWidth="1"/>
    <col min="10251" max="10251" width="8.140625" style="213" customWidth="1"/>
    <col min="10252" max="10252" width="7" style="213" bestFit="1" customWidth="1"/>
    <col min="10253" max="10496" width="12" style="213"/>
    <col min="10497" max="10497" width="24.85546875" style="213" customWidth="1"/>
    <col min="10498" max="10498" width="10.140625" style="213" customWidth="1"/>
    <col min="10499" max="10499" width="6.7109375" style="213" customWidth="1"/>
    <col min="10500" max="10500" width="7.140625" style="213" customWidth="1"/>
    <col min="10501" max="10501" width="9.140625" style="213" customWidth="1"/>
    <col min="10502" max="10502" width="8.28515625" style="213" bestFit="1" customWidth="1"/>
    <col min="10503" max="10503" width="10.42578125" style="213" customWidth="1"/>
    <col min="10504" max="10504" width="8.28515625" style="213" bestFit="1" customWidth="1"/>
    <col min="10505" max="10505" width="9" style="213" customWidth="1"/>
    <col min="10506" max="10506" width="8.28515625" style="213" bestFit="1" customWidth="1"/>
    <col min="10507" max="10507" width="8.140625" style="213" customWidth="1"/>
    <col min="10508" max="10508" width="7" style="213" bestFit="1" customWidth="1"/>
    <col min="10509" max="10752" width="12" style="213"/>
    <col min="10753" max="10753" width="24.85546875" style="213" customWidth="1"/>
    <col min="10754" max="10754" width="10.140625" style="213" customWidth="1"/>
    <col min="10755" max="10755" width="6.7109375" style="213" customWidth="1"/>
    <col min="10756" max="10756" width="7.140625" style="213" customWidth="1"/>
    <col min="10757" max="10757" width="9.140625" style="213" customWidth="1"/>
    <col min="10758" max="10758" width="8.28515625" style="213" bestFit="1" customWidth="1"/>
    <col min="10759" max="10759" width="10.42578125" style="213" customWidth="1"/>
    <col min="10760" max="10760" width="8.28515625" style="213" bestFit="1" customWidth="1"/>
    <col min="10761" max="10761" width="9" style="213" customWidth="1"/>
    <col min="10762" max="10762" width="8.28515625" style="213" bestFit="1" customWidth="1"/>
    <col min="10763" max="10763" width="8.140625" style="213" customWidth="1"/>
    <col min="10764" max="10764" width="7" style="213" bestFit="1" customWidth="1"/>
    <col min="10765" max="11008" width="12" style="213"/>
    <col min="11009" max="11009" width="24.85546875" style="213" customWidth="1"/>
    <col min="11010" max="11010" width="10.140625" style="213" customWidth="1"/>
    <col min="11011" max="11011" width="6.7109375" style="213" customWidth="1"/>
    <col min="11012" max="11012" width="7.140625" style="213" customWidth="1"/>
    <col min="11013" max="11013" width="9.140625" style="213" customWidth="1"/>
    <col min="11014" max="11014" width="8.28515625" style="213" bestFit="1" customWidth="1"/>
    <col min="11015" max="11015" width="10.42578125" style="213" customWidth="1"/>
    <col min="11016" max="11016" width="8.28515625" style="213" bestFit="1" customWidth="1"/>
    <col min="11017" max="11017" width="9" style="213" customWidth="1"/>
    <col min="11018" max="11018" width="8.28515625" style="213" bestFit="1" customWidth="1"/>
    <col min="11019" max="11019" width="8.140625" style="213" customWidth="1"/>
    <col min="11020" max="11020" width="7" style="213" bestFit="1" customWidth="1"/>
    <col min="11021" max="11264" width="12" style="213"/>
    <col min="11265" max="11265" width="24.85546875" style="213" customWidth="1"/>
    <col min="11266" max="11266" width="10.140625" style="213" customWidth="1"/>
    <col min="11267" max="11267" width="6.7109375" style="213" customWidth="1"/>
    <col min="11268" max="11268" width="7.140625" style="213" customWidth="1"/>
    <col min="11269" max="11269" width="9.140625" style="213" customWidth="1"/>
    <col min="11270" max="11270" width="8.28515625" style="213" bestFit="1" customWidth="1"/>
    <col min="11271" max="11271" width="10.42578125" style="213" customWidth="1"/>
    <col min="11272" max="11272" width="8.28515625" style="213" bestFit="1" customWidth="1"/>
    <col min="11273" max="11273" width="9" style="213" customWidth="1"/>
    <col min="11274" max="11274" width="8.28515625" style="213" bestFit="1" customWidth="1"/>
    <col min="11275" max="11275" width="8.140625" style="213" customWidth="1"/>
    <col min="11276" max="11276" width="7" style="213" bestFit="1" customWidth="1"/>
    <col min="11277" max="11520" width="12" style="213"/>
    <col min="11521" max="11521" width="24.85546875" style="213" customWidth="1"/>
    <col min="11522" max="11522" width="10.140625" style="213" customWidth="1"/>
    <col min="11523" max="11523" width="6.7109375" style="213" customWidth="1"/>
    <col min="11524" max="11524" width="7.140625" style="213" customWidth="1"/>
    <col min="11525" max="11525" width="9.140625" style="213" customWidth="1"/>
    <col min="11526" max="11526" width="8.28515625" style="213" bestFit="1" customWidth="1"/>
    <col min="11527" max="11527" width="10.42578125" style="213" customWidth="1"/>
    <col min="11528" max="11528" width="8.28515625" style="213" bestFit="1" customWidth="1"/>
    <col min="11529" max="11529" width="9" style="213" customWidth="1"/>
    <col min="11530" max="11530" width="8.28515625" style="213" bestFit="1" customWidth="1"/>
    <col min="11531" max="11531" width="8.140625" style="213" customWidth="1"/>
    <col min="11532" max="11532" width="7" style="213" bestFit="1" customWidth="1"/>
    <col min="11533" max="11776" width="12" style="213"/>
    <col min="11777" max="11777" width="24.85546875" style="213" customWidth="1"/>
    <col min="11778" max="11778" width="10.140625" style="213" customWidth="1"/>
    <col min="11779" max="11779" width="6.7109375" style="213" customWidth="1"/>
    <col min="11780" max="11780" width="7.140625" style="213" customWidth="1"/>
    <col min="11781" max="11781" width="9.140625" style="213" customWidth="1"/>
    <col min="11782" max="11782" width="8.28515625" style="213" bestFit="1" customWidth="1"/>
    <col min="11783" max="11783" width="10.42578125" style="213" customWidth="1"/>
    <col min="11784" max="11784" width="8.28515625" style="213" bestFit="1" customWidth="1"/>
    <col min="11785" max="11785" width="9" style="213" customWidth="1"/>
    <col min="11786" max="11786" width="8.28515625" style="213" bestFit="1" customWidth="1"/>
    <col min="11787" max="11787" width="8.140625" style="213" customWidth="1"/>
    <col min="11788" max="11788" width="7" style="213" bestFit="1" customWidth="1"/>
    <col min="11789" max="12032" width="12" style="213"/>
    <col min="12033" max="12033" width="24.85546875" style="213" customWidth="1"/>
    <col min="12034" max="12034" width="10.140625" style="213" customWidth="1"/>
    <col min="12035" max="12035" width="6.7109375" style="213" customWidth="1"/>
    <col min="12036" max="12036" width="7.140625" style="213" customWidth="1"/>
    <col min="12037" max="12037" width="9.140625" style="213" customWidth="1"/>
    <col min="12038" max="12038" width="8.28515625" style="213" bestFit="1" customWidth="1"/>
    <col min="12039" max="12039" width="10.42578125" style="213" customWidth="1"/>
    <col min="12040" max="12040" width="8.28515625" style="213" bestFit="1" customWidth="1"/>
    <col min="12041" max="12041" width="9" style="213" customWidth="1"/>
    <col min="12042" max="12042" width="8.28515625" style="213" bestFit="1" customWidth="1"/>
    <col min="12043" max="12043" width="8.140625" style="213" customWidth="1"/>
    <col min="12044" max="12044" width="7" style="213" bestFit="1" customWidth="1"/>
    <col min="12045" max="12288" width="12" style="213"/>
    <col min="12289" max="12289" width="24.85546875" style="213" customWidth="1"/>
    <col min="12290" max="12290" width="10.140625" style="213" customWidth="1"/>
    <col min="12291" max="12291" width="6.7109375" style="213" customWidth="1"/>
    <col min="12292" max="12292" width="7.140625" style="213" customWidth="1"/>
    <col min="12293" max="12293" width="9.140625" style="213" customWidth="1"/>
    <col min="12294" max="12294" width="8.28515625" style="213" bestFit="1" customWidth="1"/>
    <col min="12295" max="12295" width="10.42578125" style="213" customWidth="1"/>
    <col min="12296" max="12296" width="8.28515625" style="213" bestFit="1" customWidth="1"/>
    <col min="12297" max="12297" width="9" style="213" customWidth="1"/>
    <col min="12298" max="12298" width="8.28515625" style="213" bestFit="1" customWidth="1"/>
    <col min="12299" max="12299" width="8.140625" style="213" customWidth="1"/>
    <col min="12300" max="12300" width="7" style="213" bestFit="1" customWidth="1"/>
    <col min="12301" max="12544" width="12" style="213"/>
    <col min="12545" max="12545" width="24.85546875" style="213" customWidth="1"/>
    <col min="12546" max="12546" width="10.140625" style="213" customWidth="1"/>
    <col min="12547" max="12547" width="6.7109375" style="213" customWidth="1"/>
    <col min="12548" max="12548" width="7.140625" style="213" customWidth="1"/>
    <col min="12549" max="12549" width="9.140625" style="213" customWidth="1"/>
    <col min="12550" max="12550" width="8.28515625" style="213" bestFit="1" customWidth="1"/>
    <col min="12551" max="12551" width="10.42578125" style="213" customWidth="1"/>
    <col min="12552" max="12552" width="8.28515625" style="213" bestFit="1" customWidth="1"/>
    <col min="12553" max="12553" width="9" style="213" customWidth="1"/>
    <col min="12554" max="12554" width="8.28515625" style="213" bestFit="1" customWidth="1"/>
    <col min="12555" max="12555" width="8.140625" style="213" customWidth="1"/>
    <col min="12556" max="12556" width="7" style="213" bestFit="1" customWidth="1"/>
    <col min="12557" max="12800" width="12" style="213"/>
    <col min="12801" max="12801" width="24.85546875" style="213" customWidth="1"/>
    <col min="12802" max="12802" width="10.140625" style="213" customWidth="1"/>
    <col min="12803" max="12803" width="6.7109375" style="213" customWidth="1"/>
    <col min="12804" max="12804" width="7.140625" style="213" customWidth="1"/>
    <col min="12805" max="12805" width="9.140625" style="213" customWidth="1"/>
    <col min="12806" max="12806" width="8.28515625" style="213" bestFit="1" customWidth="1"/>
    <col min="12807" max="12807" width="10.42578125" style="213" customWidth="1"/>
    <col min="12808" max="12808" width="8.28515625" style="213" bestFit="1" customWidth="1"/>
    <col min="12809" max="12809" width="9" style="213" customWidth="1"/>
    <col min="12810" max="12810" width="8.28515625" style="213" bestFit="1" customWidth="1"/>
    <col min="12811" max="12811" width="8.140625" style="213" customWidth="1"/>
    <col min="12812" max="12812" width="7" style="213" bestFit="1" customWidth="1"/>
    <col min="12813" max="13056" width="12" style="213"/>
    <col min="13057" max="13057" width="24.85546875" style="213" customWidth="1"/>
    <col min="13058" max="13058" width="10.140625" style="213" customWidth="1"/>
    <col min="13059" max="13059" width="6.7109375" style="213" customWidth="1"/>
    <col min="13060" max="13060" width="7.140625" style="213" customWidth="1"/>
    <col min="13061" max="13061" width="9.140625" style="213" customWidth="1"/>
    <col min="13062" max="13062" width="8.28515625" style="213" bestFit="1" customWidth="1"/>
    <col min="13063" max="13063" width="10.42578125" style="213" customWidth="1"/>
    <col min="13064" max="13064" width="8.28515625" style="213" bestFit="1" customWidth="1"/>
    <col min="13065" max="13065" width="9" style="213" customWidth="1"/>
    <col min="13066" max="13066" width="8.28515625" style="213" bestFit="1" customWidth="1"/>
    <col min="13067" max="13067" width="8.140625" style="213" customWidth="1"/>
    <col min="13068" max="13068" width="7" style="213" bestFit="1" customWidth="1"/>
    <col min="13069" max="13312" width="12" style="213"/>
    <col min="13313" max="13313" width="24.85546875" style="213" customWidth="1"/>
    <col min="13314" max="13314" width="10.140625" style="213" customWidth="1"/>
    <col min="13315" max="13315" width="6.7109375" style="213" customWidth="1"/>
    <col min="13316" max="13316" width="7.140625" style="213" customWidth="1"/>
    <col min="13317" max="13317" width="9.140625" style="213" customWidth="1"/>
    <col min="13318" max="13318" width="8.28515625" style="213" bestFit="1" customWidth="1"/>
    <col min="13319" max="13319" width="10.42578125" style="213" customWidth="1"/>
    <col min="13320" max="13320" width="8.28515625" style="213" bestFit="1" customWidth="1"/>
    <col min="13321" max="13321" width="9" style="213" customWidth="1"/>
    <col min="13322" max="13322" width="8.28515625" style="213" bestFit="1" customWidth="1"/>
    <col min="13323" max="13323" width="8.140625" style="213" customWidth="1"/>
    <col min="13324" max="13324" width="7" style="213" bestFit="1" customWidth="1"/>
    <col min="13325" max="13568" width="12" style="213"/>
    <col min="13569" max="13569" width="24.85546875" style="213" customWidth="1"/>
    <col min="13570" max="13570" width="10.140625" style="213" customWidth="1"/>
    <col min="13571" max="13571" width="6.7109375" style="213" customWidth="1"/>
    <col min="13572" max="13572" width="7.140625" style="213" customWidth="1"/>
    <col min="13573" max="13573" width="9.140625" style="213" customWidth="1"/>
    <col min="13574" max="13574" width="8.28515625" style="213" bestFit="1" customWidth="1"/>
    <col min="13575" max="13575" width="10.42578125" style="213" customWidth="1"/>
    <col min="13576" max="13576" width="8.28515625" style="213" bestFit="1" customWidth="1"/>
    <col min="13577" max="13577" width="9" style="213" customWidth="1"/>
    <col min="13578" max="13578" width="8.28515625" style="213" bestFit="1" customWidth="1"/>
    <col min="13579" max="13579" width="8.140625" style="213" customWidth="1"/>
    <col min="13580" max="13580" width="7" style="213" bestFit="1" customWidth="1"/>
    <col min="13581" max="13824" width="12" style="213"/>
    <col min="13825" max="13825" width="24.85546875" style="213" customWidth="1"/>
    <col min="13826" max="13826" width="10.140625" style="213" customWidth="1"/>
    <col min="13827" max="13827" width="6.7109375" style="213" customWidth="1"/>
    <col min="13828" max="13828" width="7.140625" style="213" customWidth="1"/>
    <col min="13829" max="13829" width="9.140625" style="213" customWidth="1"/>
    <col min="13830" max="13830" width="8.28515625" style="213" bestFit="1" customWidth="1"/>
    <col min="13831" max="13831" width="10.42578125" style="213" customWidth="1"/>
    <col min="13832" max="13832" width="8.28515625" style="213" bestFit="1" customWidth="1"/>
    <col min="13833" max="13833" width="9" style="213" customWidth="1"/>
    <col min="13834" max="13834" width="8.28515625" style="213" bestFit="1" customWidth="1"/>
    <col min="13835" max="13835" width="8.140625" style="213" customWidth="1"/>
    <col min="13836" max="13836" width="7" style="213" bestFit="1" customWidth="1"/>
    <col min="13837" max="14080" width="12" style="213"/>
    <col min="14081" max="14081" width="24.85546875" style="213" customWidth="1"/>
    <col min="14082" max="14082" width="10.140625" style="213" customWidth="1"/>
    <col min="14083" max="14083" width="6.7109375" style="213" customWidth="1"/>
    <col min="14084" max="14084" width="7.140625" style="213" customWidth="1"/>
    <col min="14085" max="14085" width="9.140625" style="213" customWidth="1"/>
    <col min="14086" max="14086" width="8.28515625" style="213" bestFit="1" customWidth="1"/>
    <col min="14087" max="14087" width="10.42578125" style="213" customWidth="1"/>
    <col min="14088" max="14088" width="8.28515625" style="213" bestFit="1" customWidth="1"/>
    <col min="14089" max="14089" width="9" style="213" customWidth="1"/>
    <col min="14090" max="14090" width="8.28515625" style="213" bestFit="1" customWidth="1"/>
    <col min="14091" max="14091" width="8.140625" style="213" customWidth="1"/>
    <col min="14092" max="14092" width="7" style="213" bestFit="1" customWidth="1"/>
    <col min="14093" max="14336" width="12" style="213"/>
    <col min="14337" max="14337" width="24.85546875" style="213" customWidth="1"/>
    <col min="14338" max="14338" width="10.140625" style="213" customWidth="1"/>
    <col min="14339" max="14339" width="6.7109375" style="213" customWidth="1"/>
    <col min="14340" max="14340" width="7.140625" style="213" customWidth="1"/>
    <col min="14341" max="14341" width="9.140625" style="213" customWidth="1"/>
    <col min="14342" max="14342" width="8.28515625" style="213" bestFit="1" customWidth="1"/>
    <col min="14343" max="14343" width="10.42578125" style="213" customWidth="1"/>
    <col min="14344" max="14344" width="8.28515625" style="213" bestFit="1" customWidth="1"/>
    <col min="14345" max="14345" width="9" style="213" customWidth="1"/>
    <col min="14346" max="14346" width="8.28515625" style="213" bestFit="1" customWidth="1"/>
    <col min="14347" max="14347" width="8.140625" style="213" customWidth="1"/>
    <col min="14348" max="14348" width="7" style="213" bestFit="1" customWidth="1"/>
    <col min="14349" max="14592" width="12" style="213"/>
    <col min="14593" max="14593" width="24.85546875" style="213" customWidth="1"/>
    <col min="14594" max="14594" width="10.140625" style="213" customWidth="1"/>
    <col min="14595" max="14595" width="6.7109375" style="213" customWidth="1"/>
    <col min="14596" max="14596" width="7.140625" style="213" customWidth="1"/>
    <col min="14597" max="14597" width="9.140625" style="213" customWidth="1"/>
    <col min="14598" max="14598" width="8.28515625" style="213" bestFit="1" customWidth="1"/>
    <col min="14599" max="14599" width="10.42578125" style="213" customWidth="1"/>
    <col min="14600" max="14600" width="8.28515625" style="213" bestFit="1" customWidth="1"/>
    <col min="14601" max="14601" width="9" style="213" customWidth="1"/>
    <col min="14602" max="14602" width="8.28515625" style="213" bestFit="1" customWidth="1"/>
    <col min="14603" max="14603" width="8.140625" style="213" customWidth="1"/>
    <col min="14604" max="14604" width="7" style="213" bestFit="1" customWidth="1"/>
    <col min="14605" max="14848" width="12" style="213"/>
    <col min="14849" max="14849" width="24.85546875" style="213" customWidth="1"/>
    <col min="14850" max="14850" width="10.140625" style="213" customWidth="1"/>
    <col min="14851" max="14851" width="6.7109375" style="213" customWidth="1"/>
    <col min="14852" max="14852" width="7.140625" style="213" customWidth="1"/>
    <col min="14853" max="14853" width="9.140625" style="213" customWidth="1"/>
    <col min="14854" max="14854" width="8.28515625" style="213" bestFit="1" customWidth="1"/>
    <col min="14855" max="14855" width="10.42578125" style="213" customWidth="1"/>
    <col min="14856" max="14856" width="8.28515625" style="213" bestFit="1" customWidth="1"/>
    <col min="14857" max="14857" width="9" style="213" customWidth="1"/>
    <col min="14858" max="14858" width="8.28515625" style="213" bestFit="1" customWidth="1"/>
    <col min="14859" max="14859" width="8.140625" style="213" customWidth="1"/>
    <col min="14860" max="14860" width="7" style="213" bestFit="1" customWidth="1"/>
    <col min="14861" max="15104" width="12" style="213"/>
    <col min="15105" max="15105" width="24.85546875" style="213" customWidth="1"/>
    <col min="15106" max="15106" width="10.140625" style="213" customWidth="1"/>
    <col min="15107" max="15107" width="6.7109375" style="213" customWidth="1"/>
    <col min="15108" max="15108" width="7.140625" style="213" customWidth="1"/>
    <col min="15109" max="15109" width="9.140625" style="213" customWidth="1"/>
    <col min="15110" max="15110" width="8.28515625" style="213" bestFit="1" customWidth="1"/>
    <col min="15111" max="15111" width="10.42578125" style="213" customWidth="1"/>
    <col min="15112" max="15112" width="8.28515625" style="213" bestFit="1" customWidth="1"/>
    <col min="15113" max="15113" width="9" style="213" customWidth="1"/>
    <col min="15114" max="15114" width="8.28515625" style="213" bestFit="1" customWidth="1"/>
    <col min="15115" max="15115" width="8.140625" style="213" customWidth="1"/>
    <col min="15116" max="15116" width="7" style="213" bestFit="1" customWidth="1"/>
    <col min="15117" max="15360" width="12" style="213"/>
    <col min="15361" max="15361" width="24.85546875" style="213" customWidth="1"/>
    <col min="15362" max="15362" width="10.140625" style="213" customWidth="1"/>
    <col min="15363" max="15363" width="6.7109375" style="213" customWidth="1"/>
    <col min="15364" max="15364" width="7.140625" style="213" customWidth="1"/>
    <col min="15365" max="15365" width="9.140625" style="213" customWidth="1"/>
    <col min="15366" max="15366" width="8.28515625" style="213" bestFit="1" customWidth="1"/>
    <col min="15367" max="15367" width="10.42578125" style="213" customWidth="1"/>
    <col min="15368" max="15368" width="8.28515625" style="213" bestFit="1" customWidth="1"/>
    <col min="15369" max="15369" width="9" style="213" customWidth="1"/>
    <col min="15370" max="15370" width="8.28515625" style="213" bestFit="1" customWidth="1"/>
    <col min="15371" max="15371" width="8.140625" style="213" customWidth="1"/>
    <col min="15372" max="15372" width="7" style="213" bestFit="1" customWidth="1"/>
    <col min="15373" max="15616" width="12" style="213"/>
    <col min="15617" max="15617" width="24.85546875" style="213" customWidth="1"/>
    <col min="15618" max="15618" width="10.140625" style="213" customWidth="1"/>
    <col min="15619" max="15619" width="6.7109375" style="213" customWidth="1"/>
    <col min="15620" max="15620" width="7.140625" style="213" customWidth="1"/>
    <col min="15621" max="15621" width="9.140625" style="213" customWidth="1"/>
    <col min="15622" max="15622" width="8.28515625" style="213" bestFit="1" customWidth="1"/>
    <col min="15623" max="15623" width="10.42578125" style="213" customWidth="1"/>
    <col min="15624" max="15624" width="8.28515625" style="213" bestFit="1" customWidth="1"/>
    <col min="15625" max="15625" width="9" style="213" customWidth="1"/>
    <col min="15626" max="15626" width="8.28515625" style="213" bestFit="1" customWidth="1"/>
    <col min="15627" max="15627" width="8.140625" style="213" customWidth="1"/>
    <col min="15628" max="15628" width="7" style="213" bestFit="1" customWidth="1"/>
    <col min="15629" max="15872" width="12" style="213"/>
    <col min="15873" max="15873" width="24.85546875" style="213" customWidth="1"/>
    <col min="15874" max="15874" width="10.140625" style="213" customWidth="1"/>
    <col min="15875" max="15875" width="6.7109375" style="213" customWidth="1"/>
    <col min="15876" max="15876" width="7.140625" style="213" customWidth="1"/>
    <col min="15877" max="15877" width="9.140625" style="213" customWidth="1"/>
    <col min="15878" max="15878" width="8.28515625" style="213" bestFit="1" customWidth="1"/>
    <col min="15879" max="15879" width="10.42578125" style="213" customWidth="1"/>
    <col min="15880" max="15880" width="8.28515625" style="213" bestFit="1" customWidth="1"/>
    <col min="15881" max="15881" width="9" style="213" customWidth="1"/>
    <col min="15882" max="15882" width="8.28515625" style="213" bestFit="1" customWidth="1"/>
    <col min="15883" max="15883" width="8.140625" style="213" customWidth="1"/>
    <col min="15884" max="15884" width="7" style="213" bestFit="1" customWidth="1"/>
    <col min="15885" max="16128" width="12" style="213"/>
    <col min="16129" max="16129" width="24.85546875" style="213" customWidth="1"/>
    <col min="16130" max="16130" width="10.140625" style="213" customWidth="1"/>
    <col min="16131" max="16131" width="6.7109375" style="213" customWidth="1"/>
    <col min="16132" max="16132" width="7.140625" style="213" customWidth="1"/>
    <col min="16133" max="16133" width="9.140625" style="213" customWidth="1"/>
    <col min="16134" max="16134" width="8.28515625" style="213" bestFit="1" customWidth="1"/>
    <col min="16135" max="16135" width="10.42578125" style="213" customWidth="1"/>
    <col min="16136" max="16136" width="8.28515625" style="213" bestFit="1" customWidth="1"/>
    <col min="16137" max="16137" width="9" style="213" customWidth="1"/>
    <col min="16138" max="16138" width="8.28515625" style="213" bestFit="1" customWidth="1"/>
    <col min="16139" max="16139" width="8.140625" style="213" customWidth="1"/>
    <col min="16140" max="16140" width="7" style="213" bestFit="1" customWidth="1"/>
    <col min="16141" max="16384" width="12" style="213"/>
  </cols>
  <sheetData>
    <row r="1" spans="1:13">
      <c r="A1" s="1922" t="s">
        <v>859</v>
      </c>
      <c r="B1" s="1922"/>
      <c r="C1" s="1922"/>
      <c r="D1" s="1922"/>
      <c r="E1" s="1922"/>
      <c r="F1" s="1922"/>
      <c r="G1" s="1922"/>
      <c r="H1" s="1922"/>
      <c r="I1" s="1922"/>
      <c r="J1" s="1922"/>
      <c r="K1" s="1922"/>
      <c r="L1" s="1922"/>
    </row>
    <row r="2" spans="1:13">
      <c r="A2" s="1923" t="s">
        <v>794</v>
      </c>
      <c r="B2" s="1923"/>
      <c r="C2" s="1923"/>
      <c r="D2" s="1923"/>
      <c r="E2" s="1923"/>
      <c r="F2" s="1923"/>
      <c r="G2" s="1923"/>
      <c r="H2" s="1923"/>
      <c r="I2" s="1923"/>
      <c r="J2" s="1923"/>
      <c r="K2" s="1923"/>
      <c r="L2" s="1923"/>
    </row>
    <row r="3" spans="1:13" ht="16.5" thickBot="1">
      <c r="A3" s="1923"/>
      <c r="B3" s="1923"/>
      <c r="C3" s="1923"/>
      <c r="D3" s="1923"/>
      <c r="E3" s="1923"/>
      <c r="F3" s="1923"/>
      <c r="G3" s="1923"/>
      <c r="H3" s="1923"/>
      <c r="I3" s="1923"/>
      <c r="J3" s="1923"/>
      <c r="K3" s="1923"/>
      <c r="L3" s="1923"/>
      <c r="M3" s="139"/>
    </row>
    <row r="4" spans="1:13" ht="16.5" thickTop="1">
      <c r="A4" s="1924" t="s">
        <v>795</v>
      </c>
      <c r="B4" s="1744" t="s">
        <v>796</v>
      </c>
      <c r="C4" s="1745"/>
      <c r="D4" s="1700"/>
      <c r="E4" s="1745" t="s">
        <v>797</v>
      </c>
      <c r="F4" s="1745"/>
      <c r="G4" s="1745"/>
      <c r="H4" s="1745"/>
      <c r="I4" s="1745"/>
      <c r="J4" s="1745"/>
      <c r="K4" s="1745"/>
      <c r="L4" s="1927"/>
    </row>
    <row r="5" spans="1:13">
      <c r="A5" s="1925"/>
      <c r="B5" s="1928" t="s">
        <v>686</v>
      </c>
      <c r="C5" s="1929"/>
      <c r="D5" s="1930"/>
      <c r="E5" s="1931" t="s">
        <v>686</v>
      </c>
      <c r="F5" s="1932"/>
      <c r="G5" s="1932"/>
      <c r="H5" s="1932"/>
      <c r="I5" s="1932"/>
      <c r="J5" s="1932"/>
      <c r="K5" s="1932"/>
      <c r="L5" s="1933"/>
    </row>
    <row r="6" spans="1:13">
      <c r="A6" s="1925"/>
      <c r="B6" s="828"/>
      <c r="C6" s="828"/>
      <c r="D6" s="828"/>
      <c r="E6" s="765">
        <v>2016</v>
      </c>
      <c r="F6" s="765"/>
      <c r="G6" s="1750">
        <v>2017</v>
      </c>
      <c r="H6" s="1750"/>
      <c r="I6" s="1750">
        <v>2018</v>
      </c>
      <c r="J6" s="1750"/>
      <c r="K6" s="1750" t="s">
        <v>570</v>
      </c>
      <c r="L6" s="1915"/>
    </row>
    <row r="7" spans="1:13">
      <c r="A7" s="1925"/>
      <c r="B7" s="829">
        <v>2016</v>
      </c>
      <c r="C7" s="829">
        <v>2017</v>
      </c>
      <c r="D7" s="829">
        <v>2018</v>
      </c>
      <c r="E7" s="830">
        <v>1</v>
      </c>
      <c r="F7" s="831">
        <v>2</v>
      </c>
      <c r="G7" s="765">
        <v>3</v>
      </c>
      <c r="H7" s="832">
        <v>4</v>
      </c>
      <c r="I7" s="765">
        <v>5</v>
      </c>
      <c r="J7" s="765">
        <v>6</v>
      </c>
      <c r="K7" s="1918" t="s">
        <v>865</v>
      </c>
      <c r="L7" s="1920" t="s">
        <v>866</v>
      </c>
    </row>
    <row r="8" spans="1:13">
      <c r="A8" s="1926"/>
      <c r="B8" s="833"/>
      <c r="C8" s="834"/>
      <c r="D8" s="835"/>
      <c r="E8" s="831" t="s">
        <v>798</v>
      </c>
      <c r="F8" s="830" t="s">
        <v>799</v>
      </c>
      <c r="G8" s="830" t="s">
        <v>798</v>
      </c>
      <c r="H8" s="830" t="s">
        <v>799</v>
      </c>
      <c r="I8" s="830" t="s">
        <v>798</v>
      </c>
      <c r="J8" s="830" t="s">
        <v>799</v>
      </c>
      <c r="K8" s="1919"/>
      <c r="L8" s="1921"/>
    </row>
    <row r="9" spans="1:13" ht="21" customHeight="1">
      <c r="A9" s="866" t="s">
        <v>800</v>
      </c>
      <c r="B9" s="836">
        <v>194</v>
      </c>
      <c r="C9" s="836">
        <v>169</v>
      </c>
      <c r="D9" s="836">
        <v>147</v>
      </c>
      <c r="E9" s="767">
        <v>1488953.5999999996</v>
      </c>
      <c r="F9" s="837">
        <v>85.545818317415055</v>
      </c>
      <c r="G9" s="767">
        <v>1580967.07</v>
      </c>
      <c r="H9" s="838">
        <v>85.283711751319629</v>
      </c>
      <c r="I9" s="839">
        <v>1185631.74</v>
      </c>
      <c r="J9" s="838">
        <v>80.556032368308408</v>
      </c>
      <c r="K9" s="837">
        <v>6.1797405909761522</v>
      </c>
      <c r="L9" s="841">
        <v>-25.00591805495354</v>
      </c>
      <c r="M9" s="776"/>
    </row>
    <row r="10" spans="1:13" ht="21" customHeight="1">
      <c r="A10" s="867" t="s">
        <v>801</v>
      </c>
      <c r="B10" s="849">
        <v>29</v>
      </c>
      <c r="C10" s="849">
        <v>27</v>
      </c>
      <c r="D10" s="849">
        <v>27</v>
      </c>
      <c r="E10" s="850">
        <v>919000.7</v>
      </c>
      <c r="F10" s="851">
        <v>52.799944145860067</v>
      </c>
      <c r="G10" s="852">
        <v>970600.38</v>
      </c>
      <c r="H10" s="850">
        <v>52.358081711114515</v>
      </c>
      <c r="I10" s="850">
        <v>764342.6</v>
      </c>
      <c r="J10" s="850">
        <v>51.932151568476904</v>
      </c>
      <c r="K10" s="851">
        <v>5.6147595970275006</v>
      </c>
      <c r="L10" s="853">
        <v>-21.250535673600297</v>
      </c>
      <c r="M10" s="776"/>
    </row>
    <row r="11" spans="1:13" ht="21" customHeight="1">
      <c r="A11" s="867" t="s">
        <v>802</v>
      </c>
      <c r="B11" s="849">
        <v>96</v>
      </c>
      <c r="C11" s="849">
        <v>83</v>
      </c>
      <c r="D11" s="849">
        <v>34</v>
      </c>
      <c r="E11" s="850">
        <v>213830.9</v>
      </c>
      <c r="F11" s="851">
        <v>12.285365589666025</v>
      </c>
      <c r="G11" s="852">
        <v>261029.96</v>
      </c>
      <c r="H11" s="850">
        <v>14.081004145834925</v>
      </c>
      <c r="I11" s="850">
        <v>72808</v>
      </c>
      <c r="J11" s="850">
        <v>4.9468341701714209</v>
      </c>
      <c r="K11" s="851">
        <v>22.073077370950585</v>
      </c>
      <c r="L11" s="853">
        <v>-72.107416328761644</v>
      </c>
      <c r="M11" s="776"/>
    </row>
    <row r="12" spans="1:13" ht="21" customHeight="1">
      <c r="A12" s="867" t="s">
        <v>803</v>
      </c>
      <c r="B12" s="849">
        <v>47</v>
      </c>
      <c r="C12" s="849">
        <v>37</v>
      </c>
      <c r="D12" s="849">
        <v>28</v>
      </c>
      <c r="E12" s="850">
        <v>72275.87</v>
      </c>
      <c r="F12" s="851">
        <v>4.1525125052608161</v>
      </c>
      <c r="G12" s="852">
        <v>54029.18</v>
      </c>
      <c r="H12" s="850">
        <v>2.9145509104627738</v>
      </c>
      <c r="I12" s="852">
        <v>19686.34</v>
      </c>
      <c r="J12" s="850">
        <v>1.3375598752556375</v>
      </c>
      <c r="K12" s="851">
        <v>-25.245894653360793</v>
      </c>
      <c r="L12" s="853">
        <v>-63.563504017643801</v>
      </c>
      <c r="M12" s="776"/>
    </row>
    <row r="13" spans="1:13" ht="21" customHeight="1">
      <c r="A13" s="868" t="s">
        <v>804</v>
      </c>
      <c r="B13" s="854">
        <v>0</v>
      </c>
      <c r="C13" s="854">
        <v>0</v>
      </c>
      <c r="D13" s="854">
        <v>36</v>
      </c>
      <c r="E13" s="855">
        <v>0</v>
      </c>
      <c r="F13" s="856">
        <v>0</v>
      </c>
      <c r="G13" s="855">
        <v>0</v>
      </c>
      <c r="H13" s="857">
        <v>0</v>
      </c>
      <c r="I13" s="858">
        <v>100233.1</v>
      </c>
      <c r="J13" s="850">
        <v>6.8101928917455385</v>
      </c>
      <c r="K13" s="851"/>
      <c r="L13" s="853"/>
      <c r="M13" s="776"/>
    </row>
    <row r="14" spans="1:13" ht="21" customHeight="1">
      <c r="A14" s="869" t="s">
        <v>805</v>
      </c>
      <c r="B14" s="859">
        <v>22</v>
      </c>
      <c r="C14" s="859">
        <v>22</v>
      </c>
      <c r="D14" s="859">
        <v>22</v>
      </c>
      <c r="E14" s="860">
        <v>283846.13</v>
      </c>
      <c r="F14" s="861">
        <v>16.307996076628164</v>
      </c>
      <c r="G14" s="860">
        <v>295307.55</v>
      </c>
      <c r="H14" s="862">
        <v>15.930074983907419</v>
      </c>
      <c r="I14" s="862">
        <v>228561.7</v>
      </c>
      <c r="J14" s="862">
        <v>15.529293862658905</v>
      </c>
      <c r="K14" s="861">
        <v>4.0378989842137401</v>
      </c>
      <c r="L14" s="863">
        <v>-22.6021481672243</v>
      </c>
      <c r="M14" s="776"/>
    </row>
    <row r="15" spans="1:13" ht="21" customHeight="1">
      <c r="A15" s="864" t="s">
        <v>806</v>
      </c>
      <c r="B15" s="836">
        <v>18</v>
      </c>
      <c r="C15" s="836">
        <v>18</v>
      </c>
      <c r="D15" s="836">
        <v>18</v>
      </c>
      <c r="E15" s="767">
        <v>41795.58</v>
      </c>
      <c r="F15" s="837">
        <v>2.4013086056885768</v>
      </c>
      <c r="G15" s="767">
        <v>42646.84</v>
      </c>
      <c r="H15" s="838">
        <v>2.3005417877961545</v>
      </c>
      <c r="I15" s="839">
        <v>42221.919999999998</v>
      </c>
      <c r="J15" s="838">
        <v>2.8687072380266474</v>
      </c>
      <c r="K15" s="837">
        <v>2.0367225433885352</v>
      </c>
      <c r="L15" s="841">
        <v>-0.99636925033601642</v>
      </c>
      <c r="M15" s="776"/>
    </row>
    <row r="16" spans="1:13" ht="21" customHeight="1">
      <c r="A16" s="864" t="s">
        <v>807</v>
      </c>
      <c r="B16" s="836">
        <v>4</v>
      </c>
      <c r="C16" s="836">
        <v>4</v>
      </c>
      <c r="D16" s="836">
        <v>4</v>
      </c>
      <c r="E16" s="767">
        <v>26686.62</v>
      </c>
      <c r="F16" s="837">
        <v>1.5332437129175116</v>
      </c>
      <c r="G16" s="767">
        <v>29125.05</v>
      </c>
      <c r="H16" s="838">
        <v>1.5711221416792518</v>
      </c>
      <c r="I16" s="839">
        <v>25059.91</v>
      </c>
      <c r="J16" s="838">
        <v>1.7026593106447163</v>
      </c>
      <c r="K16" s="837">
        <v>9.1372755335819846</v>
      </c>
      <c r="L16" s="841">
        <v>-13.957538270320569</v>
      </c>
      <c r="M16" s="776"/>
    </row>
    <row r="17" spans="1:12" ht="21" customHeight="1">
      <c r="A17" s="864" t="s">
        <v>808</v>
      </c>
      <c r="B17" s="836">
        <v>4</v>
      </c>
      <c r="C17" s="836">
        <v>4</v>
      </c>
      <c r="D17" s="836">
        <v>4</v>
      </c>
      <c r="E17" s="767">
        <v>1171.7</v>
      </c>
      <c r="F17" s="837">
        <v>6.7318441167350848E-2</v>
      </c>
      <c r="G17" s="767">
        <v>1237.8699999999999</v>
      </c>
      <c r="H17" s="838">
        <v>6.6775678171213285E-2</v>
      </c>
      <c r="I17" s="839">
        <v>1165.76</v>
      </c>
      <c r="J17" s="838">
        <v>7.9205875758419905E-2</v>
      </c>
      <c r="K17" s="837">
        <v>5.6473500042672811</v>
      </c>
      <c r="L17" s="841">
        <v>-5.825328992543632</v>
      </c>
    </row>
    <row r="18" spans="1:12" ht="21" customHeight="1">
      <c r="A18" s="865" t="s">
        <v>809</v>
      </c>
      <c r="B18" s="836">
        <v>8</v>
      </c>
      <c r="C18" s="836">
        <v>14</v>
      </c>
      <c r="D18" s="836">
        <v>18</v>
      </c>
      <c r="E18" s="767">
        <v>82159.09</v>
      </c>
      <c r="F18" s="837">
        <v>4.7203395634787766</v>
      </c>
      <c r="G18" s="767">
        <v>80280.05</v>
      </c>
      <c r="H18" s="838">
        <v>4.3306282423589808</v>
      </c>
      <c r="I18" s="839">
        <v>68268.070000000007</v>
      </c>
      <c r="J18" s="838">
        <v>4.6383751978855967</v>
      </c>
      <c r="K18" s="837">
        <v>-2.2870749907283425</v>
      </c>
      <c r="L18" s="841">
        <v>-14.96259656041569</v>
      </c>
    </row>
    <row r="19" spans="1:12" ht="21" customHeight="1">
      <c r="A19" s="864" t="s">
        <v>408</v>
      </c>
      <c r="B19" s="836">
        <v>2</v>
      </c>
      <c r="C19" s="836">
        <v>3</v>
      </c>
      <c r="D19" s="836">
        <v>4</v>
      </c>
      <c r="E19" s="767">
        <v>99766.88</v>
      </c>
      <c r="F19" s="837">
        <v>5.7319713593327233</v>
      </c>
      <c r="G19" s="767">
        <v>119516.88</v>
      </c>
      <c r="H19" s="838">
        <v>6.4472203986747552</v>
      </c>
      <c r="I19" s="839">
        <v>149462.6</v>
      </c>
      <c r="J19" s="838">
        <v>10.15502000937621</v>
      </c>
      <c r="K19" s="837">
        <v>19.796148782040703</v>
      </c>
      <c r="L19" s="841">
        <v>25.055640676028361</v>
      </c>
    </row>
    <row r="20" spans="1:12" ht="21" customHeight="1" thickBot="1">
      <c r="A20" s="870" t="s">
        <v>409</v>
      </c>
      <c r="B20" s="842">
        <v>230</v>
      </c>
      <c r="C20" s="842">
        <v>212</v>
      </c>
      <c r="D20" s="842">
        <v>195</v>
      </c>
      <c r="E20" s="843">
        <v>1740533.4699999997</v>
      </c>
      <c r="F20" s="844">
        <v>99.999999999999986</v>
      </c>
      <c r="G20" s="843">
        <v>1853773.7600000002</v>
      </c>
      <c r="H20" s="844">
        <v>99.999999999999986</v>
      </c>
      <c r="I20" s="845">
        <v>1471810</v>
      </c>
      <c r="J20" s="846">
        <v>100</v>
      </c>
      <c r="K20" s="847">
        <v>6.5060679355968034</v>
      </c>
      <c r="L20" s="848">
        <v>-20.604658898613408</v>
      </c>
    </row>
    <row r="21" spans="1:12" ht="16.5" thickTop="1">
      <c r="A21" s="1917" t="s">
        <v>810</v>
      </c>
      <c r="B21" s="1917"/>
      <c r="C21" s="1917"/>
      <c r="D21" s="1917"/>
      <c r="E21" s="1917"/>
      <c r="F21" s="1917"/>
      <c r="G21" s="1917"/>
      <c r="H21" s="1917"/>
      <c r="I21" s="1917"/>
      <c r="J21" s="1917"/>
      <c r="K21" s="1917"/>
      <c r="L21" s="1917"/>
    </row>
    <row r="22" spans="1:12" ht="15" customHeight="1">
      <c r="I22" s="222"/>
    </row>
    <row r="23" spans="1:12">
      <c r="J23" s="222"/>
    </row>
    <row r="25" spans="1:12">
      <c r="D25" s="213" t="s">
        <v>190</v>
      </c>
    </row>
    <row r="26" spans="1:12">
      <c r="F26" s="840"/>
      <c r="J26" s="222"/>
    </row>
    <row r="27" spans="1:12">
      <c r="J27" s="222"/>
    </row>
    <row r="28" spans="1:12">
      <c r="J28" s="222"/>
    </row>
    <row r="29" spans="1:12">
      <c r="J29" s="222"/>
    </row>
    <row r="30" spans="1:12">
      <c r="J30" s="222"/>
      <c r="K30" s="222"/>
    </row>
    <row r="31" spans="1:12">
      <c r="K31" s="222"/>
    </row>
    <row r="32" spans="1:12">
      <c r="J32" s="222"/>
      <c r="K32" s="222"/>
    </row>
    <row r="33" spans="10:11">
      <c r="J33" s="222"/>
      <c r="K33" s="222"/>
    </row>
    <row r="34" spans="10:11">
      <c r="J34" s="222"/>
      <c r="K34" s="222"/>
    </row>
    <row r="35" spans="10:11">
      <c r="J35" s="222"/>
      <c r="K35" s="222"/>
    </row>
    <row r="36" spans="10:11">
      <c r="K36" s="222"/>
    </row>
    <row r="38" spans="10:11">
      <c r="J38" s="222"/>
    </row>
  </sheetData>
  <mergeCells count="14">
    <mergeCell ref="K6:L6"/>
    <mergeCell ref="A21:L21"/>
    <mergeCell ref="K7:K8"/>
    <mergeCell ref="L7:L8"/>
    <mergeCell ref="A1:L1"/>
    <mergeCell ref="A2:L2"/>
    <mergeCell ref="A3:L3"/>
    <mergeCell ref="A4:A8"/>
    <mergeCell ref="B4:D4"/>
    <mergeCell ref="E4:L4"/>
    <mergeCell ref="B5:D5"/>
    <mergeCell ref="E5:L5"/>
    <mergeCell ref="G6:H6"/>
    <mergeCell ref="I6:J6"/>
  </mergeCells>
  <pageMargins left="0.7" right="0.7" top="0.5" bottom="0.5" header="0.3" footer="0.3"/>
  <pageSetup scale="80" orientation="landscape" r:id="rId1"/>
</worksheet>
</file>

<file path=xl/worksheets/sheet44.xml><?xml version="1.0" encoding="utf-8"?>
<worksheet xmlns="http://schemas.openxmlformats.org/spreadsheetml/2006/main" xmlns:r="http://schemas.openxmlformats.org/officeDocument/2006/relationships">
  <sheetPr>
    <pageSetUpPr fitToPage="1"/>
  </sheetPr>
  <dimension ref="A1:R115"/>
  <sheetViews>
    <sheetView view="pageBreakPreview" zoomScale="60" workbookViewId="0">
      <selection activeCell="M8" sqref="M8"/>
    </sheetView>
  </sheetViews>
  <sheetFormatPr defaultColWidth="11.42578125" defaultRowHeight="15.75"/>
  <cols>
    <col min="1" max="1" width="40.7109375" style="872" bestFit="1" customWidth="1"/>
    <col min="2" max="10" width="11.42578125" style="872" customWidth="1"/>
    <col min="11" max="11" width="9.42578125" style="872" customWidth="1"/>
    <col min="12" max="14" width="9.85546875" style="872" bestFit="1" customWidth="1"/>
    <col min="15" max="256" width="11.42578125" style="872"/>
    <col min="257" max="257" width="29.28515625" style="872" customWidth="1"/>
    <col min="258" max="258" width="7.7109375" style="872" bestFit="1" customWidth="1"/>
    <col min="259" max="259" width="7.42578125" style="872" bestFit="1" customWidth="1"/>
    <col min="260" max="260" width="7.28515625" style="872" bestFit="1" customWidth="1"/>
    <col min="261" max="261" width="7.42578125" style="872" bestFit="1" customWidth="1"/>
    <col min="262" max="262" width="9.42578125" style="872" bestFit="1" customWidth="1"/>
    <col min="263" max="264" width="8.42578125" style="872" bestFit="1" customWidth="1"/>
    <col min="265" max="266" width="7.28515625" style="872" bestFit="1" customWidth="1"/>
    <col min="267" max="267" width="9.42578125" style="872" customWidth="1"/>
    <col min="268" max="270" width="9.85546875" style="872" bestFit="1" customWidth="1"/>
    <col min="271" max="512" width="11.42578125" style="872"/>
    <col min="513" max="513" width="29.28515625" style="872" customWidth="1"/>
    <col min="514" max="514" width="7.7109375" style="872" bestFit="1" customWidth="1"/>
    <col min="515" max="515" width="7.42578125" style="872" bestFit="1" customWidth="1"/>
    <col min="516" max="516" width="7.28515625" style="872" bestFit="1" customWidth="1"/>
    <col min="517" max="517" width="7.42578125" style="872" bestFit="1" customWidth="1"/>
    <col min="518" max="518" width="9.42578125" style="872" bestFit="1" customWidth="1"/>
    <col min="519" max="520" width="8.42578125" style="872" bestFit="1" customWidth="1"/>
    <col min="521" max="522" width="7.28515625" style="872" bestFit="1" customWidth="1"/>
    <col min="523" max="523" width="9.42578125" style="872" customWidth="1"/>
    <col min="524" max="526" width="9.85546875" style="872" bestFit="1" customWidth="1"/>
    <col min="527" max="768" width="11.42578125" style="872"/>
    <col min="769" max="769" width="29.28515625" style="872" customWidth="1"/>
    <col min="770" max="770" width="7.7109375" style="872" bestFit="1" customWidth="1"/>
    <col min="771" max="771" width="7.42578125" style="872" bestFit="1" customWidth="1"/>
    <col min="772" max="772" width="7.28515625" style="872" bestFit="1" customWidth="1"/>
    <col min="773" max="773" width="7.42578125" style="872" bestFit="1" customWidth="1"/>
    <col min="774" max="774" width="9.42578125" style="872" bestFit="1" customWidth="1"/>
    <col min="775" max="776" width="8.42578125" style="872" bestFit="1" customWidth="1"/>
    <col min="777" max="778" width="7.28515625" style="872" bestFit="1" customWidth="1"/>
    <col min="779" max="779" width="9.42578125" style="872" customWidth="1"/>
    <col min="780" max="782" width="9.85546875" style="872" bestFit="1" customWidth="1"/>
    <col min="783" max="1024" width="11.42578125" style="872"/>
    <col min="1025" max="1025" width="29.28515625" style="872" customWidth="1"/>
    <col min="1026" max="1026" width="7.7109375" style="872" bestFit="1" customWidth="1"/>
    <col min="1027" max="1027" width="7.42578125" style="872" bestFit="1" customWidth="1"/>
    <col min="1028" max="1028" width="7.28515625" style="872" bestFit="1" customWidth="1"/>
    <col min="1029" max="1029" width="7.42578125" style="872" bestFit="1" customWidth="1"/>
    <col min="1030" max="1030" width="9.42578125" style="872" bestFit="1" customWidth="1"/>
    <col min="1031" max="1032" width="8.42578125" style="872" bestFit="1" customWidth="1"/>
    <col min="1033" max="1034" width="7.28515625" style="872" bestFit="1" customWidth="1"/>
    <col min="1035" max="1035" width="9.42578125" style="872" customWidth="1"/>
    <col min="1036" max="1038" width="9.85546875" style="872" bestFit="1" customWidth="1"/>
    <col min="1039" max="1280" width="11.42578125" style="872"/>
    <col min="1281" max="1281" width="29.28515625" style="872" customWidth="1"/>
    <col min="1282" max="1282" width="7.7109375" style="872" bestFit="1" customWidth="1"/>
    <col min="1283" max="1283" width="7.42578125" style="872" bestFit="1" customWidth="1"/>
    <col min="1284" max="1284" width="7.28515625" style="872" bestFit="1" customWidth="1"/>
    <col min="1285" max="1285" width="7.42578125" style="872" bestFit="1" customWidth="1"/>
    <col min="1286" max="1286" width="9.42578125" style="872" bestFit="1" customWidth="1"/>
    <col min="1287" max="1288" width="8.42578125" style="872" bestFit="1" customWidth="1"/>
    <col min="1289" max="1290" width="7.28515625" style="872" bestFit="1" customWidth="1"/>
    <col min="1291" max="1291" width="9.42578125" style="872" customWidth="1"/>
    <col min="1292" max="1294" width="9.85546875" style="872" bestFit="1" customWidth="1"/>
    <col min="1295" max="1536" width="11.42578125" style="872"/>
    <col min="1537" max="1537" width="29.28515625" style="872" customWidth="1"/>
    <col min="1538" max="1538" width="7.7109375" style="872" bestFit="1" customWidth="1"/>
    <col min="1539" max="1539" width="7.42578125" style="872" bestFit="1" customWidth="1"/>
    <col min="1540" max="1540" width="7.28515625" style="872" bestFit="1" customWidth="1"/>
    <col min="1541" max="1541" width="7.42578125" style="872" bestFit="1" customWidth="1"/>
    <col min="1542" max="1542" width="9.42578125" style="872" bestFit="1" customWidth="1"/>
    <col min="1543" max="1544" width="8.42578125" style="872" bestFit="1" customWidth="1"/>
    <col min="1545" max="1546" width="7.28515625" style="872" bestFit="1" customWidth="1"/>
    <col min="1547" max="1547" width="9.42578125" style="872" customWidth="1"/>
    <col min="1548" max="1550" width="9.85546875" style="872" bestFit="1" customWidth="1"/>
    <col min="1551" max="1792" width="11.42578125" style="872"/>
    <col min="1793" max="1793" width="29.28515625" style="872" customWidth="1"/>
    <col min="1794" max="1794" width="7.7109375" style="872" bestFit="1" customWidth="1"/>
    <col min="1795" max="1795" width="7.42578125" style="872" bestFit="1" customWidth="1"/>
    <col min="1796" max="1796" width="7.28515625" style="872" bestFit="1" customWidth="1"/>
    <col min="1797" max="1797" width="7.42578125" style="872" bestFit="1" customWidth="1"/>
    <col min="1798" max="1798" width="9.42578125" style="872" bestFit="1" customWidth="1"/>
    <col min="1799" max="1800" width="8.42578125" style="872" bestFit="1" customWidth="1"/>
    <col min="1801" max="1802" width="7.28515625" style="872" bestFit="1" customWidth="1"/>
    <col min="1803" max="1803" width="9.42578125" style="872" customWidth="1"/>
    <col min="1804" max="1806" width="9.85546875" style="872" bestFit="1" customWidth="1"/>
    <col min="1807" max="2048" width="11.42578125" style="872"/>
    <col min="2049" max="2049" width="29.28515625" style="872" customWidth="1"/>
    <col min="2050" max="2050" width="7.7109375" style="872" bestFit="1" customWidth="1"/>
    <col min="2051" max="2051" width="7.42578125" style="872" bestFit="1" customWidth="1"/>
    <col min="2052" max="2052" width="7.28515625" style="872" bestFit="1" customWidth="1"/>
    <col min="2053" max="2053" width="7.42578125" style="872" bestFit="1" customWidth="1"/>
    <col min="2054" max="2054" width="9.42578125" style="872" bestFit="1" customWidth="1"/>
    <col min="2055" max="2056" width="8.42578125" style="872" bestFit="1" customWidth="1"/>
    <col min="2057" max="2058" width="7.28515625" style="872" bestFit="1" customWidth="1"/>
    <col min="2059" max="2059" width="9.42578125" style="872" customWidth="1"/>
    <col min="2060" max="2062" width="9.85546875" style="872" bestFit="1" customWidth="1"/>
    <col min="2063" max="2304" width="11.42578125" style="872"/>
    <col min="2305" max="2305" width="29.28515625" style="872" customWidth="1"/>
    <col min="2306" max="2306" width="7.7109375" style="872" bestFit="1" customWidth="1"/>
    <col min="2307" max="2307" width="7.42578125" style="872" bestFit="1" customWidth="1"/>
    <col min="2308" max="2308" width="7.28515625" style="872" bestFit="1" customWidth="1"/>
    <col min="2309" max="2309" width="7.42578125" style="872" bestFit="1" customWidth="1"/>
    <col min="2310" max="2310" width="9.42578125" style="872" bestFit="1" customWidth="1"/>
    <col min="2311" max="2312" width="8.42578125" style="872" bestFit="1" customWidth="1"/>
    <col min="2313" max="2314" width="7.28515625" style="872" bestFit="1" customWidth="1"/>
    <col min="2315" max="2315" width="9.42578125" style="872" customWidth="1"/>
    <col min="2316" max="2318" width="9.85546875" style="872" bestFit="1" customWidth="1"/>
    <col min="2319" max="2560" width="11.42578125" style="872"/>
    <col min="2561" max="2561" width="29.28515625" style="872" customWidth="1"/>
    <col min="2562" max="2562" width="7.7109375" style="872" bestFit="1" customWidth="1"/>
    <col min="2563" max="2563" width="7.42578125" style="872" bestFit="1" customWidth="1"/>
    <col min="2564" max="2564" width="7.28515625" style="872" bestFit="1" customWidth="1"/>
    <col min="2565" max="2565" width="7.42578125" style="872" bestFit="1" customWidth="1"/>
    <col min="2566" max="2566" width="9.42578125" style="872" bestFit="1" customWidth="1"/>
    <col min="2567" max="2568" width="8.42578125" style="872" bestFit="1" customWidth="1"/>
    <col min="2569" max="2570" width="7.28515625" style="872" bestFit="1" customWidth="1"/>
    <col min="2571" max="2571" width="9.42578125" style="872" customWidth="1"/>
    <col min="2572" max="2574" width="9.85546875" style="872" bestFit="1" customWidth="1"/>
    <col min="2575" max="2816" width="11.42578125" style="872"/>
    <col min="2817" max="2817" width="29.28515625" style="872" customWidth="1"/>
    <col min="2818" max="2818" width="7.7109375" style="872" bestFit="1" customWidth="1"/>
    <col min="2819" max="2819" width="7.42578125" style="872" bestFit="1" customWidth="1"/>
    <col min="2820" max="2820" width="7.28515625" style="872" bestFit="1" customWidth="1"/>
    <col min="2821" max="2821" width="7.42578125" style="872" bestFit="1" customWidth="1"/>
    <col min="2822" max="2822" width="9.42578125" style="872" bestFit="1" customWidth="1"/>
    <col min="2823" max="2824" width="8.42578125" style="872" bestFit="1" customWidth="1"/>
    <col min="2825" max="2826" width="7.28515625" style="872" bestFit="1" customWidth="1"/>
    <col min="2827" max="2827" width="9.42578125" style="872" customWidth="1"/>
    <col min="2828" max="2830" width="9.85546875" style="872" bestFit="1" customWidth="1"/>
    <col min="2831" max="3072" width="11.42578125" style="872"/>
    <col min="3073" max="3073" width="29.28515625" style="872" customWidth="1"/>
    <col min="3074" max="3074" width="7.7109375" style="872" bestFit="1" customWidth="1"/>
    <col min="3075" max="3075" width="7.42578125" style="872" bestFit="1" customWidth="1"/>
    <col min="3076" max="3076" width="7.28515625" style="872" bestFit="1" customWidth="1"/>
    <col min="3077" max="3077" width="7.42578125" style="872" bestFit="1" customWidth="1"/>
    <col min="3078" max="3078" width="9.42578125" style="872" bestFit="1" customWidth="1"/>
    <col min="3079" max="3080" width="8.42578125" style="872" bestFit="1" customWidth="1"/>
    <col min="3081" max="3082" width="7.28515625" style="872" bestFit="1" customWidth="1"/>
    <col min="3083" max="3083" width="9.42578125" style="872" customWidth="1"/>
    <col min="3084" max="3086" width="9.85546875" style="872" bestFit="1" customWidth="1"/>
    <col min="3087" max="3328" width="11.42578125" style="872"/>
    <col min="3329" max="3329" width="29.28515625" style="872" customWidth="1"/>
    <col min="3330" max="3330" width="7.7109375" style="872" bestFit="1" customWidth="1"/>
    <col min="3331" max="3331" width="7.42578125" style="872" bestFit="1" customWidth="1"/>
    <col min="3332" max="3332" width="7.28515625" style="872" bestFit="1" customWidth="1"/>
    <col min="3333" max="3333" width="7.42578125" style="872" bestFit="1" customWidth="1"/>
    <col min="3334" max="3334" width="9.42578125" style="872" bestFit="1" customWidth="1"/>
    <col min="3335" max="3336" width="8.42578125" style="872" bestFit="1" customWidth="1"/>
    <col min="3337" max="3338" width="7.28515625" style="872" bestFit="1" customWidth="1"/>
    <col min="3339" max="3339" width="9.42578125" style="872" customWidth="1"/>
    <col min="3340" max="3342" width="9.85546875" style="872" bestFit="1" customWidth="1"/>
    <col min="3343" max="3584" width="11.42578125" style="872"/>
    <col min="3585" max="3585" width="29.28515625" style="872" customWidth="1"/>
    <col min="3586" max="3586" width="7.7109375" style="872" bestFit="1" customWidth="1"/>
    <col min="3587" max="3587" width="7.42578125" style="872" bestFit="1" customWidth="1"/>
    <col min="3588" max="3588" width="7.28515625" style="872" bestFit="1" customWidth="1"/>
    <col min="3589" max="3589" width="7.42578125" style="872" bestFit="1" customWidth="1"/>
    <col min="3590" max="3590" width="9.42578125" style="872" bestFit="1" customWidth="1"/>
    <col min="3591" max="3592" width="8.42578125" style="872" bestFit="1" customWidth="1"/>
    <col min="3593" max="3594" width="7.28515625" style="872" bestFit="1" customWidth="1"/>
    <col min="3595" max="3595" width="9.42578125" style="872" customWidth="1"/>
    <col min="3596" max="3598" width="9.85546875" style="872" bestFit="1" customWidth="1"/>
    <col min="3599" max="3840" width="11.42578125" style="872"/>
    <col min="3841" max="3841" width="29.28515625" style="872" customWidth="1"/>
    <col min="3842" max="3842" width="7.7109375" style="872" bestFit="1" customWidth="1"/>
    <col min="3843" max="3843" width="7.42578125" style="872" bestFit="1" customWidth="1"/>
    <col min="3844" max="3844" width="7.28515625" style="872" bestFit="1" customWidth="1"/>
    <col min="3845" max="3845" width="7.42578125" style="872" bestFit="1" customWidth="1"/>
    <col min="3846" max="3846" width="9.42578125" style="872" bestFit="1" customWidth="1"/>
    <col min="3847" max="3848" width="8.42578125" style="872" bestFit="1" customWidth="1"/>
    <col min="3849" max="3850" width="7.28515625" style="872" bestFit="1" customWidth="1"/>
    <col min="3851" max="3851" width="9.42578125" style="872" customWidth="1"/>
    <col min="3852" max="3854" width="9.85546875" style="872" bestFit="1" customWidth="1"/>
    <col min="3855" max="4096" width="11.42578125" style="872"/>
    <col min="4097" max="4097" width="29.28515625" style="872" customWidth="1"/>
    <col min="4098" max="4098" width="7.7109375" style="872" bestFit="1" customWidth="1"/>
    <col min="4099" max="4099" width="7.42578125" style="872" bestFit="1" customWidth="1"/>
    <col min="4100" max="4100" width="7.28515625" style="872" bestFit="1" customWidth="1"/>
    <col min="4101" max="4101" width="7.42578125" style="872" bestFit="1" customWidth="1"/>
    <col min="4102" max="4102" width="9.42578125" style="872" bestFit="1" customWidth="1"/>
    <col min="4103" max="4104" width="8.42578125" style="872" bestFit="1" customWidth="1"/>
    <col min="4105" max="4106" width="7.28515625" style="872" bestFit="1" customWidth="1"/>
    <col min="4107" max="4107" width="9.42578125" style="872" customWidth="1"/>
    <col min="4108" max="4110" width="9.85546875" style="872" bestFit="1" customWidth="1"/>
    <col min="4111" max="4352" width="11.42578125" style="872"/>
    <col min="4353" max="4353" width="29.28515625" style="872" customWidth="1"/>
    <col min="4354" max="4354" width="7.7109375" style="872" bestFit="1" customWidth="1"/>
    <col min="4355" max="4355" width="7.42578125" style="872" bestFit="1" customWidth="1"/>
    <col min="4356" max="4356" width="7.28515625" style="872" bestFit="1" customWidth="1"/>
    <col min="4357" max="4357" width="7.42578125" style="872" bestFit="1" customWidth="1"/>
    <col min="4358" max="4358" width="9.42578125" style="872" bestFit="1" customWidth="1"/>
    <col min="4359" max="4360" width="8.42578125" style="872" bestFit="1" customWidth="1"/>
    <col min="4361" max="4362" width="7.28515625" style="872" bestFit="1" customWidth="1"/>
    <col min="4363" max="4363" width="9.42578125" style="872" customWidth="1"/>
    <col min="4364" max="4366" width="9.85546875" style="872" bestFit="1" customWidth="1"/>
    <col min="4367" max="4608" width="11.42578125" style="872"/>
    <col min="4609" max="4609" width="29.28515625" style="872" customWidth="1"/>
    <col min="4610" max="4610" width="7.7109375" style="872" bestFit="1" customWidth="1"/>
    <col min="4611" max="4611" width="7.42578125" style="872" bestFit="1" customWidth="1"/>
    <col min="4612" max="4612" width="7.28515625" style="872" bestFit="1" customWidth="1"/>
    <col min="4613" max="4613" width="7.42578125" style="872" bestFit="1" customWidth="1"/>
    <col min="4614" max="4614" width="9.42578125" style="872" bestFit="1" customWidth="1"/>
    <col min="4615" max="4616" width="8.42578125" style="872" bestFit="1" customWidth="1"/>
    <col min="4617" max="4618" width="7.28515625" style="872" bestFit="1" customWidth="1"/>
    <col min="4619" max="4619" width="9.42578125" style="872" customWidth="1"/>
    <col min="4620" max="4622" width="9.85546875" style="872" bestFit="1" customWidth="1"/>
    <col min="4623" max="4864" width="11.42578125" style="872"/>
    <col min="4865" max="4865" width="29.28515625" style="872" customWidth="1"/>
    <col min="4866" max="4866" width="7.7109375" style="872" bestFit="1" customWidth="1"/>
    <col min="4867" max="4867" width="7.42578125" style="872" bestFit="1" customWidth="1"/>
    <col min="4868" max="4868" width="7.28515625" style="872" bestFit="1" customWidth="1"/>
    <col min="4869" max="4869" width="7.42578125" style="872" bestFit="1" customWidth="1"/>
    <col min="4870" max="4870" width="9.42578125" style="872" bestFit="1" customWidth="1"/>
    <col min="4871" max="4872" width="8.42578125" style="872" bestFit="1" customWidth="1"/>
    <col min="4873" max="4874" width="7.28515625" style="872" bestFit="1" customWidth="1"/>
    <col min="4875" max="4875" width="9.42578125" style="872" customWidth="1"/>
    <col min="4876" max="4878" width="9.85546875" style="872" bestFit="1" customWidth="1"/>
    <col min="4879" max="5120" width="11.42578125" style="872"/>
    <col min="5121" max="5121" width="29.28515625" style="872" customWidth="1"/>
    <col min="5122" max="5122" width="7.7109375" style="872" bestFit="1" customWidth="1"/>
    <col min="5123" max="5123" width="7.42578125" style="872" bestFit="1" customWidth="1"/>
    <col min="5124" max="5124" width="7.28515625" style="872" bestFit="1" customWidth="1"/>
    <col min="5125" max="5125" width="7.42578125" style="872" bestFit="1" customWidth="1"/>
    <col min="5126" max="5126" width="9.42578125" style="872" bestFit="1" customWidth="1"/>
    <col min="5127" max="5128" width="8.42578125" style="872" bestFit="1" customWidth="1"/>
    <col min="5129" max="5130" width="7.28515625" style="872" bestFit="1" customWidth="1"/>
    <col min="5131" max="5131" width="9.42578125" style="872" customWidth="1"/>
    <col min="5132" max="5134" width="9.85546875" style="872" bestFit="1" customWidth="1"/>
    <col min="5135" max="5376" width="11.42578125" style="872"/>
    <col min="5377" max="5377" width="29.28515625" style="872" customWidth="1"/>
    <col min="5378" max="5378" width="7.7109375" style="872" bestFit="1" customWidth="1"/>
    <col min="5379" max="5379" width="7.42578125" style="872" bestFit="1" customWidth="1"/>
    <col min="5380" max="5380" width="7.28515625" style="872" bestFit="1" customWidth="1"/>
    <col min="5381" max="5381" width="7.42578125" style="872" bestFit="1" customWidth="1"/>
    <col min="5382" max="5382" width="9.42578125" style="872" bestFit="1" customWidth="1"/>
    <col min="5383" max="5384" width="8.42578125" style="872" bestFit="1" customWidth="1"/>
    <col min="5385" max="5386" width="7.28515625" style="872" bestFit="1" customWidth="1"/>
    <col min="5387" max="5387" width="9.42578125" style="872" customWidth="1"/>
    <col min="5388" max="5390" width="9.85546875" style="872" bestFit="1" customWidth="1"/>
    <col min="5391" max="5632" width="11.42578125" style="872"/>
    <col min="5633" max="5633" width="29.28515625" style="872" customWidth="1"/>
    <col min="5634" max="5634" width="7.7109375" style="872" bestFit="1" customWidth="1"/>
    <col min="5635" max="5635" width="7.42578125" style="872" bestFit="1" customWidth="1"/>
    <col min="5636" max="5636" width="7.28515625" style="872" bestFit="1" customWidth="1"/>
    <col min="5637" max="5637" width="7.42578125" style="872" bestFit="1" customWidth="1"/>
    <col min="5638" max="5638" width="9.42578125" style="872" bestFit="1" customWidth="1"/>
    <col min="5639" max="5640" width="8.42578125" style="872" bestFit="1" customWidth="1"/>
    <col min="5641" max="5642" width="7.28515625" style="872" bestFit="1" customWidth="1"/>
    <col min="5643" max="5643" width="9.42578125" style="872" customWidth="1"/>
    <col min="5644" max="5646" width="9.85546875" style="872" bestFit="1" customWidth="1"/>
    <col min="5647" max="5888" width="11.42578125" style="872"/>
    <col min="5889" max="5889" width="29.28515625" style="872" customWidth="1"/>
    <col min="5890" max="5890" width="7.7109375" style="872" bestFit="1" customWidth="1"/>
    <col min="5891" max="5891" width="7.42578125" style="872" bestFit="1" customWidth="1"/>
    <col min="5892" max="5892" width="7.28515625" style="872" bestFit="1" customWidth="1"/>
    <col min="5893" max="5893" width="7.42578125" style="872" bestFit="1" customWidth="1"/>
    <col min="5894" max="5894" width="9.42578125" style="872" bestFit="1" customWidth="1"/>
    <col min="5895" max="5896" width="8.42578125" style="872" bestFit="1" customWidth="1"/>
    <col min="5897" max="5898" width="7.28515625" style="872" bestFit="1" customWidth="1"/>
    <col min="5899" max="5899" width="9.42578125" style="872" customWidth="1"/>
    <col min="5900" max="5902" width="9.85546875" style="872" bestFit="1" customWidth="1"/>
    <col min="5903" max="6144" width="11.42578125" style="872"/>
    <col min="6145" max="6145" width="29.28515625" style="872" customWidth="1"/>
    <col min="6146" max="6146" width="7.7109375" style="872" bestFit="1" customWidth="1"/>
    <col min="6147" max="6147" width="7.42578125" style="872" bestFit="1" customWidth="1"/>
    <col min="6148" max="6148" width="7.28515625" style="872" bestFit="1" customWidth="1"/>
    <col min="6149" max="6149" width="7.42578125" style="872" bestFit="1" customWidth="1"/>
    <col min="6150" max="6150" width="9.42578125" style="872" bestFit="1" customWidth="1"/>
    <col min="6151" max="6152" width="8.42578125" style="872" bestFit="1" customWidth="1"/>
    <col min="6153" max="6154" width="7.28515625" style="872" bestFit="1" customWidth="1"/>
    <col min="6155" max="6155" width="9.42578125" style="872" customWidth="1"/>
    <col min="6156" max="6158" width="9.85546875" style="872" bestFit="1" customWidth="1"/>
    <col min="6159" max="6400" width="11.42578125" style="872"/>
    <col min="6401" max="6401" width="29.28515625" style="872" customWidth="1"/>
    <col min="6402" max="6402" width="7.7109375" style="872" bestFit="1" customWidth="1"/>
    <col min="6403" max="6403" width="7.42578125" style="872" bestFit="1" customWidth="1"/>
    <col min="6404" max="6404" width="7.28515625" style="872" bestFit="1" customWidth="1"/>
    <col min="6405" max="6405" width="7.42578125" style="872" bestFit="1" customWidth="1"/>
    <col min="6406" max="6406" width="9.42578125" style="872" bestFit="1" customWidth="1"/>
    <col min="6407" max="6408" width="8.42578125" style="872" bestFit="1" customWidth="1"/>
    <col min="6409" max="6410" width="7.28515625" style="872" bestFit="1" customWidth="1"/>
    <col min="6411" max="6411" width="9.42578125" style="872" customWidth="1"/>
    <col min="6412" max="6414" width="9.85546875" style="872" bestFit="1" customWidth="1"/>
    <col min="6415" max="6656" width="11.42578125" style="872"/>
    <col min="6657" max="6657" width="29.28515625" style="872" customWidth="1"/>
    <col min="6658" max="6658" width="7.7109375" style="872" bestFit="1" customWidth="1"/>
    <col min="6659" max="6659" width="7.42578125" style="872" bestFit="1" customWidth="1"/>
    <col min="6660" max="6660" width="7.28515625" style="872" bestFit="1" customWidth="1"/>
    <col min="6661" max="6661" width="7.42578125" style="872" bestFit="1" customWidth="1"/>
    <col min="6662" max="6662" width="9.42578125" style="872" bestFit="1" customWidth="1"/>
    <col min="6663" max="6664" width="8.42578125" style="872" bestFit="1" customWidth="1"/>
    <col min="6665" max="6666" width="7.28515625" style="872" bestFit="1" customWidth="1"/>
    <col min="6667" max="6667" width="9.42578125" style="872" customWidth="1"/>
    <col min="6668" max="6670" width="9.85546875" style="872" bestFit="1" customWidth="1"/>
    <col min="6671" max="6912" width="11.42578125" style="872"/>
    <col min="6913" max="6913" width="29.28515625" style="872" customWidth="1"/>
    <col min="6914" max="6914" width="7.7109375" style="872" bestFit="1" customWidth="1"/>
    <col min="6915" max="6915" width="7.42578125" style="872" bestFit="1" customWidth="1"/>
    <col min="6916" max="6916" width="7.28515625" style="872" bestFit="1" customWidth="1"/>
    <col min="6917" max="6917" width="7.42578125" style="872" bestFit="1" customWidth="1"/>
    <col min="6918" max="6918" width="9.42578125" style="872" bestFit="1" customWidth="1"/>
    <col min="6919" max="6920" width="8.42578125" style="872" bestFit="1" customWidth="1"/>
    <col min="6921" max="6922" width="7.28515625" style="872" bestFit="1" customWidth="1"/>
    <col min="6923" max="6923" width="9.42578125" style="872" customWidth="1"/>
    <col min="6924" max="6926" width="9.85546875" style="872" bestFit="1" customWidth="1"/>
    <col min="6927" max="7168" width="11.42578125" style="872"/>
    <col min="7169" max="7169" width="29.28515625" style="872" customWidth="1"/>
    <col min="7170" max="7170" width="7.7109375" style="872" bestFit="1" customWidth="1"/>
    <col min="7171" max="7171" width="7.42578125" style="872" bestFit="1" customWidth="1"/>
    <col min="7172" max="7172" width="7.28515625" style="872" bestFit="1" customWidth="1"/>
    <col min="7173" max="7173" width="7.42578125" style="872" bestFit="1" customWidth="1"/>
    <col min="7174" max="7174" width="9.42578125" style="872" bestFit="1" customWidth="1"/>
    <col min="7175" max="7176" width="8.42578125" style="872" bestFit="1" customWidth="1"/>
    <col min="7177" max="7178" width="7.28515625" style="872" bestFit="1" customWidth="1"/>
    <col min="7179" max="7179" width="9.42578125" style="872" customWidth="1"/>
    <col min="7180" max="7182" width="9.85546875" style="872" bestFit="1" customWidth="1"/>
    <col min="7183" max="7424" width="11.42578125" style="872"/>
    <col min="7425" max="7425" width="29.28515625" style="872" customWidth="1"/>
    <col min="7426" max="7426" width="7.7109375" style="872" bestFit="1" customWidth="1"/>
    <col min="7427" max="7427" width="7.42578125" style="872" bestFit="1" customWidth="1"/>
    <col min="7428" max="7428" width="7.28515625" style="872" bestFit="1" customWidth="1"/>
    <col min="7429" max="7429" width="7.42578125" style="872" bestFit="1" customWidth="1"/>
    <col min="7430" max="7430" width="9.42578125" style="872" bestFit="1" customWidth="1"/>
    <col min="7431" max="7432" width="8.42578125" style="872" bestFit="1" customWidth="1"/>
    <col min="7433" max="7434" width="7.28515625" style="872" bestFit="1" customWidth="1"/>
    <col min="7435" max="7435" width="9.42578125" style="872" customWidth="1"/>
    <col min="7436" max="7438" width="9.85546875" style="872" bestFit="1" customWidth="1"/>
    <col min="7439" max="7680" width="11.42578125" style="872"/>
    <col min="7681" max="7681" width="29.28515625" style="872" customWidth="1"/>
    <col min="7682" max="7682" width="7.7109375" style="872" bestFit="1" customWidth="1"/>
    <col min="7683" max="7683" width="7.42578125" style="872" bestFit="1" customWidth="1"/>
    <col min="7684" max="7684" width="7.28515625" style="872" bestFit="1" customWidth="1"/>
    <col min="7685" max="7685" width="7.42578125" style="872" bestFit="1" customWidth="1"/>
    <col min="7686" max="7686" width="9.42578125" style="872" bestFit="1" customWidth="1"/>
    <col min="7687" max="7688" width="8.42578125" style="872" bestFit="1" customWidth="1"/>
    <col min="7689" max="7690" width="7.28515625" style="872" bestFit="1" customWidth="1"/>
    <col min="7691" max="7691" width="9.42578125" style="872" customWidth="1"/>
    <col min="7692" max="7694" width="9.85546875" style="872" bestFit="1" customWidth="1"/>
    <col min="7695" max="7936" width="11.42578125" style="872"/>
    <col min="7937" max="7937" width="29.28515625" style="872" customWidth="1"/>
    <col min="7938" max="7938" width="7.7109375" style="872" bestFit="1" customWidth="1"/>
    <col min="7939" max="7939" width="7.42578125" style="872" bestFit="1" customWidth="1"/>
    <col min="7940" max="7940" width="7.28515625" style="872" bestFit="1" customWidth="1"/>
    <col min="7941" max="7941" width="7.42578125" style="872" bestFit="1" customWidth="1"/>
    <col min="7942" max="7942" width="9.42578125" style="872" bestFit="1" customWidth="1"/>
    <col min="7943" max="7944" width="8.42578125" style="872" bestFit="1" customWidth="1"/>
    <col min="7945" max="7946" width="7.28515625" style="872" bestFit="1" customWidth="1"/>
    <col min="7947" max="7947" width="9.42578125" style="872" customWidth="1"/>
    <col min="7948" max="7950" width="9.85546875" style="872" bestFit="1" customWidth="1"/>
    <col min="7951" max="8192" width="11.42578125" style="872"/>
    <col min="8193" max="8193" width="29.28515625" style="872" customWidth="1"/>
    <col min="8194" max="8194" width="7.7109375" style="872" bestFit="1" customWidth="1"/>
    <col min="8195" max="8195" width="7.42578125" style="872" bestFit="1" customWidth="1"/>
    <col min="8196" max="8196" width="7.28515625" style="872" bestFit="1" customWidth="1"/>
    <col min="8197" max="8197" width="7.42578125" style="872" bestFit="1" customWidth="1"/>
    <col min="8198" max="8198" width="9.42578125" style="872" bestFit="1" customWidth="1"/>
    <col min="8199" max="8200" width="8.42578125" style="872" bestFit="1" customWidth="1"/>
    <col min="8201" max="8202" width="7.28515625" style="872" bestFit="1" customWidth="1"/>
    <col min="8203" max="8203" width="9.42578125" style="872" customWidth="1"/>
    <col min="8204" max="8206" width="9.85546875" style="872" bestFit="1" customWidth="1"/>
    <col min="8207" max="8448" width="11.42578125" style="872"/>
    <col min="8449" max="8449" width="29.28515625" style="872" customWidth="1"/>
    <col min="8450" max="8450" width="7.7109375" style="872" bestFit="1" customWidth="1"/>
    <col min="8451" max="8451" width="7.42578125" style="872" bestFit="1" customWidth="1"/>
    <col min="8452" max="8452" width="7.28515625" style="872" bestFit="1" customWidth="1"/>
    <col min="8453" max="8453" width="7.42578125" style="872" bestFit="1" customWidth="1"/>
    <col min="8454" max="8454" width="9.42578125" style="872" bestFit="1" customWidth="1"/>
    <col min="8455" max="8456" width="8.42578125" style="872" bestFit="1" customWidth="1"/>
    <col min="8457" max="8458" width="7.28515625" style="872" bestFit="1" customWidth="1"/>
    <col min="8459" max="8459" width="9.42578125" style="872" customWidth="1"/>
    <col min="8460" max="8462" width="9.85546875" style="872" bestFit="1" customWidth="1"/>
    <col min="8463" max="8704" width="11.42578125" style="872"/>
    <col min="8705" max="8705" width="29.28515625" style="872" customWidth="1"/>
    <col min="8706" max="8706" width="7.7109375" style="872" bestFit="1" customWidth="1"/>
    <col min="8707" max="8707" width="7.42578125" style="872" bestFit="1" customWidth="1"/>
    <col min="8708" max="8708" width="7.28515625" style="872" bestFit="1" customWidth="1"/>
    <col min="8709" max="8709" width="7.42578125" style="872" bestFit="1" customWidth="1"/>
    <col min="8710" max="8710" width="9.42578125" style="872" bestFit="1" customWidth="1"/>
    <col min="8711" max="8712" width="8.42578125" style="872" bestFit="1" customWidth="1"/>
    <col min="8713" max="8714" width="7.28515625" style="872" bestFit="1" customWidth="1"/>
    <col min="8715" max="8715" width="9.42578125" style="872" customWidth="1"/>
    <col min="8716" max="8718" width="9.85546875" style="872" bestFit="1" customWidth="1"/>
    <col min="8719" max="8960" width="11.42578125" style="872"/>
    <col min="8961" max="8961" width="29.28515625" style="872" customWidth="1"/>
    <col min="8962" max="8962" width="7.7109375" style="872" bestFit="1" customWidth="1"/>
    <col min="8963" max="8963" width="7.42578125" style="872" bestFit="1" customWidth="1"/>
    <col min="8964" max="8964" width="7.28515625" style="872" bestFit="1" customWidth="1"/>
    <col min="8965" max="8965" width="7.42578125" style="872" bestFit="1" customWidth="1"/>
    <col min="8966" max="8966" width="9.42578125" style="872" bestFit="1" customWidth="1"/>
    <col min="8967" max="8968" width="8.42578125" style="872" bestFit="1" customWidth="1"/>
    <col min="8969" max="8970" width="7.28515625" style="872" bestFit="1" customWidth="1"/>
    <col min="8971" max="8971" width="9.42578125" style="872" customWidth="1"/>
    <col min="8972" max="8974" width="9.85546875" style="872" bestFit="1" customWidth="1"/>
    <col min="8975" max="9216" width="11.42578125" style="872"/>
    <col min="9217" max="9217" width="29.28515625" style="872" customWidth="1"/>
    <col min="9218" max="9218" width="7.7109375" style="872" bestFit="1" customWidth="1"/>
    <col min="9219" max="9219" width="7.42578125" style="872" bestFit="1" customWidth="1"/>
    <col min="9220" max="9220" width="7.28515625" style="872" bestFit="1" customWidth="1"/>
    <col min="9221" max="9221" width="7.42578125" style="872" bestFit="1" customWidth="1"/>
    <col min="9222" max="9222" width="9.42578125" style="872" bestFit="1" customWidth="1"/>
    <col min="9223" max="9224" width="8.42578125" style="872" bestFit="1" customWidth="1"/>
    <col min="9225" max="9226" width="7.28515625" style="872" bestFit="1" customWidth="1"/>
    <col min="9227" max="9227" width="9.42578125" style="872" customWidth="1"/>
    <col min="9228" max="9230" width="9.85546875" style="872" bestFit="1" customWidth="1"/>
    <col min="9231" max="9472" width="11.42578125" style="872"/>
    <col min="9473" max="9473" width="29.28515625" style="872" customWidth="1"/>
    <col min="9474" max="9474" width="7.7109375" style="872" bestFit="1" customWidth="1"/>
    <col min="9475" max="9475" width="7.42578125" style="872" bestFit="1" customWidth="1"/>
    <col min="9476" max="9476" width="7.28515625" style="872" bestFit="1" customWidth="1"/>
    <col min="9477" max="9477" width="7.42578125" style="872" bestFit="1" customWidth="1"/>
    <col min="9478" max="9478" width="9.42578125" style="872" bestFit="1" customWidth="1"/>
    <col min="9479" max="9480" width="8.42578125" style="872" bestFit="1" customWidth="1"/>
    <col min="9481" max="9482" width="7.28515625" style="872" bestFit="1" customWidth="1"/>
    <col min="9483" max="9483" width="9.42578125" style="872" customWidth="1"/>
    <col min="9484" max="9486" width="9.85546875" style="872" bestFit="1" customWidth="1"/>
    <col min="9487" max="9728" width="11.42578125" style="872"/>
    <col min="9729" max="9729" width="29.28515625" style="872" customWidth="1"/>
    <col min="9730" max="9730" width="7.7109375" style="872" bestFit="1" customWidth="1"/>
    <col min="9731" max="9731" width="7.42578125" style="872" bestFit="1" customWidth="1"/>
    <col min="9732" max="9732" width="7.28515625" style="872" bestFit="1" customWidth="1"/>
    <col min="9733" max="9733" width="7.42578125" style="872" bestFit="1" customWidth="1"/>
    <col min="9734" max="9734" width="9.42578125" style="872" bestFit="1" customWidth="1"/>
    <col min="9735" max="9736" width="8.42578125" style="872" bestFit="1" customWidth="1"/>
    <col min="9737" max="9738" width="7.28515625" style="872" bestFit="1" customWidth="1"/>
    <col min="9739" max="9739" width="9.42578125" style="872" customWidth="1"/>
    <col min="9740" max="9742" width="9.85546875" style="872" bestFit="1" customWidth="1"/>
    <col min="9743" max="9984" width="11.42578125" style="872"/>
    <col min="9985" max="9985" width="29.28515625" style="872" customWidth="1"/>
    <col min="9986" max="9986" width="7.7109375" style="872" bestFit="1" customWidth="1"/>
    <col min="9987" max="9987" width="7.42578125" style="872" bestFit="1" customWidth="1"/>
    <col min="9988" max="9988" width="7.28515625" style="872" bestFit="1" customWidth="1"/>
    <col min="9989" max="9989" width="7.42578125" style="872" bestFit="1" customWidth="1"/>
    <col min="9990" max="9990" width="9.42578125" style="872" bestFit="1" customWidth="1"/>
    <col min="9991" max="9992" width="8.42578125" style="872" bestFit="1" customWidth="1"/>
    <col min="9993" max="9994" width="7.28515625" style="872" bestFit="1" customWidth="1"/>
    <col min="9995" max="9995" width="9.42578125" style="872" customWidth="1"/>
    <col min="9996" max="9998" width="9.85546875" style="872" bestFit="1" customWidth="1"/>
    <col min="9999" max="10240" width="11.42578125" style="872"/>
    <col min="10241" max="10241" width="29.28515625" style="872" customWidth="1"/>
    <col min="10242" max="10242" width="7.7109375" style="872" bestFit="1" customWidth="1"/>
    <col min="10243" max="10243" width="7.42578125" style="872" bestFit="1" customWidth="1"/>
    <col min="10244" max="10244" width="7.28515625" style="872" bestFit="1" customWidth="1"/>
    <col min="10245" max="10245" width="7.42578125" style="872" bestFit="1" customWidth="1"/>
    <col min="10246" max="10246" width="9.42578125" style="872" bestFit="1" customWidth="1"/>
    <col min="10247" max="10248" width="8.42578125" style="872" bestFit="1" customWidth="1"/>
    <col min="10249" max="10250" width="7.28515625" style="872" bestFit="1" customWidth="1"/>
    <col min="10251" max="10251" width="9.42578125" style="872" customWidth="1"/>
    <col min="10252" max="10254" width="9.85546875" style="872" bestFit="1" customWidth="1"/>
    <col min="10255" max="10496" width="11.42578125" style="872"/>
    <col min="10497" max="10497" width="29.28515625" style="872" customWidth="1"/>
    <col min="10498" max="10498" width="7.7109375" style="872" bestFit="1" customWidth="1"/>
    <col min="10499" max="10499" width="7.42578125" style="872" bestFit="1" customWidth="1"/>
    <col min="10500" max="10500" width="7.28515625" style="872" bestFit="1" customWidth="1"/>
    <col min="10501" max="10501" width="7.42578125" style="872" bestFit="1" customWidth="1"/>
    <col min="10502" max="10502" width="9.42578125" style="872" bestFit="1" customWidth="1"/>
    <col min="10503" max="10504" width="8.42578125" style="872" bestFit="1" customWidth="1"/>
    <col min="10505" max="10506" width="7.28515625" style="872" bestFit="1" customWidth="1"/>
    <col min="10507" max="10507" width="9.42578125" style="872" customWidth="1"/>
    <col min="10508" max="10510" width="9.85546875" style="872" bestFit="1" customWidth="1"/>
    <col min="10511" max="10752" width="11.42578125" style="872"/>
    <col min="10753" max="10753" width="29.28515625" style="872" customWidth="1"/>
    <col min="10754" max="10754" width="7.7109375" style="872" bestFit="1" customWidth="1"/>
    <col min="10755" max="10755" width="7.42578125" style="872" bestFit="1" customWidth="1"/>
    <col min="10756" max="10756" width="7.28515625" style="872" bestFit="1" customWidth="1"/>
    <col min="10757" max="10757" width="7.42578125" style="872" bestFit="1" customWidth="1"/>
    <col min="10758" max="10758" width="9.42578125" style="872" bestFit="1" customWidth="1"/>
    <col min="10759" max="10760" width="8.42578125" style="872" bestFit="1" customWidth="1"/>
    <col min="10761" max="10762" width="7.28515625" style="872" bestFit="1" customWidth="1"/>
    <col min="10763" max="10763" width="9.42578125" style="872" customWidth="1"/>
    <col min="10764" max="10766" width="9.85546875" style="872" bestFit="1" customWidth="1"/>
    <col min="10767" max="11008" width="11.42578125" style="872"/>
    <col min="11009" max="11009" width="29.28515625" style="872" customWidth="1"/>
    <col min="11010" max="11010" width="7.7109375" style="872" bestFit="1" customWidth="1"/>
    <col min="11011" max="11011" width="7.42578125" style="872" bestFit="1" customWidth="1"/>
    <col min="11012" max="11012" width="7.28515625" style="872" bestFit="1" customWidth="1"/>
    <col min="11013" max="11013" width="7.42578125" style="872" bestFit="1" customWidth="1"/>
    <col min="11014" max="11014" width="9.42578125" style="872" bestFit="1" customWidth="1"/>
    <col min="11015" max="11016" width="8.42578125" style="872" bestFit="1" customWidth="1"/>
    <col min="11017" max="11018" width="7.28515625" style="872" bestFit="1" customWidth="1"/>
    <col min="11019" max="11019" width="9.42578125" style="872" customWidth="1"/>
    <col min="11020" max="11022" width="9.85546875" style="872" bestFit="1" customWidth="1"/>
    <col min="11023" max="11264" width="11.42578125" style="872"/>
    <col min="11265" max="11265" width="29.28515625" style="872" customWidth="1"/>
    <col min="11266" max="11266" width="7.7109375" style="872" bestFit="1" customWidth="1"/>
    <col min="11267" max="11267" width="7.42578125" style="872" bestFit="1" customWidth="1"/>
    <col min="11268" max="11268" width="7.28515625" style="872" bestFit="1" customWidth="1"/>
    <col min="11269" max="11269" width="7.42578125" style="872" bestFit="1" customWidth="1"/>
    <col min="11270" max="11270" width="9.42578125" style="872" bestFit="1" customWidth="1"/>
    <col min="11271" max="11272" width="8.42578125" style="872" bestFit="1" customWidth="1"/>
    <col min="11273" max="11274" width="7.28515625" style="872" bestFit="1" customWidth="1"/>
    <col min="11275" max="11275" width="9.42578125" style="872" customWidth="1"/>
    <col min="11276" max="11278" width="9.85546875" style="872" bestFit="1" customWidth="1"/>
    <col min="11279" max="11520" width="11.42578125" style="872"/>
    <col min="11521" max="11521" width="29.28515625" style="872" customWidth="1"/>
    <col min="11522" max="11522" width="7.7109375" style="872" bestFit="1" customWidth="1"/>
    <col min="11523" max="11523" width="7.42578125" style="872" bestFit="1" customWidth="1"/>
    <col min="11524" max="11524" width="7.28515625" style="872" bestFit="1" customWidth="1"/>
    <col min="11525" max="11525" width="7.42578125" style="872" bestFit="1" customWidth="1"/>
    <col min="11526" max="11526" width="9.42578125" style="872" bestFit="1" customWidth="1"/>
    <col min="11527" max="11528" width="8.42578125" style="872" bestFit="1" customWidth="1"/>
    <col min="11529" max="11530" width="7.28515625" style="872" bestFit="1" customWidth="1"/>
    <col min="11531" max="11531" width="9.42578125" style="872" customWidth="1"/>
    <col min="11532" max="11534" width="9.85546875" style="872" bestFit="1" customWidth="1"/>
    <col min="11535" max="11776" width="11.42578125" style="872"/>
    <col min="11777" max="11777" width="29.28515625" style="872" customWidth="1"/>
    <col min="11778" max="11778" width="7.7109375" style="872" bestFit="1" customWidth="1"/>
    <col min="11779" max="11779" width="7.42578125" style="872" bestFit="1" customWidth="1"/>
    <col min="11780" max="11780" width="7.28515625" style="872" bestFit="1" customWidth="1"/>
    <col min="11781" max="11781" width="7.42578125" style="872" bestFit="1" customWidth="1"/>
    <col min="11782" max="11782" width="9.42578125" style="872" bestFit="1" customWidth="1"/>
    <col min="11783" max="11784" width="8.42578125" style="872" bestFit="1" customWidth="1"/>
    <col min="11785" max="11786" width="7.28515625" style="872" bestFit="1" customWidth="1"/>
    <col min="11787" max="11787" width="9.42578125" style="872" customWidth="1"/>
    <col min="11788" max="11790" width="9.85546875" style="872" bestFit="1" customWidth="1"/>
    <col min="11791" max="12032" width="11.42578125" style="872"/>
    <col min="12033" max="12033" width="29.28515625" style="872" customWidth="1"/>
    <col min="12034" max="12034" width="7.7109375" style="872" bestFit="1" customWidth="1"/>
    <col min="12035" max="12035" width="7.42578125" style="872" bestFit="1" customWidth="1"/>
    <col min="12036" max="12036" width="7.28515625" style="872" bestFit="1" customWidth="1"/>
    <col min="12037" max="12037" width="7.42578125" style="872" bestFit="1" customWidth="1"/>
    <col min="12038" max="12038" width="9.42578125" style="872" bestFit="1" customWidth="1"/>
    <col min="12039" max="12040" width="8.42578125" style="872" bestFit="1" customWidth="1"/>
    <col min="12041" max="12042" width="7.28515625" style="872" bestFit="1" customWidth="1"/>
    <col min="12043" max="12043" width="9.42578125" style="872" customWidth="1"/>
    <col min="12044" max="12046" width="9.85546875" style="872" bestFit="1" customWidth="1"/>
    <col min="12047" max="12288" width="11.42578125" style="872"/>
    <col min="12289" max="12289" width="29.28515625" style="872" customWidth="1"/>
    <col min="12290" max="12290" width="7.7109375" style="872" bestFit="1" customWidth="1"/>
    <col min="12291" max="12291" width="7.42578125" style="872" bestFit="1" customWidth="1"/>
    <col min="12292" max="12292" width="7.28515625" style="872" bestFit="1" customWidth="1"/>
    <col min="12293" max="12293" width="7.42578125" style="872" bestFit="1" customWidth="1"/>
    <col min="12294" max="12294" width="9.42578125" style="872" bestFit="1" customWidth="1"/>
    <col min="12295" max="12296" width="8.42578125" style="872" bestFit="1" customWidth="1"/>
    <col min="12297" max="12298" width="7.28515625" style="872" bestFit="1" customWidth="1"/>
    <col min="12299" max="12299" width="9.42578125" style="872" customWidth="1"/>
    <col min="12300" max="12302" width="9.85546875" style="872" bestFit="1" customWidth="1"/>
    <col min="12303" max="12544" width="11.42578125" style="872"/>
    <col min="12545" max="12545" width="29.28515625" style="872" customWidth="1"/>
    <col min="12546" max="12546" width="7.7109375" style="872" bestFit="1" customWidth="1"/>
    <col min="12547" max="12547" width="7.42578125" style="872" bestFit="1" customWidth="1"/>
    <col min="12548" max="12548" width="7.28515625" style="872" bestFit="1" customWidth="1"/>
    <col min="12549" max="12549" width="7.42578125" style="872" bestFit="1" customWidth="1"/>
    <col min="12550" max="12550" width="9.42578125" style="872" bestFit="1" customWidth="1"/>
    <col min="12551" max="12552" width="8.42578125" style="872" bestFit="1" customWidth="1"/>
    <col min="12553" max="12554" width="7.28515625" style="872" bestFit="1" customWidth="1"/>
    <col min="12555" max="12555" width="9.42578125" style="872" customWidth="1"/>
    <col min="12556" max="12558" width="9.85546875" style="872" bestFit="1" customWidth="1"/>
    <col min="12559" max="12800" width="11.42578125" style="872"/>
    <col min="12801" max="12801" width="29.28515625" style="872" customWidth="1"/>
    <col min="12802" max="12802" width="7.7109375" style="872" bestFit="1" customWidth="1"/>
    <col min="12803" max="12803" width="7.42578125" style="872" bestFit="1" customWidth="1"/>
    <col min="12804" max="12804" width="7.28515625" style="872" bestFit="1" customWidth="1"/>
    <col min="12805" max="12805" width="7.42578125" style="872" bestFit="1" customWidth="1"/>
    <col min="12806" max="12806" width="9.42578125" style="872" bestFit="1" customWidth="1"/>
    <col min="12807" max="12808" width="8.42578125" style="872" bestFit="1" customWidth="1"/>
    <col min="12809" max="12810" width="7.28515625" style="872" bestFit="1" customWidth="1"/>
    <col min="12811" max="12811" width="9.42578125" style="872" customWidth="1"/>
    <col min="12812" max="12814" width="9.85546875" style="872" bestFit="1" customWidth="1"/>
    <col min="12815" max="13056" width="11.42578125" style="872"/>
    <col min="13057" max="13057" width="29.28515625" style="872" customWidth="1"/>
    <col min="13058" max="13058" width="7.7109375" style="872" bestFit="1" customWidth="1"/>
    <col min="13059" max="13059" width="7.42578125" style="872" bestFit="1" customWidth="1"/>
    <col min="13060" max="13060" width="7.28515625" style="872" bestFit="1" customWidth="1"/>
    <col min="13061" max="13061" width="7.42578125" style="872" bestFit="1" customWidth="1"/>
    <col min="13062" max="13062" width="9.42578125" style="872" bestFit="1" customWidth="1"/>
    <col min="13063" max="13064" width="8.42578125" style="872" bestFit="1" customWidth="1"/>
    <col min="13065" max="13066" width="7.28515625" style="872" bestFit="1" customWidth="1"/>
    <col min="13067" max="13067" width="9.42578125" style="872" customWidth="1"/>
    <col min="13068" max="13070" width="9.85546875" style="872" bestFit="1" customWidth="1"/>
    <col min="13071" max="13312" width="11.42578125" style="872"/>
    <col min="13313" max="13313" width="29.28515625" style="872" customWidth="1"/>
    <col min="13314" max="13314" width="7.7109375" style="872" bestFit="1" customWidth="1"/>
    <col min="13315" max="13315" width="7.42578125" style="872" bestFit="1" customWidth="1"/>
    <col min="13316" max="13316" width="7.28515625" style="872" bestFit="1" customWidth="1"/>
    <col min="13317" max="13317" width="7.42578125" style="872" bestFit="1" customWidth="1"/>
    <col min="13318" max="13318" width="9.42578125" style="872" bestFit="1" customWidth="1"/>
    <col min="13319" max="13320" width="8.42578125" style="872" bestFit="1" customWidth="1"/>
    <col min="13321" max="13322" width="7.28515625" style="872" bestFit="1" customWidth="1"/>
    <col min="13323" max="13323" width="9.42578125" style="872" customWidth="1"/>
    <col min="13324" max="13326" width="9.85546875" style="872" bestFit="1" customWidth="1"/>
    <col min="13327" max="13568" width="11.42578125" style="872"/>
    <col min="13569" max="13569" width="29.28515625" style="872" customWidth="1"/>
    <col min="13570" max="13570" width="7.7109375" style="872" bestFit="1" customWidth="1"/>
    <col min="13571" max="13571" width="7.42578125" style="872" bestFit="1" customWidth="1"/>
    <col min="13572" max="13572" width="7.28515625" style="872" bestFit="1" customWidth="1"/>
    <col min="13573" max="13573" width="7.42578125" style="872" bestFit="1" customWidth="1"/>
    <col min="13574" max="13574" width="9.42578125" style="872" bestFit="1" customWidth="1"/>
    <col min="13575" max="13576" width="8.42578125" style="872" bestFit="1" customWidth="1"/>
    <col min="13577" max="13578" width="7.28515625" style="872" bestFit="1" customWidth="1"/>
    <col min="13579" max="13579" width="9.42578125" style="872" customWidth="1"/>
    <col min="13580" max="13582" width="9.85546875" style="872" bestFit="1" customWidth="1"/>
    <col min="13583" max="13824" width="11.42578125" style="872"/>
    <col min="13825" max="13825" width="29.28515625" style="872" customWidth="1"/>
    <col min="13826" max="13826" width="7.7109375" style="872" bestFit="1" customWidth="1"/>
    <col min="13827" max="13827" width="7.42578125" style="872" bestFit="1" customWidth="1"/>
    <col min="13828" max="13828" width="7.28515625" style="872" bestFit="1" customWidth="1"/>
    <col min="13829" max="13829" width="7.42578125" style="872" bestFit="1" customWidth="1"/>
    <col min="13830" max="13830" width="9.42578125" style="872" bestFit="1" customWidth="1"/>
    <col min="13831" max="13832" width="8.42578125" style="872" bestFit="1" customWidth="1"/>
    <col min="13833" max="13834" width="7.28515625" style="872" bestFit="1" customWidth="1"/>
    <col min="13835" max="13835" width="9.42578125" style="872" customWidth="1"/>
    <col min="13836" max="13838" width="9.85546875" style="872" bestFit="1" customWidth="1"/>
    <col min="13839" max="14080" width="11.42578125" style="872"/>
    <col min="14081" max="14081" width="29.28515625" style="872" customWidth="1"/>
    <col min="14082" max="14082" width="7.7109375" style="872" bestFit="1" customWidth="1"/>
    <col min="14083" max="14083" width="7.42578125" style="872" bestFit="1" customWidth="1"/>
    <col min="14084" max="14084" width="7.28515625" style="872" bestFit="1" customWidth="1"/>
    <col min="14085" max="14085" width="7.42578125" style="872" bestFit="1" customWidth="1"/>
    <col min="14086" max="14086" width="9.42578125" style="872" bestFit="1" customWidth="1"/>
    <col min="14087" max="14088" width="8.42578125" style="872" bestFit="1" customWidth="1"/>
    <col min="14089" max="14090" width="7.28515625" style="872" bestFit="1" customWidth="1"/>
    <col min="14091" max="14091" width="9.42578125" style="872" customWidth="1"/>
    <col min="14092" max="14094" width="9.85546875" style="872" bestFit="1" customWidth="1"/>
    <col min="14095" max="14336" width="11.42578125" style="872"/>
    <col min="14337" max="14337" width="29.28515625" style="872" customWidth="1"/>
    <col min="14338" max="14338" width="7.7109375" style="872" bestFit="1" customWidth="1"/>
    <col min="14339" max="14339" width="7.42578125" style="872" bestFit="1" customWidth="1"/>
    <col min="14340" max="14340" width="7.28515625" style="872" bestFit="1" customWidth="1"/>
    <col min="14341" max="14341" width="7.42578125" style="872" bestFit="1" customWidth="1"/>
    <col min="14342" max="14342" width="9.42578125" style="872" bestFit="1" customWidth="1"/>
    <col min="14343" max="14344" width="8.42578125" style="872" bestFit="1" customWidth="1"/>
    <col min="14345" max="14346" width="7.28515625" style="872" bestFit="1" customWidth="1"/>
    <col min="14347" max="14347" width="9.42578125" style="872" customWidth="1"/>
    <col min="14348" max="14350" width="9.85546875" style="872" bestFit="1" customWidth="1"/>
    <col min="14351" max="14592" width="11.42578125" style="872"/>
    <col min="14593" max="14593" width="29.28515625" style="872" customWidth="1"/>
    <col min="14594" max="14594" width="7.7109375" style="872" bestFit="1" customWidth="1"/>
    <col min="14595" max="14595" width="7.42578125" style="872" bestFit="1" customWidth="1"/>
    <col min="14596" max="14596" width="7.28515625" style="872" bestFit="1" customWidth="1"/>
    <col min="14597" max="14597" width="7.42578125" style="872" bestFit="1" customWidth="1"/>
    <col min="14598" max="14598" width="9.42578125" style="872" bestFit="1" customWidth="1"/>
    <col min="14599" max="14600" width="8.42578125" style="872" bestFit="1" customWidth="1"/>
    <col min="14601" max="14602" width="7.28515625" style="872" bestFit="1" customWidth="1"/>
    <col min="14603" max="14603" width="9.42578125" style="872" customWidth="1"/>
    <col min="14604" max="14606" width="9.85546875" style="872" bestFit="1" customWidth="1"/>
    <col min="14607" max="14848" width="11.42578125" style="872"/>
    <col min="14849" max="14849" width="29.28515625" style="872" customWidth="1"/>
    <col min="14850" max="14850" width="7.7109375" style="872" bestFit="1" customWidth="1"/>
    <col min="14851" max="14851" width="7.42578125" style="872" bestFit="1" customWidth="1"/>
    <col min="14852" max="14852" width="7.28515625" style="872" bestFit="1" customWidth="1"/>
    <col min="14853" max="14853" width="7.42578125" style="872" bestFit="1" customWidth="1"/>
    <col min="14854" max="14854" width="9.42578125" style="872" bestFit="1" customWidth="1"/>
    <col min="14855" max="14856" width="8.42578125" style="872" bestFit="1" customWidth="1"/>
    <col min="14857" max="14858" width="7.28515625" style="872" bestFit="1" customWidth="1"/>
    <col min="14859" max="14859" width="9.42578125" style="872" customWidth="1"/>
    <col min="14860" max="14862" width="9.85546875" style="872" bestFit="1" customWidth="1"/>
    <col min="14863" max="15104" width="11.42578125" style="872"/>
    <col min="15105" max="15105" width="29.28515625" style="872" customWidth="1"/>
    <col min="15106" max="15106" width="7.7109375" style="872" bestFit="1" customWidth="1"/>
    <col min="15107" max="15107" width="7.42578125" style="872" bestFit="1" customWidth="1"/>
    <col min="15108" max="15108" width="7.28515625" style="872" bestFit="1" customWidth="1"/>
    <col min="15109" max="15109" width="7.42578125" style="872" bestFit="1" customWidth="1"/>
    <col min="15110" max="15110" width="9.42578125" style="872" bestFit="1" customWidth="1"/>
    <col min="15111" max="15112" width="8.42578125" style="872" bestFit="1" customWidth="1"/>
    <col min="15113" max="15114" width="7.28515625" style="872" bestFit="1" customWidth="1"/>
    <col min="15115" max="15115" width="9.42578125" style="872" customWidth="1"/>
    <col min="15116" max="15118" width="9.85546875" style="872" bestFit="1" customWidth="1"/>
    <col min="15119" max="15360" width="11.42578125" style="872"/>
    <col min="15361" max="15361" width="29.28515625" style="872" customWidth="1"/>
    <col min="15362" max="15362" width="7.7109375" style="872" bestFit="1" customWidth="1"/>
    <col min="15363" max="15363" width="7.42578125" style="872" bestFit="1" customWidth="1"/>
    <col min="15364" max="15364" width="7.28515625" style="872" bestFit="1" customWidth="1"/>
    <col min="15365" max="15365" width="7.42578125" style="872" bestFit="1" customWidth="1"/>
    <col min="15366" max="15366" width="9.42578125" style="872" bestFit="1" customWidth="1"/>
    <col min="15367" max="15368" width="8.42578125" style="872" bestFit="1" customWidth="1"/>
    <col min="15369" max="15370" width="7.28515625" style="872" bestFit="1" customWidth="1"/>
    <col min="15371" max="15371" width="9.42578125" style="872" customWidth="1"/>
    <col min="15372" max="15374" width="9.85546875" style="872" bestFit="1" customWidth="1"/>
    <col min="15375" max="15616" width="11.42578125" style="872"/>
    <col min="15617" max="15617" width="29.28515625" style="872" customWidth="1"/>
    <col min="15618" max="15618" width="7.7109375" style="872" bestFit="1" customWidth="1"/>
    <col min="15619" max="15619" width="7.42578125" style="872" bestFit="1" customWidth="1"/>
    <col min="15620" max="15620" width="7.28515625" style="872" bestFit="1" customWidth="1"/>
    <col min="15621" max="15621" width="7.42578125" style="872" bestFit="1" customWidth="1"/>
    <col min="15622" max="15622" width="9.42578125" style="872" bestFit="1" customWidth="1"/>
    <col min="15623" max="15624" width="8.42578125" style="872" bestFit="1" customWidth="1"/>
    <col min="15625" max="15626" width="7.28515625" style="872" bestFit="1" customWidth="1"/>
    <col min="15627" max="15627" width="9.42578125" style="872" customWidth="1"/>
    <col min="15628" max="15630" width="9.85546875" style="872" bestFit="1" customWidth="1"/>
    <col min="15631" max="15872" width="11.42578125" style="872"/>
    <col min="15873" max="15873" width="29.28515625" style="872" customWidth="1"/>
    <col min="15874" max="15874" width="7.7109375" style="872" bestFit="1" customWidth="1"/>
    <col min="15875" max="15875" width="7.42578125" style="872" bestFit="1" customWidth="1"/>
    <col min="15876" max="15876" width="7.28515625" style="872" bestFit="1" customWidth="1"/>
    <col min="15877" max="15877" width="7.42578125" style="872" bestFit="1" customWidth="1"/>
    <col min="15878" max="15878" width="9.42578125" style="872" bestFit="1" customWidth="1"/>
    <col min="15879" max="15880" width="8.42578125" style="872" bestFit="1" customWidth="1"/>
    <col min="15881" max="15882" width="7.28515625" style="872" bestFit="1" customWidth="1"/>
    <col min="15883" max="15883" width="9.42578125" style="872" customWidth="1"/>
    <col min="15884" max="15886" width="9.85546875" style="872" bestFit="1" customWidth="1"/>
    <col min="15887" max="16128" width="11.42578125" style="872"/>
    <col min="16129" max="16129" width="29.28515625" style="872" customWidth="1"/>
    <col min="16130" max="16130" width="7.7109375" style="872" bestFit="1" customWidth="1"/>
    <col min="16131" max="16131" width="7.42578125" style="872" bestFit="1" customWidth="1"/>
    <col min="16132" max="16132" width="7.28515625" style="872" bestFit="1" customWidth="1"/>
    <col min="16133" max="16133" width="7.42578125" style="872" bestFit="1" customWidth="1"/>
    <col min="16134" max="16134" width="9.42578125" style="872" bestFit="1" customWidth="1"/>
    <col min="16135" max="16136" width="8.42578125" style="872" bestFit="1" customWidth="1"/>
    <col min="16137" max="16138" width="7.28515625" style="872" bestFit="1" customWidth="1"/>
    <col min="16139" max="16139" width="9.42578125" style="872" customWidth="1"/>
    <col min="16140" max="16142" width="9.85546875" style="872" bestFit="1" customWidth="1"/>
    <col min="16143" max="16384" width="11.42578125" style="872"/>
  </cols>
  <sheetData>
    <row r="1" spans="1:14">
      <c r="A1" s="1649" t="s">
        <v>860</v>
      </c>
      <c r="B1" s="1649"/>
      <c r="C1" s="1649"/>
      <c r="D1" s="1649"/>
      <c r="E1" s="1649"/>
      <c r="F1" s="1649"/>
      <c r="G1" s="1649"/>
      <c r="H1" s="1649"/>
      <c r="I1" s="1649"/>
      <c r="J1" s="1649"/>
      <c r="K1" s="871"/>
      <c r="L1" s="871"/>
      <c r="M1" s="871"/>
      <c r="N1" s="871"/>
    </row>
    <row r="2" spans="1:14">
      <c r="A2" s="1650" t="s">
        <v>137</v>
      </c>
      <c r="B2" s="1650"/>
      <c r="C2" s="1650"/>
      <c r="D2" s="1650"/>
      <c r="E2" s="1650"/>
      <c r="F2" s="1650"/>
      <c r="G2" s="1650"/>
      <c r="H2" s="1650"/>
      <c r="I2" s="1650"/>
      <c r="J2" s="1650"/>
      <c r="K2" s="871"/>
      <c r="L2" s="871"/>
      <c r="M2" s="871"/>
      <c r="N2" s="871"/>
    </row>
    <row r="3" spans="1:14">
      <c r="A3" s="1923" t="s">
        <v>811</v>
      </c>
      <c r="B3" s="1923"/>
      <c r="C3" s="1923"/>
      <c r="D3" s="1923"/>
      <c r="E3" s="1923"/>
      <c r="F3" s="1923"/>
      <c r="G3" s="1923"/>
      <c r="H3" s="1923"/>
      <c r="I3" s="1923"/>
      <c r="J3" s="1923"/>
      <c r="K3" s="873"/>
      <c r="L3" s="874"/>
      <c r="M3" s="873"/>
      <c r="N3" s="873"/>
    </row>
    <row r="4" spans="1:14" ht="16.5" thickBot="1">
      <c r="A4" s="1923"/>
      <c r="B4" s="1923"/>
      <c r="C4" s="1923"/>
      <c r="D4" s="1923"/>
      <c r="E4" s="1923"/>
      <c r="F4" s="1923"/>
      <c r="G4" s="1923"/>
      <c r="H4" s="1923"/>
      <c r="I4" s="1923"/>
      <c r="J4" s="1923"/>
      <c r="K4" s="873"/>
      <c r="L4" s="873"/>
      <c r="M4" s="873"/>
      <c r="N4" s="873"/>
    </row>
    <row r="5" spans="1:14" ht="18" customHeight="1" thickTop="1">
      <c r="A5" s="1741" t="s">
        <v>812</v>
      </c>
      <c r="B5" s="762" t="s">
        <v>4</v>
      </c>
      <c r="C5" s="1699" t="s">
        <v>5</v>
      </c>
      <c r="D5" s="1699"/>
      <c r="E5" s="1699"/>
      <c r="F5" s="1699" t="s">
        <v>46</v>
      </c>
      <c r="G5" s="1699"/>
      <c r="H5" s="1699"/>
      <c r="I5" s="1699" t="s">
        <v>570</v>
      </c>
      <c r="J5" s="1701"/>
      <c r="K5" s="873"/>
    </row>
    <row r="6" spans="1:14">
      <c r="A6" s="1934"/>
      <c r="B6" s="763" t="s">
        <v>813</v>
      </c>
      <c r="C6" s="765" t="s">
        <v>814</v>
      </c>
      <c r="D6" s="763" t="s">
        <v>815</v>
      </c>
      <c r="E6" s="763" t="s">
        <v>813</v>
      </c>
      <c r="F6" s="765" t="s">
        <v>814</v>
      </c>
      <c r="G6" s="763" t="s">
        <v>815</v>
      </c>
      <c r="H6" s="763" t="s">
        <v>813</v>
      </c>
      <c r="I6" s="1936" t="s">
        <v>816</v>
      </c>
      <c r="J6" s="1938" t="s">
        <v>817</v>
      </c>
      <c r="K6" s="875"/>
    </row>
    <row r="7" spans="1:14">
      <c r="A7" s="1935"/>
      <c r="B7" s="765">
        <v>1</v>
      </c>
      <c r="C7" s="763">
        <v>2</v>
      </c>
      <c r="D7" s="763">
        <v>3</v>
      </c>
      <c r="E7" s="765">
        <v>4</v>
      </c>
      <c r="F7" s="763">
        <v>5</v>
      </c>
      <c r="G7" s="763">
        <v>6</v>
      </c>
      <c r="H7" s="765">
        <v>7</v>
      </c>
      <c r="I7" s="1937"/>
      <c r="J7" s="1939"/>
      <c r="K7" s="794"/>
      <c r="L7" s="875"/>
      <c r="M7" s="876"/>
      <c r="N7" s="875"/>
    </row>
    <row r="8" spans="1:14" ht="21" customHeight="1">
      <c r="A8" s="786" t="s">
        <v>818</v>
      </c>
      <c r="B8" s="877">
        <v>1474.49</v>
      </c>
      <c r="C8" s="877">
        <v>1503.5</v>
      </c>
      <c r="D8" s="877">
        <v>1412.92</v>
      </c>
      <c r="E8" s="877">
        <v>1417.72</v>
      </c>
      <c r="F8" s="878">
        <v>1147.3</v>
      </c>
      <c r="G8" s="878">
        <v>1045.5</v>
      </c>
      <c r="H8" s="878">
        <v>1054.21</v>
      </c>
      <c r="I8" s="877">
        <v>-3.8501447958277026</v>
      </c>
      <c r="J8" s="890">
        <v>-25.640464971926761</v>
      </c>
      <c r="L8" s="879"/>
      <c r="M8" s="879"/>
      <c r="N8" s="879"/>
    </row>
    <row r="9" spans="1:14" ht="21" customHeight="1">
      <c r="A9" s="786" t="s">
        <v>819</v>
      </c>
      <c r="B9" s="877">
        <v>1608.52</v>
      </c>
      <c r="C9" s="877">
        <v>1986.18</v>
      </c>
      <c r="D9" s="877">
        <v>1932.97</v>
      </c>
      <c r="E9" s="877">
        <v>1932.97</v>
      </c>
      <c r="F9" s="878">
        <v>1547.81</v>
      </c>
      <c r="G9" s="878">
        <v>1443.46</v>
      </c>
      <c r="H9" s="878">
        <v>1454.98</v>
      </c>
      <c r="I9" s="877">
        <v>20.17071593763211</v>
      </c>
      <c r="J9" s="890">
        <v>-24.72826789862232</v>
      </c>
      <c r="L9" s="879"/>
      <c r="M9" s="879"/>
      <c r="N9" s="879"/>
    </row>
    <row r="10" spans="1:14" ht="21" customHeight="1">
      <c r="A10" s="786" t="s">
        <v>820</v>
      </c>
      <c r="B10" s="877">
        <v>8748.31</v>
      </c>
      <c r="C10" s="877">
        <v>8930.81</v>
      </c>
      <c r="D10" s="877">
        <v>8332.51</v>
      </c>
      <c r="E10" s="877">
        <v>8366.3700000000008</v>
      </c>
      <c r="F10" s="878">
        <v>6977.71</v>
      </c>
      <c r="G10" s="878">
        <v>6235.44</v>
      </c>
      <c r="H10" s="878">
        <v>6353.02</v>
      </c>
      <c r="I10" s="877">
        <v>-4.3658718083835453</v>
      </c>
      <c r="J10" s="890">
        <v>-24.064797516724695</v>
      </c>
      <c r="L10" s="879"/>
      <c r="M10" s="879"/>
      <c r="N10" s="879"/>
    </row>
    <row r="11" spans="1:14" ht="21" customHeight="1">
      <c r="A11" s="786" t="s">
        <v>821</v>
      </c>
      <c r="B11" s="877">
        <v>739.64</v>
      </c>
      <c r="C11" s="877">
        <v>780.65</v>
      </c>
      <c r="D11" s="877">
        <v>757.09</v>
      </c>
      <c r="E11" s="877">
        <v>757.09</v>
      </c>
      <c r="F11" s="878">
        <v>650.79999999999995</v>
      </c>
      <c r="G11" s="878">
        <v>617.51</v>
      </c>
      <c r="H11" s="878">
        <v>624.23</v>
      </c>
      <c r="I11" s="877">
        <v>2.3592558541993469</v>
      </c>
      <c r="J11" s="890">
        <v>-17.548772272781306</v>
      </c>
      <c r="L11" s="879"/>
      <c r="M11" s="879"/>
      <c r="N11" s="879"/>
    </row>
    <row r="12" spans="1:14" ht="21" customHeight="1">
      <c r="A12" s="786" t="s">
        <v>822</v>
      </c>
      <c r="B12" s="877"/>
      <c r="C12" s="877"/>
      <c r="D12" s="877"/>
      <c r="E12" s="877"/>
      <c r="F12" s="878">
        <v>1788.58</v>
      </c>
      <c r="G12" s="878">
        <v>1626.35</v>
      </c>
      <c r="H12" s="878">
        <v>1666.7</v>
      </c>
      <c r="I12" s="877"/>
      <c r="J12" s="890"/>
      <c r="L12" s="879"/>
      <c r="M12" s="879"/>
      <c r="N12" s="879"/>
    </row>
    <row r="13" spans="1:14" ht="21" customHeight="1">
      <c r="A13" s="786" t="s">
        <v>806</v>
      </c>
      <c r="B13" s="877">
        <v>2355.65</v>
      </c>
      <c r="C13" s="877">
        <v>2464.46</v>
      </c>
      <c r="D13" s="877">
        <v>2228.64</v>
      </c>
      <c r="E13" s="877">
        <v>2403.63</v>
      </c>
      <c r="F13" s="878">
        <v>2379.6799999999998</v>
      </c>
      <c r="G13" s="878">
        <v>2306.7399999999998</v>
      </c>
      <c r="H13" s="878">
        <v>2379.6799999999998</v>
      </c>
      <c r="I13" s="877">
        <v>2.0368051280962902</v>
      </c>
      <c r="J13" s="890">
        <v>-0.99640959715098631</v>
      </c>
      <c r="L13" s="879"/>
      <c r="M13" s="879"/>
      <c r="N13" s="879"/>
    </row>
    <row r="14" spans="1:14" ht="21" customHeight="1">
      <c r="A14" s="786" t="s">
        <v>807</v>
      </c>
      <c r="B14" s="877">
        <v>2021.24</v>
      </c>
      <c r="C14" s="877">
        <v>2295.9899999999998</v>
      </c>
      <c r="D14" s="877">
        <v>2204.08</v>
      </c>
      <c r="E14" s="877">
        <v>2204.08</v>
      </c>
      <c r="F14" s="878">
        <v>2026.32</v>
      </c>
      <c r="G14" s="878">
        <v>1811.99</v>
      </c>
      <c r="H14" s="878">
        <v>1895.16</v>
      </c>
      <c r="I14" s="877">
        <v>9.0459322000356224</v>
      </c>
      <c r="J14" s="890">
        <v>-14.015825196907556</v>
      </c>
      <c r="L14" s="879"/>
      <c r="M14" s="879"/>
      <c r="N14" s="879"/>
    </row>
    <row r="15" spans="1:14" ht="21" customHeight="1">
      <c r="A15" s="786" t="s">
        <v>808</v>
      </c>
      <c r="B15" s="877">
        <v>201.38</v>
      </c>
      <c r="C15" s="877">
        <v>212.76</v>
      </c>
      <c r="D15" s="877">
        <v>212.76</v>
      </c>
      <c r="E15" s="877">
        <v>212.76</v>
      </c>
      <c r="F15" s="878">
        <v>207.67</v>
      </c>
      <c r="G15" s="878">
        <v>200.07</v>
      </c>
      <c r="H15" s="878">
        <v>200.41</v>
      </c>
      <c r="I15" s="877">
        <v>5.6510080444929969</v>
      </c>
      <c r="J15" s="890">
        <v>-5.8046625305508428</v>
      </c>
      <c r="L15" s="879"/>
      <c r="M15" s="879"/>
      <c r="N15" s="879"/>
    </row>
    <row r="16" spans="1:14" ht="21" customHeight="1">
      <c r="A16" s="786" t="s">
        <v>823</v>
      </c>
      <c r="B16" s="877">
        <v>2505.1999999999998</v>
      </c>
      <c r="C16" s="877">
        <v>2106.38</v>
      </c>
      <c r="D16" s="877">
        <v>1973.25</v>
      </c>
      <c r="E16" s="877">
        <v>1994.6</v>
      </c>
      <c r="F16" s="878">
        <v>1656.58</v>
      </c>
      <c r="G16" s="878">
        <v>1511.06</v>
      </c>
      <c r="H16" s="878">
        <v>1551.5</v>
      </c>
      <c r="I16" s="877">
        <v>-20.381606258981321</v>
      </c>
      <c r="J16" s="890">
        <v>-22.214980447207452</v>
      </c>
      <c r="L16" s="879"/>
      <c r="M16" s="879"/>
      <c r="N16" s="879"/>
    </row>
    <row r="17" spans="1:18" ht="21" customHeight="1">
      <c r="A17" s="786" t="s">
        <v>408</v>
      </c>
      <c r="B17" s="877">
        <v>781.26</v>
      </c>
      <c r="C17" s="877">
        <v>716.97</v>
      </c>
      <c r="D17" s="877">
        <v>684.87</v>
      </c>
      <c r="E17" s="877">
        <v>691.23</v>
      </c>
      <c r="F17" s="878">
        <v>755.96</v>
      </c>
      <c r="G17" s="878">
        <v>719.37</v>
      </c>
      <c r="H17" s="878">
        <v>723.46</v>
      </c>
      <c r="I17" s="877">
        <v>-11.523692496736032</v>
      </c>
      <c r="J17" s="890">
        <v>4.6627027183426719</v>
      </c>
      <c r="L17" s="879"/>
      <c r="M17" s="879"/>
      <c r="N17" s="879"/>
    </row>
    <row r="18" spans="1:18" ht="21" customHeight="1">
      <c r="A18" s="819" t="s">
        <v>824</v>
      </c>
      <c r="B18" s="880">
        <v>1614.15</v>
      </c>
      <c r="C18" s="880">
        <v>1659.23</v>
      </c>
      <c r="D18" s="880">
        <v>1580.52</v>
      </c>
      <c r="E18" s="880">
        <v>1584.49</v>
      </c>
      <c r="F18" s="881">
        <v>1339.65</v>
      </c>
      <c r="G18" s="881">
        <v>1231.6400000000001</v>
      </c>
      <c r="H18" s="881">
        <v>1247.3</v>
      </c>
      <c r="I18" s="880">
        <v>-22.073747880444401</v>
      </c>
      <c r="J18" s="891">
        <v>-21.280664440924212</v>
      </c>
      <c r="L18" s="882"/>
      <c r="M18" s="882"/>
      <c r="N18" s="882"/>
    </row>
    <row r="19" spans="1:18" ht="21" customHeight="1">
      <c r="A19" s="819" t="s">
        <v>825</v>
      </c>
      <c r="B19" s="880">
        <v>349.19</v>
      </c>
      <c r="C19" s="880">
        <v>354.1</v>
      </c>
      <c r="D19" s="880">
        <v>335.4</v>
      </c>
      <c r="E19" s="880">
        <v>336.3</v>
      </c>
      <c r="F19" s="881">
        <v>282.3</v>
      </c>
      <c r="G19" s="881">
        <v>259.16000000000003</v>
      </c>
      <c r="H19" s="881">
        <v>261.81</v>
      </c>
      <c r="I19" s="880">
        <v>-3.691400097368188</v>
      </c>
      <c r="J19" s="891">
        <v>-22.14986619090098</v>
      </c>
      <c r="L19" s="882"/>
      <c r="M19" s="882"/>
      <c r="N19" s="882"/>
    </row>
    <row r="20" spans="1:18" ht="21" customHeight="1" thickBot="1">
      <c r="A20" s="892" t="s">
        <v>826</v>
      </c>
      <c r="B20" s="893">
        <v>117.16</v>
      </c>
      <c r="C20" s="893">
        <v>122.88</v>
      </c>
      <c r="D20" s="893">
        <v>116.31</v>
      </c>
      <c r="E20" s="893">
        <v>116.63</v>
      </c>
      <c r="F20" s="894">
        <v>96.7</v>
      </c>
      <c r="G20" s="894">
        <v>88.57</v>
      </c>
      <c r="H20" s="894">
        <v>89.7</v>
      </c>
      <c r="I20" s="893">
        <v>-0.45237282348924168</v>
      </c>
      <c r="J20" s="895">
        <v>-23.090114035839832</v>
      </c>
      <c r="K20" s="883"/>
      <c r="L20" s="884"/>
      <c r="M20" s="884"/>
      <c r="N20" s="884"/>
    </row>
    <row r="21" spans="1:18" s="885" customFormat="1" ht="18" customHeight="1" thickTop="1">
      <c r="A21" s="213" t="s">
        <v>810</v>
      </c>
      <c r="F21" s="886"/>
      <c r="G21" s="886"/>
      <c r="H21" s="886"/>
      <c r="I21" s="879"/>
      <c r="J21" s="883"/>
      <c r="K21" s="883"/>
      <c r="L21" s="884"/>
      <c r="M21" s="884"/>
      <c r="N21" s="884"/>
    </row>
    <row r="22" spans="1:18" s="885" customFormat="1">
      <c r="A22" s="372" t="s">
        <v>703</v>
      </c>
      <c r="B22" s="887"/>
      <c r="C22" s="887"/>
      <c r="E22" s="872"/>
      <c r="F22" s="872"/>
      <c r="G22" s="872"/>
      <c r="H22" s="872"/>
      <c r="I22" s="872"/>
      <c r="J22" s="872"/>
      <c r="K22" s="872"/>
      <c r="L22" s="872"/>
      <c r="M22" s="872"/>
      <c r="N22" s="872"/>
      <c r="O22" s="872"/>
      <c r="P22" s="872"/>
      <c r="Q22" s="872"/>
    </row>
    <row r="23" spans="1:18" s="885" customFormat="1">
      <c r="A23" s="372" t="s">
        <v>704</v>
      </c>
      <c r="B23" s="887"/>
      <c r="C23" s="888"/>
      <c r="E23" s="872"/>
      <c r="F23" s="872"/>
      <c r="G23" s="872"/>
      <c r="H23" s="872"/>
      <c r="I23" s="872"/>
      <c r="J23" s="872"/>
      <c r="K23" s="872"/>
      <c r="L23" s="872"/>
      <c r="M23" s="872"/>
      <c r="N23" s="872"/>
      <c r="O23" s="872"/>
      <c r="P23" s="872"/>
      <c r="Q23" s="872"/>
    </row>
    <row r="24" spans="1:18">
      <c r="A24" s="213"/>
      <c r="R24" s="213"/>
    </row>
    <row r="25" spans="1:18">
      <c r="R25" s="213"/>
    </row>
    <row r="26" spans="1:18">
      <c r="L26" s="889"/>
      <c r="M26" s="889"/>
      <c r="O26" s="213"/>
      <c r="P26" s="213"/>
      <c r="Q26" s="213"/>
      <c r="R26" s="213"/>
    </row>
    <row r="27" spans="1:18">
      <c r="L27" s="889"/>
      <c r="M27" s="889"/>
      <c r="O27" s="213"/>
      <c r="P27" s="213"/>
      <c r="Q27" s="213"/>
      <c r="R27" s="213"/>
    </row>
    <row r="28" spans="1:18">
      <c r="L28" s="889"/>
      <c r="M28" s="889"/>
      <c r="O28" s="213"/>
      <c r="P28" s="213"/>
      <c r="Q28" s="213"/>
      <c r="R28" s="213"/>
    </row>
    <row r="29" spans="1:18">
      <c r="L29" s="889"/>
      <c r="M29" s="889"/>
      <c r="O29" s="213"/>
      <c r="P29" s="213"/>
      <c r="Q29" s="213"/>
      <c r="R29" s="213"/>
    </row>
    <row r="30" spans="1:18">
      <c r="L30" s="889"/>
      <c r="M30" s="889"/>
      <c r="O30" s="213"/>
      <c r="P30" s="213"/>
      <c r="Q30" s="213"/>
      <c r="R30" s="213"/>
    </row>
    <row r="31" spans="1:18">
      <c r="L31" s="889"/>
      <c r="M31" s="889"/>
      <c r="O31" s="213"/>
      <c r="P31" s="213"/>
      <c r="Q31" s="213"/>
      <c r="R31" s="213"/>
    </row>
    <row r="32" spans="1:18">
      <c r="L32" s="889"/>
      <c r="M32" s="889"/>
      <c r="O32" s="213"/>
      <c r="P32" s="213"/>
      <c r="Q32" s="213"/>
      <c r="R32" s="213"/>
    </row>
    <row r="33" spans="12:18">
      <c r="L33" s="889"/>
      <c r="M33" s="889"/>
      <c r="O33" s="213"/>
      <c r="P33" s="213"/>
      <c r="Q33" s="213"/>
      <c r="R33" s="213"/>
    </row>
    <row r="34" spans="12:18">
      <c r="L34" s="889"/>
      <c r="M34" s="889"/>
      <c r="O34" s="213"/>
      <c r="P34" s="213"/>
      <c r="Q34" s="213"/>
      <c r="R34" s="213"/>
    </row>
    <row r="35" spans="12:18">
      <c r="L35" s="889"/>
      <c r="M35" s="889"/>
    </row>
    <row r="36" spans="12:18">
      <c r="L36" s="889"/>
      <c r="M36" s="889"/>
    </row>
    <row r="37" spans="12:18">
      <c r="L37" s="889"/>
      <c r="M37" s="889"/>
    </row>
    <row r="38" spans="12:18">
      <c r="L38" s="889"/>
      <c r="M38" s="889"/>
    </row>
    <row r="39" spans="12:18">
      <c r="L39" s="889"/>
      <c r="M39" s="889"/>
    </row>
    <row r="40" spans="12:18">
      <c r="L40" s="889"/>
      <c r="M40" s="889"/>
    </row>
    <row r="41" spans="12:18">
      <c r="L41" s="889"/>
      <c r="M41" s="889"/>
    </row>
    <row r="42" spans="12:18">
      <c r="L42" s="889"/>
      <c r="M42" s="889"/>
    </row>
    <row r="43" spans="12:18">
      <c r="L43" s="889"/>
      <c r="M43" s="889"/>
    </row>
    <row r="44" spans="12:18">
      <c r="L44" s="889"/>
      <c r="M44" s="889"/>
    </row>
    <row r="45" spans="12:18">
      <c r="L45" s="889"/>
      <c r="M45" s="889"/>
    </row>
    <row r="46" spans="12:18">
      <c r="L46" s="889"/>
      <c r="M46" s="889"/>
    </row>
    <row r="47" spans="12:18">
      <c r="L47" s="889"/>
      <c r="M47" s="889"/>
    </row>
    <row r="48" spans="12:18">
      <c r="L48" s="889"/>
      <c r="M48" s="889"/>
    </row>
    <row r="49" spans="12:13">
      <c r="L49" s="889"/>
      <c r="M49" s="889"/>
    </row>
    <row r="50" spans="12:13">
      <c r="L50" s="889"/>
      <c r="M50" s="889"/>
    </row>
    <row r="51" spans="12:13">
      <c r="L51" s="889"/>
      <c r="M51" s="889"/>
    </row>
    <row r="52" spans="12:13">
      <c r="L52" s="889"/>
      <c r="M52" s="889"/>
    </row>
    <row r="53" spans="12:13">
      <c r="L53" s="889"/>
      <c r="M53" s="889"/>
    </row>
    <row r="54" spans="12:13">
      <c r="L54" s="889"/>
      <c r="M54" s="889"/>
    </row>
    <row r="55" spans="12:13">
      <c r="L55" s="889"/>
      <c r="M55" s="889"/>
    </row>
    <row r="56" spans="12:13">
      <c r="L56" s="889"/>
      <c r="M56" s="889"/>
    </row>
    <row r="57" spans="12:13">
      <c r="L57" s="889"/>
      <c r="M57" s="889"/>
    </row>
    <row r="58" spans="12:13">
      <c r="L58" s="889"/>
      <c r="M58" s="889"/>
    </row>
    <row r="59" spans="12:13">
      <c r="L59" s="889"/>
      <c r="M59" s="889"/>
    </row>
    <row r="60" spans="12:13">
      <c r="L60" s="889"/>
      <c r="M60" s="889"/>
    </row>
    <row r="61" spans="12:13">
      <c r="L61" s="889"/>
      <c r="M61" s="889"/>
    </row>
    <row r="62" spans="12:13">
      <c r="L62" s="889"/>
      <c r="M62" s="889"/>
    </row>
    <row r="63" spans="12:13">
      <c r="L63" s="889"/>
      <c r="M63" s="889"/>
    </row>
    <row r="64" spans="12:13">
      <c r="L64" s="889"/>
      <c r="M64" s="889"/>
    </row>
    <row r="65" spans="12:13">
      <c r="L65" s="889"/>
      <c r="M65" s="889"/>
    </row>
    <row r="66" spans="12:13">
      <c r="L66" s="889"/>
      <c r="M66" s="889"/>
    </row>
    <row r="67" spans="12:13">
      <c r="L67" s="889"/>
      <c r="M67" s="889"/>
    </row>
    <row r="68" spans="12:13">
      <c r="L68" s="889"/>
      <c r="M68" s="889"/>
    </row>
    <row r="69" spans="12:13">
      <c r="L69" s="889"/>
      <c r="M69" s="889"/>
    </row>
    <row r="70" spans="12:13">
      <c r="L70" s="889"/>
      <c r="M70" s="889"/>
    </row>
    <row r="71" spans="12:13">
      <c r="L71" s="889"/>
      <c r="M71" s="889"/>
    </row>
    <row r="72" spans="12:13">
      <c r="L72" s="889"/>
      <c r="M72" s="889"/>
    </row>
    <row r="73" spans="12:13">
      <c r="L73" s="889"/>
      <c r="M73" s="889"/>
    </row>
    <row r="74" spans="12:13">
      <c r="L74" s="889"/>
      <c r="M74" s="889"/>
    </row>
    <row r="75" spans="12:13">
      <c r="L75" s="889"/>
      <c r="M75" s="889"/>
    </row>
    <row r="76" spans="12:13">
      <c r="L76" s="889"/>
      <c r="M76" s="889"/>
    </row>
    <row r="77" spans="12:13">
      <c r="L77" s="889"/>
      <c r="M77" s="889"/>
    </row>
    <row r="78" spans="12:13">
      <c r="L78" s="889"/>
      <c r="M78" s="889"/>
    </row>
    <row r="79" spans="12:13">
      <c r="L79" s="889"/>
      <c r="M79" s="889"/>
    </row>
    <row r="80" spans="12:13">
      <c r="L80" s="889"/>
      <c r="M80" s="889"/>
    </row>
    <row r="81" spans="12:13">
      <c r="L81" s="889"/>
      <c r="M81" s="889"/>
    </row>
    <row r="82" spans="12:13">
      <c r="L82" s="889"/>
      <c r="M82" s="889"/>
    </row>
    <row r="83" spans="12:13">
      <c r="L83" s="889"/>
      <c r="M83" s="889"/>
    </row>
    <row r="84" spans="12:13">
      <c r="L84" s="889"/>
      <c r="M84" s="889"/>
    </row>
    <row r="85" spans="12:13">
      <c r="L85" s="889"/>
      <c r="M85" s="889"/>
    </row>
    <row r="86" spans="12:13">
      <c r="L86" s="889"/>
      <c r="M86" s="889"/>
    </row>
    <row r="87" spans="12:13">
      <c r="L87" s="889"/>
      <c r="M87" s="889"/>
    </row>
    <row r="88" spans="12:13">
      <c r="L88" s="889"/>
      <c r="M88" s="889"/>
    </row>
    <row r="89" spans="12:13">
      <c r="L89" s="889"/>
      <c r="M89" s="889"/>
    </row>
    <row r="90" spans="12:13">
      <c r="L90" s="889"/>
      <c r="M90" s="889"/>
    </row>
    <row r="91" spans="12:13">
      <c r="L91" s="889"/>
      <c r="M91" s="889"/>
    </row>
    <row r="92" spans="12:13">
      <c r="L92" s="889"/>
      <c r="M92" s="889"/>
    </row>
    <row r="93" spans="12:13">
      <c r="L93" s="889"/>
      <c r="M93" s="889"/>
    </row>
    <row r="94" spans="12:13">
      <c r="L94" s="889"/>
      <c r="M94" s="889"/>
    </row>
    <row r="95" spans="12:13">
      <c r="L95" s="889"/>
      <c r="M95" s="889"/>
    </row>
    <row r="96" spans="12:13">
      <c r="L96" s="889"/>
      <c r="M96" s="889"/>
    </row>
    <row r="97" spans="12:13">
      <c r="L97" s="889"/>
      <c r="M97" s="889"/>
    </row>
    <row r="98" spans="12:13">
      <c r="L98" s="889"/>
      <c r="M98" s="889"/>
    </row>
    <row r="99" spans="12:13">
      <c r="L99" s="889"/>
      <c r="M99" s="889"/>
    </row>
    <row r="100" spans="12:13">
      <c r="L100" s="889"/>
      <c r="M100" s="889"/>
    </row>
    <row r="101" spans="12:13">
      <c r="L101" s="889"/>
      <c r="M101" s="889"/>
    </row>
    <row r="102" spans="12:13">
      <c r="L102" s="889"/>
      <c r="M102" s="889"/>
    </row>
    <row r="103" spans="12:13">
      <c r="L103" s="889"/>
      <c r="M103" s="889"/>
    </row>
    <row r="104" spans="12:13">
      <c r="L104" s="889"/>
      <c r="M104" s="889"/>
    </row>
    <row r="105" spans="12:13">
      <c r="L105" s="889"/>
      <c r="M105" s="889"/>
    </row>
    <row r="106" spans="12:13">
      <c r="L106" s="889"/>
      <c r="M106" s="889"/>
    </row>
    <row r="107" spans="12:13">
      <c r="L107" s="889"/>
      <c r="M107" s="889"/>
    </row>
    <row r="108" spans="12:13">
      <c r="L108" s="889"/>
      <c r="M108" s="889"/>
    </row>
    <row r="109" spans="12:13">
      <c r="L109" s="889"/>
      <c r="M109" s="889"/>
    </row>
    <row r="110" spans="12:13">
      <c r="L110" s="889"/>
      <c r="M110" s="889"/>
    </row>
    <row r="111" spans="12:13">
      <c r="L111" s="889"/>
      <c r="M111" s="889"/>
    </row>
    <row r="112" spans="12:13">
      <c r="L112" s="889"/>
      <c r="M112" s="889"/>
    </row>
    <row r="113" spans="12:13">
      <c r="L113" s="889"/>
      <c r="M113" s="889"/>
    </row>
    <row r="114" spans="12:13">
      <c r="L114" s="889"/>
      <c r="M114" s="889"/>
    </row>
    <row r="115" spans="12:13">
      <c r="L115" s="889"/>
      <c r="M115" s="889"/>
    </row>
  </sheetData>
  <mergeCells count="10">
    <mergeCell ref="A1:J1"/>
    <mergeCell ref="A2:J2"/>
    <mergeCell ref="A3:J3"/>
    <mergeCell ref="A4:J4"/>
    <mergeCell ref="A5:A7"/>
    <mergeCell ref="C5:E5"/>
    <mergeCell ref="F5:H5"/>
    <mergeCell ref="I5:J5"/>
    <mergeCell ref="I6:I7"/>
    <mergeCell ref="J6:J7"/>
  </mergeCells>
  <pageMargins left="0.7" right="0.7" top="0.5" bottom="0.5" header="0.3" footer="0.3"/>
  <pageSetup scale="85" orientation="landscape" r:id="rId1"/>
</worksheet>
</file>

<file path=xl/worksheets/sheet45.xml><?xml version="1.0" encoding="utf-8"?>
<worksheet xmlns="http://schemas.openxmlformats.org/spreadsheetml/2006/main" xmlns:r="http://schemas.openxmlformats.org/officeDocument/2006/relationships">
  <sheetPr>
    <pageSetUpPr fitToPage="1"/>
  </sheetPr>
  <dimension ref="A1:M24"/>
  <sheetViews>
    <sheetView view="pageBreakPreview" zoomScale="60" workbookViewId="0">
      <selection activeCell="B28" sqref="B28"/>
    </sheetView>
  </sheetViews>
  <sheetFormatPr defaultColWidth="8.85546875" defaultRowHeight="15.75"/>
  <cols>
    <col min="1" max="1" width="29.85546875" style="213" customWidth="1"/>
    <col min="2" max="10" width="15.28515625" style="213" customWidth="1"/>
    <col min="11" max="256" width="8.85546875" style="213"/>
    <col min="257" max="257" width="26.28515625" style="213" customWidth="1"/>
    <col min="258" max="258" width="10.85546875" style="213" customWidth="1"/>
    <col min="259" max="259" width="10" style="213" customWidth="1"/>
    <col min="260" max="260" width="10.42578125" style="213" customWidth="1"/>
    <col min="261" max="261" width="11.42578125" style="213" customWidth="1"/>
    <col min="262" max="262" width="9.140625" style="213" customWidth="1"/>
    <col min="263" max="263" width="9.85546875" style="213" customWidth="1"/>
    <col min="264" max="264" width="10.28515625" style="213" bestFit="1" customWidth="1"/>
    <col min="265" max="265" width="8.7109375" style="213" bestFit="1" customWidth="1"/>
    <col min="266" max="266" width="10.140625" style="213" bestFit="1" customWidth="1"/>
    <col min="267" max="512" width="8.85546875" style="213"/>
    <col min="513" max="513" width="26.28515625" style="213" customWidth="1"/>
    <col min="514" max="514" width="10.85546875" style="213" customWidth="1"/>
    <col min="515" max="515" width="10" style="213" customWidth="1"/>
    <col min="516" max="516" width="10.42578125" style="213" customWidth="1"/>
    <col min="517" max="517" width="11.42578125" style="213" customWidth="1"/>
    <col min="518" max="518" width="9.140625" style="213" customWidth="1"/>
    <col min="519" max="519" width="9.85546875" style="213" customWidth="1"/>
    <col min="520" max="520" width="10.28515625" style="213" bestFit="1" customWidth="1"/>
    <col min="521" max="521" width="8.7109375" style="213" bestFit="1" customWidth="1"/>
    <col min="522" max="522" width="10.140625" style="213" bestFit="1" customWidth="1"/>
    <col min="523" max="768" width="8.85546875" style="213"/>
    <col min="769" max="769" width="26.28515625" style="213" customWidth="1"/>
    <col min="770" max="770" width="10.85546875" style="213" customWidth="1"/>
    <col min="771" max="771" width="10" style="213" customWidth="1"/>
    <col min="772" max="772" width="10.42578125" style="213" customWidth="1"/>
    <col min="773" max="773" width="11.42578125" style="213" customWidth="1"/>
    <col min="774" max="774" width="9.140625" style="213" customWidth="1"/>
    <col min="775" max="775" width="9.85546875" style="213" customWidth="1"/>
    <col min="776" max="776" width="10.28515625" style="213" bestFit="1" customWidth="1"/>
    <col min="777" max="777" width="8.7109375" style="213" bestFit="1" customWidth="1"/>
    <col min="778" max="778" width="10.140625" style="213" bestFit="1" customWidth="1"/>
    <col min="779" max="1024" width="8.85546875" style="213"/>
    <col min="1025" max="1025" width="26.28515625" style="213" customWidth="1"/>
    <col min="1026" max="1026" width="10.85546875" style="213" customWidth="1"/>
    <col min="1027" max="1027" width="10" style="213" customWidth="1"/>
    <col min="1028" max="1028" width="10.42578125" style="213" customWidth="1"/>
    <col min="1029" max="1029" width="11.42578125" style="213" customWidth="1"/>
    <col min="1030" max="1030" width="9.140625" style="213" customWidth="1"/>
    <col min="1031" max="1031" width="9.85546875" style="213" customWidth="1"/>
    <col min="1032" max="1032" width="10.28515625" style="213" bestFit="1" customWidth="1"/>
    <col min="1033" max="1033" width="8.7109375" style="213" bestFit="1" customWidth="1"/>
    <col min="1034" max="1034" width="10.140625" style="213" bestFit="1" customWidth="1"/>
    <col min="1035" max="1280" width="8.85546875" style="213"/>
    <col min="1281" max="1281" width="26.28515625" style="213" customWidth="1"/>
    <col min="1282" max="1282" width="10.85546875" style="213" customWidth="1"/>
    <col min="1283" max="1283" width="10" style="213" customWidth="1"/>
    <col min="1284" max="1284" width="10.42578125" style="213" customWidth="1"/>
    <col min="1285" max="1285" width="11.42578125" style="213" customWidth="1"/>
    <col min="1286" max="1286" width="9.140625" style="213" customWidth="1"/>
    <col min="1287" max="1287" width="9.85546875" style="213" customWidth="1"/>
    <col min="1288" max="1288" width="10.28515625" style="213" bestFit="1" customWidth="1"/>
    <col min="1289" max="1289" width="8.7109375" style="213" bestFit="1" customWidth="1"/>
    <col min="1290" max="1290" width="10.140625" style="213" bestFit="1" customWidth="1"/>
    <col min="1291" max="1536" width="8.85546875" style="213"/>
    <col min="1537" max="1537" width="26.28515625" style="213" customWidth="1"/>
    <col min="1538" max="1538" width="10.85546875" style="213" customWidth="1"/>
    <col min="1539" max="1539" width="10" style="213" customWidth="1"/>
    <col min="1540" max="1540" width="10.42578125" style="213" customWidth="1"/>
    <col min="1541" max="1541" width="11.42578125" style="213" customWidth="1"/>
    <col min="1542" max="1542" width="9.140625" style="213" customWidth="1"/>
    <col min="1543" max="1543" width="9.85546875" style="213" customWidth="1"/>
    <col min="1544" max="1544" width="10.28515625" style="213" bestFit="1" customWidth="1"/>
    <col min="1545" max="1545" width="8.7109375" style="213" bestFit="1" customWidth="1"/>
    <col min="1546" max="1546" width="10.140625" style="213" bestFit="1" customWidth="1"/>
    <col min="1547" max="1792" width="8.85546875" style="213"/>
    <col min="1793" max="1793" width="26.28515625" style="213" customWidth="1"/>
    <col min="1794" max="1794" width="10.85546875" style="213" customWidth="1"/>
    <col min="1795" max="1795" width="10" style="213" customWidth="1"/>
    <col min="1796" max="1796" width="10.42578125" style="213" customWidth="1"/>
    <col min="1797" max="1797" width="11.42578125" style="213" customWidth="1"/>
    <col min="1798" max="1798" width="9.140625" style="213" customWidth="1"/>
    <col min="1799" max="1799" width="9.85546875" style="213" customWidth="1"/>
    <col min="1800" max="1800" width="10.28515625" style="213" bestFit="1" customWidth="1"/>
    <col min="1801" max="1801" width="8.7109375" style="213" bestFit="1" customWidth="1"/>
    <col min="1802" max="1802" width="10.140625" style="213" bestFit="1" customWidth="1"/>
    <col min="1803" max="2048" width="8.85546875" style="213"/>
    <col min="2049" max="2049" width="26.28515625" style="213" customWidth="1"/>
    <col min="2050" max="2050" width="10.85546875" style="213" customWidth="1"/>
    <col min="2051" max="2051" width="10" style="213" customWidth="1"/>
    <col min="2052" max="2052" width="10.42578125" style="213" customWidth="1"/>
    <col min="2053" max="2053" width="11.42578125" style="213" customWidth="1"/>
    <col min="2054" max="2054" width="9.140625" style="213" customWidth="1"/>
    <col min="2055" max="2055" width="9.85546875" style="213" customWidth="1"/>
    <col min="2056" max="2056" width="10.28515625" style="213" bestFit="1" customWidth="1"/>
    <col min="2057" max="2057" width="8.7109375" style="213" bestFit="1" customWidth="1"/>
    <col min="2058" max="2058" width="10.140625" style="213" bestFit="1" customWidth="1"/>
    <col min="2059" max="2304" width="8.85546875" style="213"/>
    <col min="2305" max="2305" width="26.28515625" style="213" customWidth="1"/>
    <col min="2306" max="2306" width="10.85546875" style="213" customWidth="1"/>
    <col min="2307" max="2307" width="10" style="213" customWidth="1"/>
    <col min="2308" max="2308" width="10.42578125" style="213" customWidth="1"/>
    <col min="2309" max="2309" width="11.42578125" style="213" customWidth="1"/>
    <col min="2310" max="2310" width="9.140625" style="213" customWidth="1"/>
    <col min="2311" max="2311" width="9.85546875" style="213" customWidth="1"/>
    <col min="2312" max="2312" width="10.28515625" style="213" bestFit="1" customWidth="1"/>
    <col min="2313" max="2313" width="8.7109375" style="213" bestFit="1" customWidth="1"/>
    <col min="2314" max="2314" width="10.140625" style="213" bestFit="1" customWidth="1"/>
    <col min="2315" max="2560" width="8.85546875" style="213"/>
    <col min="2561" max="2561" width="26.28515625" style="213" customWidth="1"/>
    <col min="2562" max="2562" width="10.85546875" style="213" customWidth="1"/>
    <col min="2563" max="2563" width="10" style="213" customWidth="1"/>
    <col min="2564" max="2564" width="10.42578125" style="213" customWidth="1"/>
    <col min="2565" max="2565" width="11.42578125" style="213" customWidth="1"/>
    <col min="2566" max="2566" width="9.140625" style="213" customWidth="1"/>
    <col min="2567" max="2567" width="9.85546875" style="213" customWidth="1"/>
    <col min="2568" max="2568" width="10.28515625" style="213" bestFit="1" customWidth="1"/>
    <col min="2569" max="2569" width="8.7109375" style="213" bestFit="1" customWidth="1"/>
    <col min="2570" max="2570" width="10.140625" style="213" bestFit="1" customWidth="1"/>
    <col min="2571" max="2816" width="8.85546875" style="213"/>
    <col min="2817" max="2817" width="26.28515625" style="213" customWidth="1"/>
    <col min="2818" max="2818" width="10.85546875" style="213" customWidth="1"/>
    <col min="2819" max="2819" width="10" style="213" customWidth="1"/>
    <col min="2820" max="2820" width="10.42578125" style="213" customWidth="1"/>
    <col min="2821" max="2821" width="11.42578125" style="213" customWidth="1"/>
    <col min="2822" max="2822" width="9.140625" style="213" customWidth="1"/>
    <col min="2823" max="2823" width="9.85546875" style="213" customWidth="1"/>
    <col min="2824" max="2824" width="10.28515625" style="213" bestFit="1" customWidth="1"/>
    <col min="2825" max="2825" width="8.7109375" style="213" bestFit="1" customWidth="1"/>
    <col min="2826" max="2826" width="10.140625" style="213" bestFit="1" customWidth="1"/>
    <col min="2827" max="3072" width="8.85546875" style="213"/>
    <col min="3073" max="3073" width="26.28515625" style="213" customWidth="1"/>
    <col min="3074" max="3074" width="10.85546875" style="213" customWidth="1"/>
    <col min="3075" max="3075" width="10" style="213" customWidth="1"/>
    <col min="3076" max="3076" width="10.42578125" style="213" customWidth="1"/>
    <col min="3077" max="3077" width="11.42578125" style="213" customWidth="1"/>
    <col min="3078" max="3078" width="9.140625" style="213" customWidth="1"/>
    <col min="3079" max="3079" width="9.85546875" style="213" customWidth="1"/>
    <col min="3080" max="3080" width="10.28515625" style="213" bestFit="1" customWidth="1"/>
    <col min="3081" max="3081" width="8.7109375" style="213" bestFit="1" customWidth="1"/>
    <col min="3082" max="3082" width="10.140625" style="213" bestFit="1" customWidth="1"/>
    <col min="3083" max="3328" width="8.85546875" style="213"/>
    <col min="3329" max="3329" width="26.28515625" style="213" customWidth="1"/>
    <col min="3330" max="3330" width="10.85546875" style="213" customWidth="1"/>
    <col min="3331" max="3331" width="10" style="213" customWidth="1"/>
    <col min="3332" max="3332" width="10.42578125" style="213" customWidth="1"/>
    <col min="3333" max="3333" width="11.42578125" style="213" customWidth="1"/>
    <col min="3334" max="3334" width="9.140625" style="213" customWidth="1"/>
    <col min="3335" max="3335" width="9.85546875" style="213" customWidth="1"/>
    <col min="3336" max="3336" width="10.28515625" style="213" bestFit="1" customWidth="1"/>
    <col min="3337" max="3337" width="8.7109375" style="213" bestFit="1" customWidth="1"/>
    <col min="3338" max="3338" width="10.140625" style="213" bestFit="1" customWidth="1"/>
    <col min="3339" max="3584" width="8.85546875" style="213"/>
    <col min="3585" max="3585" width="26.28515625" style="213" customWidth="1"/>
    <col min="3586" max="3586" width="10.85546875" style="213" customWidth="1"/>
    <col min="3587" max="3587" width="10" style="213" customWidth="1"/>
    <col min="3588" max="3588" width="10.42578125" style="213" customWidth="1"/>
    <col min="3589" max="3589" width="11.42578125" style="213" customWidth="1"/>
    <col min="3590" max="3590" width="9.140625" style="213" customWidth="1"/>
    <col min="3591" max="3591" width="9.85546875" style="213" customWidth="1"/>
    <col min="3592" max="3592" width="10.28515625" style="213" bestFit="1" customWidth="1"/>
    <col min="3593" max="3593" width="8.7109375" style="213" bestFit="1" customWidth="1"/>
    <col min="3594" max="3594" width="10.140625" style="213" bestFit="1" customWidth="1"/>
    <col min="3595" max="3840" width="8.85546875" style="213"/>
    <col min="3841" max="3841" width="26.28515625" style="213" customWidth="1"/>
    <col min="3842" max="3842" width="10.85546875" style="213" customWidth="1"/>
    <col min="3843" max="3843" width="10" style="213" customWidth="1"/>
    <col min="3844" max="3844" width="10.42578125" style="213" customWidth="1"/>
    <col min="3845" max="3845" width="11.42578125" style="213" customWidth="1"/>
    <col min="3846" max="3846" width="9.140625" style="213" customWidth="1"/>
    <col min="3847" max="3847" width="9.85546875" style="213" customWidth="1"/>
    <col min="3848" max="3848" width="10.28515625" style="213" bestFit="1" customWidth="1"/>
    <col min="3849" max="3849" width="8.7109375" style="213" bestFit="1" customWidth="1"/>
    <col min="3850" max="3850" width="10.140625" style="213" bestFit="1" customWidth="1"/>
    <col min="3851" max="4096" width="8.85546875" style="213"/>
    <col min="4097" max="4097" width="26.28515625" style="213" customWidth="1"/>
    <col min="4098" max="4098" width="10.85546875" style="213" customWidth="1"/>
    <col min="4099" max="4099" width="10" style="213" customWidth="1"/>
    <col min="4100" max="4100" width="10.42578125" style="213" customWidth="1"/>
    <col min="4101" max="4101" width="11.42578125" style="213" customWidth="1"/>
    <col min="4102" max="4102" width="9.140625" style="213" customWidth="1"/>
    <col min="4103" max="4103" width="9.85546875" style="213" customWidth="1"/>
    <col min="4104" max="4104" width="10.28515625" style="213" bestFit="1" customWidth="1"/>
    <col min="4105" max="4105" width="8.7109375" style="213" bestFit="1" customWidth="1"/>
    <col min="4106" max="4106" width="10.140625" style="213" bestFit="1" customWidth="1"/>
    <col min="4107" max="4352" width="8.85546875" style="213"/>
    <col min="4353" max="4353" width="26.28515625" style="213" customWidth="1"/>
    <col min="4354" max="4354" width="10.85546875" style="213" customWidth="1"/>
    <col min="4355" max="4355" width="10" style="213" customWidth="1"/>
    <col min="4356" max="4356" width="10.42578125" style="213" customWidth="1"/>
    <col min="4357" max="4357" width="11.42578125" style="213" customWidth="1"/>
    <col min="4358" max="4358" width="9.140625" style="213" customWidth="1"/>
    <col min="4359" max="4359" width="9.85546875" style="213" customWidth="1"/>
    <col min="4360" max="4360" width="10.28515625" style="213" bestFit="1" customWidth="1"/>
    <col min="4361" max="4361" width="8.7109375" style="213" bestFit="1" customWidth="1"/>
    <col min="4362" max="4362" width="10.140625" style="213" bestFit="1" customWidth="1"/>
    <col min="4363" max="4608" width="8.85546875" style="213"/>
    <col min="4609" max="4609" width="26.28515625" style="213" customWidth="1"/>
    <col min="4610" max="4610" width="10.85546875" style="213" customWidth="1"/>
    <col min="4611" max="4611" width="10" style="213" customWidth="1"/>
    <col min="4612" max="4612" width="10.42578125" style="213" customWidth="1"/>
    <col min="4613" max="4613" width="11.42578125" style="213" customWidth="1"/>
    <col min="4614" max="4614" width="9.140625" style="213" customWidth="1"/>
    <col min="4615" max="4615" width="9.85546875" style="213" customWidth="1"/>
    <col min="4616" max="4616" width="10.28515625" style="213" bestFit="1" customWidth="1"/>
    <col min="4617" max="4617" width="8.7109375" style="213" bestFit="1" customWidth="1"/>
    <col min="4618" max="4618" width="10.140625" style="213" bestFit="1" customWidth="1"/>
    <col min="4619" max="4864" width="8.85546875" style="213"/>
    <col min="4865" max="4865" width="26.28515625" style="213" customWidth="1"/>
    <col min="4866" max="4866" width="10.85546875" style="213" customWidth="1"/>
    <col min="4867" max="4867" width="10" style="213" customWidth="1"/>
    <col min="4868" max="4868" width="10.42578125" style="213" customWidth="1"/>
    <col min="4869" max="4869" width="11.42578125" style="213" customWidth="1"/>
    <col min="4870" max="4870" width="9.140625" style="213" customWidth="1"/>
    <col min="4871" max="4871" width="9.85546875" style="213" customWidth="1"/>
    <col min="4872" max="4872" width="10.28515625" style="213" bestFit="1" customWidth="1"/>
    <col min="4873" max="4873" width="8.7109375" style="213" bestFit="1" customWidth="1"/>
    <col min="4874" max="4874" width="10.140625" style="213" bestFit="1" customWidth="1"/>
    <col min="4875" max="5120" width="8.85546875" style="213"/>
    <col min="5121" max="5121" width="26.28515625" style="213" customWidth="1"/>
    <col min="5122" max="5122" width="10.85546875" style="213" customWidth="1"/>
    <col min="5123" max="5123" width="10" style="213" customWidth="1"/>
    <col min="5124" max="5124" width="10.42578125" style="213" customWidth="1"/>
    <col min="5125" max="5125" width="11.42578125" style="213" customWidth="1"/>
    <col min="5126" max="5126" width="9.140625" style="213" customWidth="1"/>
    <col min="5127" max="5127" width="9.85546875" style="213" customWidth="1"/>
    <col min="5128" max="5128" width="10.28515625" style="213" bestFit="1" customWidth="1"/>
    <col min="5129" max="5129" width="8.7109375" style="213" bestFit="1" customWidth="1"/>
    <col min="5130" max="5130" width="10.140625" style="213" bestFit="1" customWidth="1"/>
    <col min="5131" max="5376" width="8.85546875" style="213"/>
    <col min="5377" max="5377" width="26.28515625" style="213" customWidth="1"/>
    <col min="5378" max="5378" width="10.85546875" style="213" customWidth="1"/>
    <col min="5379" max="5379" width="10" style="213" customWidth="1"/>
    <col min="5380" max="5380" width="10.42578125" style="213" customWidth="1"/>
    <col min="5381" max="5381" width="11.42578125" style="213" customWidth="1"/>
    <col min="5382" max="5382" width="9.140625" style="213" customWidth="1"/>
    <col min="5383" max="5383" width="9.85546875" style="213" customWidth="1"/>
    <col min="5384" max="5384" width="10.28515625" style="213" bestFit="1" customWidth="1"/>
    <col min="5385" max="5385" width="8.7109375" style="213" bestFit="1" customWidth="1"/>
    <col min="5386" max="5386" width="10.140625" style="213" bestFit="1" customWidth="1"/>
    <col min="5387" max="5632" width="8.85546875" style="213"/>
    <col min="5633" max="5633" width="26.28515625" style="213" customWidth="1"/>
    <col min="5634" max="5634" width="10.85546875" style="213" customWidth="1"/>
    <col min="5635" max="5635" width="10" style="213" customWidth="1"/>
    <col min="5636" max="5636" width="10.42578125" style="213" customWidth="1"/>
    <col min="5637" max="5637" width="11.42578125" style="213" customWidth="1"/>
    <col min="5638" max="5638" width="9.140625" style="213" customWidth="1"/>
    <col min="5639" max="5639" width="9.85546875" style="213" customWidth="1"/>
    <col min="5640" max="5640" width="10.28515625" style="213" bestFit="1" customWidth="1"/>
    <col min="5641" max="5641" width="8.7109375" style="213" bestFit="1" customWidth="1"/>
    <col min="5642" max="5642" width="10.140625" style="213" bestFit="1" customWidth="1"/>
    <col min="5643" max="5888" width="8.85546875" style="213"/>
    <col min="5889" max="5889" width="26.28515625" style="213" customWidth="1"/>
    <col min="5890" max="5890" width="10.85546875" style="213" customWidth="1"/>
    <col min="5891" max="5891" width="10" style="213" customWidth="1"/>
    <col min="5892" max="5892" width="10.42578125" style="213" customWidth="1"/>
    <col min="5893" max="5893" width="11.42578125" style="213" customWidth="1"/>
    <col min="5894" max="5894" width="9.140625" style="213" customWidth="1"/>
    <col min="5895" max="5895" width="9.85546875" style="213" customWidth="1"/>
    <col min="5896" max="5896" width="10.28515625" style="213" bestFit="1" customWidth="1"/>
    <col min="5897" max="5897" width="8.7109375" style="213" bestFit="1" customWidth="1"/>
    <col min="5898" max="5898" width="10.140625" style="213" bestFit="1" customWidth="1"/>
    <col min="5899" max="6144" width="8.85546875" style="213"/>
    <col min="6145" max="6145" width="26.28515625" style="213" customWidth="1"/>
    <col min="6146" max="6146" width="10.85546875" style="213" customWidth="1"/>
    <col min="6147" max="6147" width="10" style="213" customWidth="1"/>
    <col min="6148" max="6148" width="10.42578125" style="213" customWidth="1"/>
    <col min="6149" max="6149" width="11.42578125" style="213" customWidth="1"/>
    <col min="6150" max="6150" width="9.140625" style="213" customWidth="1"/>
    <col min="6151" max="6151" width="9.85546875" style="213" customWidth="1"/>
    <col min="6152" max="6152" width="10.28515625" style="213" bestFit="1" customWidth="1"/>
    <col min="6153" max="6153" width="8.7109375" style="213" bestFit="1" customWidth="1"/>
    <col min="6154" max="6154" width="10.140625" style="213" bestFit="1" customWidth="1"/>
    <col min="6155" max="6400" width="8.85546875" style="213"/>
    <col min="6401" max="6401" width="26.28515625" style="213" customWidth="1"/>
    <col min="6402" max="6402" width="10.85546875" style="213" customWidth="1"/>
    <col min="6403" max="6403" width="10" style="213" customWidth="1"/>
    <col min="6404" max="6404" width="10.42578125" style="213" customWidth="1"/>
    <col min="6405" max="6405" width="11.42578125" style="213" customWidth="1"/>
    <col min="6406" max="6406" width="9.140625" style="213" customWidth="1"/>
    <col min="6407" max="6407" width="9.85546875" style="213" customWidth="1"/>
    <col min="6408" max="6408" width="10.28515625" style="213" bestFit="1" customWidth="1"/>
    <col min="6409" max="6409" width="8.7109375" style="213" bestFit="1" customWidth="1"/>
    <col min="6410" max="6410" width="10.140625" style="213" bestFit="1" customWidth="1"/>
    <col min="6411" max="6656" width="8.85546875" style="213"/>
    <col min="6657" max="6657" width="26.28515625" style="213" customWidth="1"/>
    <col min="6658" max="6658" width="10.85546875" style="213" customWidth="1"/>
    <col min="6659" max="6659" width="10" style="213" customWidth="1"/>
    <col min="6660" max="6660" width="10.42578125" style="213" customWidth="1"/>
    <col min="6661" max="6661" width="11.42578125" style="213" customWidth="1"/>
    <col min="6662" max="6662" width="9.140625" style="213" customWidth="1"/>
    <col min="6663" max="6663" width="9.85546875" style="213" customWidth="1"/>
    <col min="6664" max="6664" width="10.28515625" style="213" bestFit="1" customWidth="1"/>
    <col min="6665" max="6665" width="8.7109375" style="213" bestFit="1" customWidth="1"/>
    <col min="6666" max="6666" width="10.140625" style="213" bestFit="1" customWidth="1"/>
    <col min="6667" max="6912" width="8.85546875" style="213"/>
    <col min="6913" max="6913" width="26.28515625" style="213" customWidth="1"/>
    <col min="6914" max="6914" width="10.85546875" style="213" customWidth="1"/>
    <col min="6915" max="6915" width="10" style="213" customWidth="1"/>
    <col min="6916" max="6916" width="10.42578125" style="213" customWidth="1"/>
    <col min="6917" max="6917" width="11.42578125" style="213" customWidth="1"/>
    <col min="6918" max="6918" width="9.140625" style="213" customWidth="1"/>
    <col min="6919" max="6919" width="9.85546875" style="213" customWidth="1"/>
    <col min="6920" max="6920" width="10.28515625" style="213" bestFit="1" customWidth="1"/>
    <col min="6921" max="6921" width="8.7109375" style="213" bestFit="1" customWidth="1"/>
    <col min="6922" max="6922" width="10.140625" style="213" bestFit="1" customWidth="1"/>
    <col min="6923" max="7168" width="8.85546875" style="213"/>
    <col min="7169" max="7169" width="26.28515625" style="213" customWidth="1"/>
    <col min="7170" max="7170" width="10.85546875" style="213" customWidth="1"/>
    <col min="7171" max="7171" width="10" style="213" customWidth="1"/>
    <col min="7172" max="7172" width="10.42578125" style="213" customWidth="1"/>
    <col min="7173" max="7173" width="11.42578125" style="213" customWidth="1"/>
    <col min="7174" max="7174" width="9.140625" style="213" customWidth="1"/>
    <col min="7175" max="7175" width="9.85546875" style="213" customWidth="1"/>
    <col min="7176" max="7176" width="10.28515625" style="213" bestFit="1" customWidth="1"/>
    <col min="7177" max="7177" width="8.7109375" style="213" bestFit="1" customWidth="1"/>
    <col min="7178" max="7178" width="10.140625" style="213" bestFit="1" customWidth="1"/>
    <col min="7179" max="7424" width="8.85546875" style="213"/>
    <col min="7425" max="7425" width="26.28515625" style="213" customWidth="1"/>
    <col min="7426" max="7426" width="10.85546875" style="213" customWidth="1"/>
    <col min="7427" max="7427" width="10" style="213" customWidth="1"/>
    <col min="7428" max="7428" width="10.42578125" style="213" customWidth="1"/>
    <col min="7429" max="7429" width="11.42578125" style="213" customWidth="1"/>
    <col min="7430" max="7430" width="9.140625" style="213" customWidth="1"/>
    <col min="7431" max="7431" width="9.85546875" style="213" customWidth="1"/>
    <col min="7432" max="7432" width="10.28515625" style="213" bestFit="1" customWidth="1"/>
    <col min="7433" max="7433" width="8.7109375" style="213" bestFit="1" customWidth="1"/>
    <col min="7434" max="7434" width="10.140625" style="213" bestFit="1" customWidth="1"/>
    <col min="7435" max="7680" width="8.85546875" style="213"/>
    <col min="7681" max="7681" width="26.28515625" style="213" customWidth="1"/>
    <col min="7682" max="7682" width="10.85546875" style="213" customWidth="1"/>
    <col min="7683" max="7683" width="10" style="213" customWidth="1"/>
    <col min="7684" max="7684" width="10.42578125" style="213" customWidth="1"/>
    <col min="7685" max="7685" width="11.42578125" style="213" customWidth="1"/>
    <col min="7686" max="7686" width="9.140625" style="213" customWidth="1"/>
    <col min="7687" max="7687" width="9.85546875" style="213" customWidth="1"/>
    <col min="7688" max="7688" width="10.28515625" style="213" bestFit="1" customWidth="1"/>
    <col min="7689" max="7689" width="8.7109375" style="213" bestFit="1" customWidth="1"/>
    <col min="7690" max="7690" width="10.140625" style="213" bestFit="1" customWidth="1"/>
    <col min="7691" max="7936" width="8.85546875" style="213"/>
    <col min="7937" max="7937" width="26.28515625" style="213" customWidth="1"/>
    <col min="7938" max="7938" width="10.85546875" style="213" customWidth="1"/>
    <col min="7939" max="7939" width="10" style="213" customWidth="1"/>
    <col min="7940" max="7940" width="10.42578125" style="213" customWidth="1"/>
    <col min="7941" max="7941" width="11.42578125" style="213" customWidth="1"/>
    <col min="7942" max="7942" width="9.140625" style="213" customWidth="1"/>
    <col min="7943" max="7943" width="9.85546875" style="213" customWidth="1"/>
    <col min="7944" max="7944" width="10.28515625" style="213" bestFit="1" customWidth="1"/>
    <col min="7945" max="7945" width="8.7109375" style="213" bestFit="1" customWidth="1"/>
    <col min="7946" max="7946" width="10.140625" style="213" bestFit="1" customWidth="1"/>
    <col min="7947" max="8192" width="8.85546875" style="213"/>
    <col min="8193" max="8193" width="26.28515625" style="213" customWidth="1"/>
    <col min="8194" max="8194" width="10.85546875" style="213" customWidth="1"/>
    <col min="8195" max="8195" width="10" style="213" customWidth="1"/>
    <col min="8196" max="8196" width="10.42578125" style="213" customWidth="1"/>
    <col min="8197" max="8197" width="11.42578125" style="213" customWidth="1"/>
    <col min="8198" max="8198" width="9.140625" style="213" customWidth="1"/>
    <col min="8199" max="8199" width="9.85546875" style="213" customWidth="1"/>
    <col min="8200" max="8200" width="10.28515625" style="213" bestFit="1" customWidth="1"/>
    <col min="8201" max="8201" width="8.7109375" style="213" bestFit="1" customWidth="1"/>
    <col min="8202" max="8202" width="10.140625" style="213" bestFit="1" customWidth="1"/>
    <col min="8203" max="8448" width="8.85546875" style="213"/>
    <col min="8449" max="8449" width="26.28515625" style="213" customWidth="1"/>
    <col min="8450" max="8450" width="10.85546875" style="213" customWidth="1"/>
    <col min="8451" max="8451" width="10" style="213" customWidth="1"/>
    <col min="8452" max="8452" width="10.42578125" style="213" customWidth="1"/>
    <col min="8453" max="8453" width="11.42578125" style="213" customWidth="1"/>
    <col min="8454" max="8454" width="9.140625" style="213" customWidth="1"/>
    <col min="8455" max="8455" width="9.85546875" style="213" customWidth="1"/>
    <col min="8456" max="8456" width="10.28515625" style="213" bestFit="1" customWidth="1"/>
    <col min="8457" max="8457" width="8.7109375" style="213" bestFit="1" customWidth="1"/>
    <col min="8458" max="8458" width="10.140625" style="213" bestFit="1" customWidth="1"/>
    <col min="8459" max="8704" width="8.85546875" style="213"/>
    <col min="8705" max="8705" width="26.28515625" style="213" customWidth="1"/>
    <col min="8706" max="8706" width="10.85546875" style="213" customWidth="1"/>
    <col min="8707" max="8707" width="10" style="213" customWidth="1"/>
    <col min="8708" max="8708" width="10.42578125" style="213" customWidth="1"/>
    <col min="8709" max="8709" width="11.42578125" style="213" customWidth="1"/>
    <col min="8710" max="8710" width="9.140625" style="213" customWidth="1"/>
    <col min="8711" max="8711" width="9.85546875" style="213" customWidth="1"/>
    <col min="8712" max="8712" width="10.28515625" style="213" bestFit="1" customWidth="1"/>
    <col min="8713" max="8713" width="8.7109375" style="213" bestFit="1" customWidth="1"/>
    <col min="8714" max="8714" width="10.140625" style="213" bestFit="1" customWidth="1"/>
    <col min="8715" max="8960" width="8.85546875" style="213"/>
    <col min="8961" max="8961" width="26.28515625" style="213" customWidth="1"/>
    <col min="8962" max="8962" width="10.85546875" style="213" customWidth="1"/>
    <col min="8963" max="8963" width="10" style="213" customWidth="1"/>
    <col min="8964" max="8964" width="10.42578125" style="213" customWidth="1"/>
    <col min="8965" max="8965" width="11.42578125" style="213" customWidth="1"/>
    <col min="8966" max="8966" width="9.140625" style="213" customWidth="1"/>
    <col min="8967" max="8967" width="9.85546875" style="213" customWidth="1"/>
    <col min="8968" max="8968" width="10.28515625" style="213" bestFit="1" customWidth="1"/>
    <col min="8969" max="8969" width="8.7109375" style="213" bestFit="1" customWidth="1"/>
    <col min="8970" max="8970" width="10.140625" style="213" bestFit="1" customWidth="1"/>
    <col min="8971" max="9216" width="8.85546875" style="213"/>
    <col min="9217" max="9217" width="26.28515625" style="213" customWidth="1"/>
    <col min="9218" max="9218" width="10.85546875" style="213" customWidth="1"/>
    <col min="9219" max="9219" width="10" style="213" customWidth="1"/>
    <col min="9220" max="9220" width="10.42578125" style="213" customWidth="1"/>
    <col min="9221" max="9221" width="11.42578125" style="213" customWidth="1"/>
    <col min="9222" max="9222" width="9.140625" style="213" customWidth="1"/>
    <col min="9223" max="9223" width="9.85546875" style="213" customWidth="1"/>
    <col min="9224" max="9224" width="10.28515625" style="213" bestFit="1" customWidth="1"/>
    <col min="9225" max="9225" width="8.7109375" style="213" bestFit="1" customWidth="1"/>
    <col min="9226" max="9226" width="10.140625" style="213" bestFit="1" customWidth="1"/>
    <col min="9227" max="9472" width="8.85546875" style="213"/>
    <col min="9473" max="9473" width="26.28515625" style="213" customWidth="1"/>
    <col min="9474" max="9474" width="10.85546875" style="213" customWidth="1"/>
    <col min="9475" max="9475" width="10" style="213" customWidth="1"/>
    <col min="9476" max="9476" width="10.42578125" style="213" customWidth="1"/>
    <col min="9477" max="9477" width="11.42578125" style="213" customWidth="1"/>
    <col min="9478" max="9478" width="9.140625" style="213" customWidth="1"/>
    <col min="9479" max="9479" width="9.85546875" style="213" customWidth="1"/>
    <col min="9480" max="9480" width="10.28515625" style="213" bestFit="1" customWidth="1"/>
    <col min="9481" max="9481" width="8.7109375" style="213" bestFit="1" customWidth="1"/>
    <col min="9482" max="9482" width="10.140625" style="213" bestFit="1" customWidth="1"/>
    <col min="9483" max="9728" width="8.85546875" style="213"/>
    <col min="9729" max="9729" width="26.28515625" style="213" customWidth="1"/>
    <col min="9730" max="9730" width="10.85546875" style="213" customWidth="1"/>
    <col min="9731" max="9731" width="10" style="213" customWidth="1"/>
    <col min="9732" max="9732" width="10.42578125" style="213" customWidth="1"/>
    <col min="9733" max="9733" width="11.42578125" style="213" customWidth="1"/>
    <col min="9734" max="9734" width="9.140625" style="213" customWidth="1"/>
    <col min="9735" max="9735" width="9.85546875" style="213" customWidth="1"/>
    <col min="9736" max="9736" width="10.28515625" style="213" bestFit="1" customWidth="1"/>
    <col min="9737" max="9737" width="8.7109375" style="213" bestFit="1" customWidth="1"/>
    <col min="9738" max="9738" width="10.140625" style="213" bestFit="1" customWidth="1"/>
    <col min="9739" max="9984" width="8.85546875" style="213"/>
    <col min="9985" max="9985" width="26.28515625" style="213" customWidth="1"/>
    <col min="9986" max="9986" width="10.85546875" style="213" customWidth="1"/>
    <col min="9987" max="9987" width="10" style="213" customWidth="1"/>
    <col min="9988" max="9988" width="10.42578125" style="213" customWidth="1"/>
    <col min="9989" max="9989" width="11.42578125" style="213" customWidth="1"/>
    <col min="9990" max="9990" width="9.140625" style="213" customWidth="1"/>
    <col min="9991" max="9991" width="9.85546875" style="213" customWidth="1"/>
    <col min="9992" max="9992" width="10.28515625" style="213" bestFit="1" customWidth="1"/>
    <col min="9993" max="9993" width="8.7109375" style="213" bestFit="1" customWidth="1"/>
    <col min="9994" max="9994" width="10.140625" style="213" bestFit="1" customWidth="1"/>
    <col min="9995" max="10240" width="8.85546875" style="213"/>
    <col min="10241" max="10241" width="26.28515625" style="213" customWidth="1"/>
    <col min="10242" max="10242" width="10.85546875" style="213" customWidth="1"/>
    <col min="10243" max="10243" width="10" style="213" customWidth="1"/>
    <col min="10244" max="10244" width="10.42578125" style="213" customWidth="1"/>
    <col min="10245" max="10245" width="11.42578125" style="213" customWidth="1"/>
    <col min="10246" max="10246" width="9.140625" style="213" customWidth="1"/>
    <col min="10247" max="10247" width="9.85546875" style="213" customWidth="1"/>
    <col min="10248" max="10248" width="10.28515625" style="213" bestFit="1" customWidth="1"/>
    <col min="10249" max="10249" width="8.7109375" style="213" bestFit="1" customWidth="1"/>
    <col min="10250" max="10250" width="10.140625" style="213" bestFit="1" customWidth="1"/>
    <col min="10251" max="10496" width="8.85546875" style="213"/>
    <col min="10497" max="10497" width="26.28515625" style="213" customWidth="1"/>
    <col min="10498" max="10498" width="10.85546875" style="213" customWidth="1"/>
    <col min="10499" max="10499" width="10" style="213" customWidth="1"/>
    <col min="10500" max="10500" width="10.42578125" style="213" customWidth="1"/>
    <col min="10501" max="10501" width="11.42578125" style="213" customWidth="1"/>
    <col min="10502" max="10502" width="9.140625" style="213" customWidth="1"/>
    <col min="10503" max="10503" width="9.85546875" style="213" customWidth="1"/>
    <col min="10504" max="10504" width="10.28515625" style="213" bestFit="1" customWidth="1"/>
    <col min="10505" max="10505" width="8.7109375" style="213" bestFit="1" customWidth="1"/>
    <col min="10506" max="10506" width="10.140625" style="213" bestFit="1" customWidth="1"/>
    <col min="10507" max="10752" width="8.85546875" style="213"/>
    <col min="10753" max="10753" width="26.28515625" style="213" customWidth="1"/>
    <col min="10754" max="10754" width="10.85546875" style="213" customWidth="1"/>
    <col min="10755" max="10755" width="10" style="213" customWidth="1"/>
    <col min="10756" max="10756" width="10.42578125" style="213" customWidth="1"/>
    <col min="10757" max="10757" width="11.42578125" style="213" customWidth="1"/>
    <col min="10758" max="10758" width="9.140625" style="213" customWidth="1"/>
    <col min="10759" max="10759" width="9.85546875" style="213" customWidth="1"/>
    <col min="10760" max="10760" width="10.28515625" style="213" bestFit="1" customWidth="1"/>
    <col min="10761" max="10761" width="8.7109375" style="213" bestFit="1" customWidth="1"/>
    <col min="10762" max="10762" width="10.140625" style="213" bestFit="1" customWidth="1"/>
    <col min="10763" max="11008" width="8.85546875" style="213"/>
    <col min="11009" max="11009" width="26.28515625" style="213" customWidth="1"/>
    <col min="11010" max="11010" width="10.85546875" style="213" customWidth="1"/>
    <col min="11011" max="11011" width="10" style="213" customWidth="1"/>
    <col min="11012" max="11012" width="10.42578125" style="213" customWidth="1"/>
    <col min="11013" max="11013" width="11.42578125" style="213" customWidth="1"/>
    <col min="11014" max="11014" width="9.140625" style="213" customWidth="1"/>
    <col min="11015" max="11015" width="9.85546875" style="213" customWidth="1"/>
    <col min="11016" max="11016" width="10.28515625" style="213" bestFit="1" customWidth="1"/>
    <col min="11017" max="11017" width="8.7109375" style="213" bestFit="1" customWidth="1"/>
    <col min="11018" max="11018" width="10.140625" style="213" bestFit="1" customWidth="1"/>
    <col min="11019" max="11264" width="8.85546875" style="213"/>
    <col min="11265" max="11265" width="26.28515625" style="213" customWidth="1"/>
    <col min="11266" max="11266" width="10.85546875" style="213" customWidth="1"/>
    <col min="11267" max="11267" width="10" style="213" customWidth="1"/>
    <col min="11268" max="11268" width="10.42578125" style="213" customWidth="1"/>
    <col min="11269" max="11269" width="11.42578125" style="213" customWidth="1"/>
    <col min="11270" max="11270" width="9.140625" style="213" customWidth="1"/>
    <col min="11271" max="11271" width="9.85546875" style="213" customWidth="1"/>
    <col min="11272" max="11272" width="10.28515625" style="213" bestFit="1" customWidth="1"/>
    <col min="11273" max="11273" width="8.7109375" style="213" bestFit="1" customWidth="1"/>
    <col min="11274" max="11274" width="10.140625" style="213" bestFit="1" customWidth="1"/>
    <col min="11275" max="11520" width="8.85546875" style="213"/>
    <col min="11521" max="11521" width="26.28515625" style="213" customWidth="1"/>
    <col min="11522" max="11522" width="10.85546875" style="213" customWidth="1"/>
    <col min="11523" max="11523" width="10" style="213" customWidth="1"/>
    <col min="11524" max="11524" width="10.42578125" style="213" customWidth="1"/>
    <col min="11525" max="11525" width="11.42578125" style="213" customWidth="1"/>
    <col min="11526" max="11526" width="9.140625" style="213" customWidth="1"/>
    <col min="11527" max="11527" width="9.85546875" style="213" customWidth="1"/>
    <col min="11528" max="11528" width="10.28515625" style="213" bestFit="1" customWidth="1"/>
    <col min="11529" max="11529" width="8.7109375" style="213" bestFit="1" customWidth="1"/>
    <col min="11530" max="11530" width="10.140625" style="213" bestFit="1" customWidth="1"/>
    <col min="11531" max="11776" width="8.85546875" style="213"/>
    <col min="11777" max="11777" width="26.28515625" style="213" customWidth="1"/>
    <col min="11778" max="11778" width="10.85546875" style="213" customWidth="1"/>
    <col min="11779" max="11779" width="10" style="213" customWidth="1"/>
    <col min="11780" max="11780" width="10.42578125" style="213" customWidth="1"/>
    <col min="11781" max="11781" width="11.42578125" style="213" customWidth="1"/>
    <col min="11782" max="11782" width="9.140625" style="213" customWidth="1"/>
    <col min="11783" max="11783" width="9.85546875" style="213" customWidth="1"/>
    <col min="11784" max="11784" width="10.28515625" style="213" bestFit="1" customWidth="1"/>
    <col min="11785" max="11785" width="8.7109375" style="213" bestFit="1" customWidth="1"/>
    <col min="11786" max="11786" width="10.140625" style="213" bestFit="1" customWidth="1"/>
    <col min="11787" max="12032" width="8.85546875" style="213"/>
    <col min="12033" max="12033" width="26.28515625" style="213" customWidth="1"/>
    <col min="12034" max="12034" width="10.85546875" style="213" customWidth="1"/>
    <col min="12035" max="12035" width="10" style="213" customWidth="1"/>
    <col min="12036" max="12036" width="10.42578125" style="213" customWidth="1"/>
    <col min="12037" max="12037" width="11.42578125" style="213" customWidth="1"/>
    <col min="12038" max="12038" width="9.140625" style="213" customWidth="1"/>
    <col min="12039" max="12039" width="9.85546875" style="213" customWidth="1"/>
    <col min="12040" max="12040" width="10.28515625" style="213" bestFit="1" customWidth="1"/>
    <col min="12041" max="12041" width="8.7109375" style="213" bestFit="1" customWidth="1"/>
    <col min="12042" max="12042" width="10.140625" style="213" bestFit="1" customWidth="1"/>
    <col min="12043" max="12288" width="8.85546875" style="213"/>
    <col min="12289" max="12289" width="26.28515625" style="213" customWidth="1"/>
    <col min="12290" max="12290" width="10.85546875" style="213" customWidth="1"/>
    <col min="12291" max="12291" width="10" style="213" customWidth="1"/>
    <col min="12292" max="12292" width="10.42578125" style="213" customWidth="1"/>
    <col min="12293" max="12293" width="11.42578125" style="213" customWidth="1"/>
    <col min="12294" max="12294" width="9.140625" style="213" customWidth="1"/>
    <col min="12295" max="12295" width="9.85546875" style="213" customWidth="1"/>
    <col min="12296" max="12296" width="10.28515625" style="213" bestFit="1" customWidth="1"/>
    <col min="12297" max="12297" width="8.7109375" style="213" bestFit="1" customWidth="1"/>
    <col min="12298" max="12298" width="10.140625" style="213" bestFit="1" customWidth="1"/>
    <col min="12299" max="12544" width="8.85546875" style="213"/>
    <col min="12545" max="12545" width="26.28515625" style="213" customWidth="1"/>
    <col min="12546" max="12546" width="10.85546875" style="213" customWidth="1"/>
    <col min="12547" max="12547" width="10" style="213" customWidth="1"/>
    <col min="12548" max="12548" width="10.42578125" style="213" customWidth="1"/>
    <col min="12549" max="12549" width="11.42578125" style="213" customWidth="1"/>
    <col min="12550" max="12550" width="9.140625" style="213" customWidth="1"/>
    <col min="12551" max="12551" width="9.85546875" style="213" customWidth="1"/>
    <col min="12552" max="12552" width="10.28515625" style="213" bestFit="1" customWidth="1"/>
    <col min="12553" max="12553" width="8.7109375" style="213" bestFit="1" customWidth="1"/>
    <col min="12554" max="12554" width="10.140625" style="213" bestFit="1" customWidth="1"/>
    <col min="12555" max="12800" width="8.85546875" style="213"/>
    <col min="12801" max="12801" width="26.28515625" style="213" customWidth="1"/>
    <col min="12802" max="12802" width="10.85546875" style="213" customWidth="1"/>
    <col min="12803" max="12803" width="10" style="213" customWidth="1"/>
    <col min="12804" max="12804" width="10.42578125" style="213" customWidth="1"/>
    <col min="12805" max="12805" width="11.42578125" style="213" customWidth="1"/>
    <col min="12806" max="12806" width="9.140625" style="213" customWidth="1"/>
    <col min="12807" max="12807" width="9.85546875" style="213" customWidth="1"/>
    <col min="12808" max="12808" width="10.28515625" style="213" bestFit="1" customWidth="1"/>
    <col min="12809" max="12809" width="8.7109375" style="213" bestFit="1" customWidth="1"/>
    <col min="12810" max="12810" width="10.140625" style="213" bestFit="1" customWidth="1"/>
    <col min="12811" max="13056" width="8.85546875" style="213"/>
    <col min="13057" max="13057" width="26.28515625" style="213" customWidth="1"/>
    <col min="13058" max="13058" width="10.85546875" style="213" customWidth="1"/>
    <col min="13059" max="13059" width="10" style="213" customWidth="1"/>
    <col min="13060" max="13060" width="10.42578125" style="213" customWidth="1"/>
    <col min="13061" max="13061" width="11.42578125" style="213" customWidth="1"/>
    <col min="13062" max="13062" width="9.140625" style="213" customWidth="1"/>
    <col min="13063" max="13063" width="9.85546875" style="213" customWidth="1"/>
    <col min="13064" max="13064" width="10.28515625" style="213" bestFit="1" customWidth="1"/>
    <col min="13065" max="13065" width="8.7109375" style="213" bestFit="1" customWidth="1"/>
    <col min="13066" max="13066" width="10.140625" style="213" bestFit="1" customWidth="1"/>
    <col min="13067" max="13312" width="8.85546875" style="213"/>
    <col min="13313" max="13313" width="26.28515625" style="213" customWidth="1"/>
    <col min="13314" max="13314" width="10.85546875" style="213" customWidth="1"/>
    <col min="13315" max="13315" width="10" style="213" customWidth="1"/>
    <col min="13316" max="13316" width="10.42578125" style="213" customWidth="1"/>
    <col min="13317" max="13317" width="11.42578125" style="213" customWidth="1"/>
    <col min="13318" max="13318" width="9.140625" style="213" customWidth="1"/>
    <col min="13319" max="13319" width="9.85546875" style="213" customWidth="1"/>
    <col min="13320" max="13320" width="10.28515625" style="213" bestFit="1" customWidth="1"/>
    <col min="13321" max="13321" width="8.7109375" style="213" bestFit="1" customWidth="1"/>
    <col min="13322" max="13322" width="10.140625" style="213" bestFit="1" customWidth="1"/>
    <col min="13323" max="13568" width="8.85546875" style="213"/>
    <col min="13569" max="13569" width="26.28515625" style="213" customWidth="1"/>
    <col min="13570" max="13570" width="10.85546875" style="213" customWidth="1"/>
    <col min="13571" max="13571" width="10" style="213" customWidth="1"/>
    <col min="13572" max="13572" width="10.42578125" style="213" customWidth="1"/>
    <col min="13573" max="13573" width="11.42578125" style="213" customWidth="1"/>
    <col min="13574" max="13574" width="9.140625" style="213" customWidth="1"/>
    <col min="13575" max="13575" width="9.85546875" style="213" customWidth="1"/>
    <col min="13576" max="13576" width="10.28515625" style="213" bestFit="1" customWidth="1"/>
    <col min="13577" max="13577" width="8.7109375" style="213" bestFit="1" customWidth="1"/>
    <col min="13578" max="13578" width="10.140625" style="213" bestFit="1" customWidth="1"/>
    <col min="13579" max="13824" width="8.85546875" style="213"/>
    <col min="13825" max="13825" width="26.28515625" style="213" customWidth="1"/>
    <col min="13826" max="13826" width="10.85546875" style="213" customWidth="1"/>
    <col min="13827" max="13827" width="10" style="213" customWidth="1"/>
    <col min="13828" max="13828" width="10.42578125" style="213" customWidth="1"/>
    <col min="13829" max="13829" width="11.42578125" style="213" customWidth="1"/>
    <col min="13830" max="13830" width="9.140625" style="213" customWidth="1"/>
    <col min="13831" max="13831" width="9.85546875" style="213" customWidth="1"/>
    <col min="13832" max="13832" width="10.28515625" style="213" bestFit="1" customWidth="1"/>
    <col min="13833" max="13833" width="8.7109375" style="213" bestFit="1" customWidth="1"/>
    <col min="13834" max="13834" width="10.140625" style="213" bestFit="1" customWidth="1"/>
    <col min="13835" max="14080" width="8.85546875" style="213"/>
    <col min="14081" max="14081" width="26.28515625" style="213" customWidth="1"/>
    <col min="14082" max="14082" width="10.85546875" style="213" customWidth="1"/>
    <col min="14083" max="14083" width="10" style="213" customWidth="1"/>
    <col min="14084" max="14084" width="10.42578125" style="213" customWidth="1"/>
    <col min="14085" max="14085" width="11.42578125" style="213" customWidth="1"/>
    <col min="14086" max="14086" width="9.140625" style="213" customWidth="1"/>
    <col min="14087" max="14087" width="9.85546875" style="213" customWidth="1"/>
    <col min="14088" max="14088" width="10.28515625" style="213" bestFit="1" customWidth="1"/>
    <col min="14089" max="14089" width="8.7109375" style="213" bestFit="1" customWidth="1"/>
    <col min="14090" max="14090" width="10.140625" style="213" bestFit="1" customWidth="1"/>
    <col min="14091" max="14336" width="8.85546875" style="213"/>
    <col min="14337" max="14337" width="26.28515625" style="213" customWidth="1"/>
    <col min="14338" max="14338" width="10.85546875" style="213" customWidth="1"/>
    <col min="14339" max="14339" width="10" style="213" customWidth="1"/>
    <col min="14340" max="14340" width="10.42578125" style="213" customWidth="1"/>
    <col min="14341" max="14341" width="11.42578125" style="213" customWidth="1"/>
    <col min="14342" max="14342" width="9.140625" style="213" customWidth="1"/>
    <col min="14343" max="14343" width="9.85546875" style="213" customWidth="1"/>
    <col min="14344" max="14344" width="10.28515625" style="213" bestFit="1" customWidth="1"/>
    <col min="14345" max="14345" width="8.7109375" style="213" bestFit="1" customWidth="1"/>
    <col min="14346" max="14346" width="10.140625" style="213" bestFit="1" customWidth="1"/>
    <col min="14347" max="14592" width="8.85546875" style="213"/>
    <col min="14593" max="14593" width="26.28515625" style="213" customWidth="1"/>
    <col min="14594" max="14594" width="10.85546875" style="213" customWidth="1"/>
    <col min="14595" max="14595" width="10" style="213" customWidth="1"/>
    <col min="14596" max="14596" width="10.42578125" style="213" customWidth="1"/>
    <col min="14597" max="14597" width="11.42578125" style="213" customWidth="1"/>
    <col min="14598" max="14598" width="9.140625" style="213" customWidth="1"/>
    <col min="14599" max="14599" width="9.85546875" style="213" customWidth="1"/>
    <col min="14600" max="14600" width="10.28515625" style="213" bestFit="1" customWidth="1"/>
    <col min="14601" max="14601" width="8.7109375" style="213" bestFit="1" customWidth="1"/>
    <col min="14602" max="14602" width="10.140625" style="213" bestFit="1" customWidth="1"/>
    <col min="14603" max="14848" width="8.85546875" style="213"/>
    <col min="14849" max="14849" width="26.28515625" style="213" customWidth="1"/>
    <col min="14850" max="14850" width="10.85546875" style="213" customWidth="1"/>
    <col min="14851" max="14851" width="10" style="213" customWidth="1"/>
    <col min="14852" max="14852" width="10.42578125" style="213" customWidth="1"/>
    <col min="14853" max="14853" width="11.42578125" style="213" customWidth="1"/>
    <col min="14854" max="14854" width="9.140625" style="213" customWidth="1"/>
    <col min="14855" max="14855" width="9.85546875" style="213" customWidth="1"/>
    <col min="14856" max="14856" width="10.28515625" style="213" bestFit="1" customWidth="1"/>
    <col min="14857" max="14857" width="8.7109375" style="213" bestFit="1" customWidth="1"/>
    <col min="14858" max="14858" width="10.140625" style="213" bestFit="1" customWidth="1"/>
    <col min="14859" max="15104" width="8.85546875" style="213"/>
    <col min="15105" max="15105" width="26.28515625" style="213" customWidth="1"/>
    <col min="15106" max="15106" width="10.85546875" style="213" customWidth="1"/>
    <col min="15107" max="15107" width="10" style="213" customWidth="1"/>
    <col min="15108" max="15108" width="10.42578125" style="213" customWidth="1"/>
    <col min="15109" max="15109" width="11.42578125" style="213" customWidth="1"/>
    <col min="15110" max="15110" width="9.140625" style="213" customWidth="1"/>
    <col min="15111" max="15111" width="9.85546875" style="213" customWidth="1"/>
    <col min="15112" max="15112" width="10.28515625" style="213" bestFit="1" customWidth="1"/>
    <col min="15113" max="15113" width="8.7109375" style="213" bestFit="1" customWidth="1"/>
    <col min="15114" max="15114" width="10.140625" style="213" bestFit="1" customWidth="1"/>
    <col min="15115" max="15360" width="8.85546875" style="213"/>
    <col min="15361" max="15361" width="26.28515625" style="213" customWidth="1"/>
    <col min="15362" max="15362" width="10.85546875" style="213" customWidth="1"/>
    <col min="15363" max="15363" width="10" style="213" customWidth="1"/>
    <col min="15364" max="15364" width="10.42578125" style="213" customWidth="1"/>
    <col min="15365" max="15365" width="11.42578125" style="213" customWidth="1"/>
    <col min="15366" max="15366" width="9.140625" style="213" customWidth="1"/>
    <col min="15367" max="15367" width="9.85546875" style="213" customWidth="1"/>
    <col min="15368" max="15368" width="10.28515625" style="213" bestFit="1" customWidth="1"/>
    <col min="15369" max="15369" width="8.7109375" style="213" bestFit="1" customWidth="1"/>
    <col min="15370" max="15370" width="10.140625" style="213" bestFit="1" customWidth="1"/>
    <col min="15371" max="15616" width="8.85546875" style="213"/>
    <col min="15617" max="15617" width="26.28515625" style="213" customWidth="1"/>
    <col min="15618" max="15618" width="10.85546875" style="213" customWidth="1"/>
    <col min="15619" max="15619" width="10" style="213" customWidth="1"/>
    <col min="15620" max="15620" width="10.42578125" style="213" customWidth="1"/>
    <col min="15621" max="15621" width="11.42578125" style="213" customWidth="1"/>
    <col min="15622" max="15622" width="9.140625" style="213" customWidth="1"/>
    <col min="15623" max="15623" width="9.85546875" style="213" customWidth="1"/>
    <col min="15624" max="15624" width="10.28515625" style="213" bestFit="1" customWidth="1"/>
    <col min="15625" max="15625" width="8.7109375" style="213" bestFit="1" customWidth="1"/>
    <col min="15626" max="15626" width="10.140625" style="213" bestFit="1" customWidth="1"/>
    <col min="15627" max="15872" width="8.85546875" style="213"/>
    <col min="15873" max="15873" width="26.28515625" style="213" customWidth="1"/>
    <col min="15874" max="15874" width="10.85546875" style="213" customWidth="1"/>
    <col min="15875" max="15875" width="10" style="213" customWidth="1"/>
    <col min="15876" max="15876" width="10.42578125" style="213" customWidth="1"/>
    <col min="15877" max="15877" width="11.42578125" style="213" customWidth="1"/>
    <col min="15878" max="15878" width="9.140625" style="213" customWidth="1"/>
    <col min="15879" max="15879" width="9.85546875" style="213" customWidth="1"/>
    <col min="15880" max="15880" width="10.28515625" style="213" bestFit="1" customWidth="1"/>
    <col min="15881" max="15881" width="8.7109375" style="213" bestFit="1" customWidth="1"/>
    <col min="15882" max="15882" width="10.140625" style="213" bestFit="1" customWidth="1"/>
    <col min="15883" max="16128" width="8.85546875" style="213"/>
    <col min="16129" max="16129" width="26.28515625" style="213" customWidth="1"/>
    <col min="16130" max="16130" width="10.85546875" style="213" customWidth="1"/>
    <col min="16131" max="16131" width="10" style="213" customWidth="1"/>
    <col min="16132" max="16132" width="10.42578125" style="213" customWidth="1"/>
    <col min="16133" max="16133" width="11.42578125" style="213" customWidth="1"/>
    <col min="16134" max="16134" width="9.140625" style="213" customWidth="1"/>
    <col min="16135" max="16135" width="9.85546875" style="213" customWidth="1"/>
    <col min="16136" max="16136" width="10.28515625" style="213" bestFit="1" customWidth="1"/>
    <col min="16137" max="16137" width="8.7109375" style="213" bestFit="1" customWidth="1"/>
    <col min="16138" max="16138" width="10.140625" style="213" bestFit="1" customWidth="1"/>
    <col min="16139" max="16384" width="8.85546875" style="213"/>
  </cols>
  <sheetData>
    <row r="1" spans="1:13">
      <c r="A1" s="1923" t="s">
        <v>861</v>
      </c>
      <c r="B1" s="1923"/>
      <c r="C1" s="1923"/>
      <c r="D1" s="1923"/>
      <c r="E1" s="1923"/>
      <c r="F1" s="1923"/>
      <c r="G1" s="1923"/>
      <c r="H1" s="1923"/>
      <c r="I1" s="1923"/>
      <c r="J1" s="1923"/>
    </row>
    <row r="2" spans="1:13">
      <c r="A2" s="1923" t="s">
        <v>827</v>
      </c>
      <c r="B2" s="1923"/>
      <c r="C2" s="1923"/>
      <c r="D2" s="1923"/>
      <c r="E2" s="1923"/>
      <c r="F2" s="1923"/>
      <c r="G2" s="1923"/>
      <c r="H2" s="1923"/>
      <c r="I2" s="1923"/>
      <c r="J2" s="1923"/>
      <c r="K2" s="766"/>
      <c r="L2" s="766"/>
      <c r="M2" s="766"/>
    </row>
    <row r="3" spans="1:13" ht="24" customHeight="1" thickBot="1">
      <c r="A3" s="1940" t="s">
        <v>828</v>
      </c>
      <c r="B3" s="1940"/>
      <c r="C3" s="1940"/>
      <c r="D3" s="1940"/>
      <c r="E3" s="1940"/>
      <c r="F3" s="1940"/>
      <c r="G3" s="1940"/>
      <c r="H3" s="1940"/>
      <c r="I3" s="1940"/>
      <c r="J3" s="1940"/>
    </row>
    <row r="4" spans="1:13" ht="16.5" thickTop="1">
      <c r="A4" s="1941" t="s">
        <v>457</v>
      </c>
      <c r="B4" s="1699" t="s">
        <v>4</v>
      </c>
      <c r="C4" s="1699"/>
      <c r="D4" s="1699"/>
      <c r="E4" s="1699" t="s">
        <v>5</v>
      </c>
      <c r="F4" s="1699"/>
      <c r="G4" s="1699"/>
      <c r="H4" s="1699" t="s">
        <v>46</v>
      </c>
      <c r="I4" s="1699"/>
      <c r="J4" s="1701"/>
    </row>
    <row r="5" spans="1:13" ht="31.5">
      <c r="A5" s="1942"/>
      <c r="B5" s="763" t="s">
        <v>829</v>
      </c>
      <c r="C5" s="763" t="s">
        <v>830</v>
      </c>
      <c r="D5" s="763" t="s">
        <v>831</v>
      </c>
      <c r="E5" s="763" t="s">
        <v>829</v>
      </c>
      <c r="F5" s="763" t="s">
        <v>830</v>
      </c>
      <c r="G5" s="763" t="s">
        <v>831</v>
      </c>
      <c r="H5" s="763" t="s">
        <v>829</v>
      </c>
      <c r="I5" s="763" t="s">
        <v>830</v>
      </c>
      <c r="J5" s="764" t="s">
        <v>831</v>
      </c>
    </row>
    <row r="6" spans="1:13">
      <c r="A6" s="1942"/>
      <c r="B6" s="763">
        <v>1</v>
      </c>
      <c r="C6" s="763">
        <v>2</v>
      </c>
      <c r="D6" s="763">
        <v>3</v>
      </c>
      <c r="E6" s="763">
        <v>4</v>
      </c>
      <c r="F6" s="763">
        <v>5</v>
      </c>
      <c r="G6" s="763">
        <v>6</v>
      </c>
      <c r="H6" s="763">
        <v>7</v>
      </c>
      <c r="I6" s="763">
        <v>8</v>
      </c>
      <c r="J6" s="764">
        <v>9</v>
      </c>
    </row>
    <row r="7" spans="1:13" ht="21.75" customHeight="1">
      <c r="A7" s="900" t="s">
        <v>818</v>
      </c>
      <c r="B7" s="896">
        <v>15070.61</v>
      </c>
      <c r="C7" s="896">
        <v>12168.68</v>
      </c>
      <c r="D7" s="877">
        <v>40.453245170931005</v>
      </c>
      <c r="E7" s="896">
        <v>10128.9</v>
      </c>
      <c r="F7" s="896">
        <v>5539.49</v>
      </c>
      <c r="G7" s="877">
        <v>40.254849738937068</v>
      </c>
      <c r="H7" s="897">
        <v>8421.06</v>
      </c>
      <c r="I7" s="897">
        <v>2585.61</v>
      </c>
      <c r="J7" s="890">
        <v>32.032195601784458</v>
      </c>
    </row>
    <row r="8" spans="1:13" ht="21.75" customHeight="1">
      <c r="A8" s="900" t="s">
        <v>867</v>
      </c>
      <c r="B8" s="896">
        <v>4177.95</v>
      </c>
      <c r="C8" s="896">
        <v>3805.11</v>
      </c>
      <c r="D8" s="877">
        <v>12.649609302928608</v>
      </c>
      <c r="E8" s="896">
        <v>2160.67</v>
      </c>
      <c r="F8" s="896">
        <v>2172.92</v>
      </c>
      <c r="G8" s="877">
        <v>15.790364834078794</v>
      </c>
      <c r="H8" s="898">
        <v>1666.17</v>
      </c>
      <c r="I8" s="897">
        <v>336.77</v>
      </c>
      <c r="J8" s="890">
        <v>4.1721228309037137</v>
      </c>
    </row>
    <row r="9" spans="1:13" ht="21.75" customHeight="1">
      <c r="A9" s="900" t="s">
        <v>820</v>
      </c>
      <c r="B9" s="896">
        <v>6031.26</v>
      </c>
      <c r="C9" s="896">
        <v>9604.52</v>
      </c>
      <c r="D9" s="877">
        <v>31.929017963255689</v>
      </c>
      <c r="E9" s="896">
        <v>2181.2199999999998</v>
      </c>
      <c r="F9" s="896">
        <v>3766.49</v>
      </c>
      <c r="G9" s="877">
        <v>27.370658488996114</v>
      </c>
      <c r="H9" s="897">
        <v>1754.86</v>
      </c>
      <c r="I9" s="897">
        <v>1662.17</v>
      </c>
      <c r="J9" s="890">
        <v>20.592028404677453</v>
      </c>
    </row>
    <row r="10" spans="1:13" ht="21.75" customHeight="1">
      <c r="A10" s="900" t="s">
        <v>821</v>
      </c>
      <c r="B10" s="896">
        <v>1483.2</v>
      </c>
      <c r="C10" s="896">
        <v>556.16</v>
      </c>
      <c r="D10" s="877">
        <v>1.8488839244901654</v>
      </c>
      <c r="E10" s="896">
        <v>973.51</v>
      </c>
      <c r="F10" s="896">
        <v>282.52999999999997</v>
      </c>
      <c r="G10" s="877">
        <v>2.0531136795520686</v>
      </c>
      <c r="H10" s="897">
        <v>339.08</v>
      </c>
      <c r="I10" s="897">
        <v>50.95</v>
      </c>
      <c r="J10" s="890">
        <v>0.63120128940981746</v>
      </c>
    </row>
    <row r="11" spans="1:13" ht="21.75" customHeight="1">
      <c r="A11" s="900" t="s">
        <v>804</v>
      </c>
      <c r="B11" s="896"/>
      <c r="C11" s="896"/>
      <c r="D11" s="877"/>
      <c r="E11" s="896"/>
      <c r="F11" s="896"/>
      <c r="G11" s="877">
        <v>0</v>
      </c>
      <c r="H11" s="897">
        <v>1398.61</v>
      </c>
      <c r="I11" s="897">
        <v>1762.11</v>
      </c>
      <c r="J11" s="890">
        <v>21.830149245965323</v>
      </c>
    </row>
    <row r="12" spans="1:13" ht="21.75" customHeight="1">
      <c r="A12" s="900" t="s">
        <v>806</v>
      </c>
      <c r="B12" s="767">
        <v>2.4500000000000002</v>
      </c>
      <c r="C12" s="896">
        <v>43.09</v>
      </c>
      <c r="D12" s="877">
        <v>0.14324728190858971</v>
      </c>
      <c r="E12" s="767">
        <v>21.72</v>
      </c>
      <c r="F12" s="896">
        <v>73.2</v>
      </c>
      <c r="G12" s="877">
        <v>0.53193615312784992</v>
      </c>
      <c r="H12" s="897">
        <v>23.19</v>
      </c>
      <c r="I12" s="897">
        <v>43.87</v>
      </c>
      <c r="J12" s="890">
        <v>0.54348970689712839</v>
      </c>
    </row>
    <row r="13" spans="1:13" ht="21.75" customHeight="1">
      <c r="A13" s="900" t="s">
        <v>807</v>
      </c>
      <c r="B13" s="896">
        <v>700.46</v>
      </c>
      <c r="C13" s="896">
        <v>264.35000000000002</v>
      </c>
      <c r="D13" s="877">
        <v>0.87879830523406088</v>
      </c>
      <c r="E13" s="896">
        <v>345.83</v>
      </c>
      <c r="F13" s="896">
        <v>127.61</v>
      </c>
      <c r="G13" s="877">
        <v>0.92732749317820939</v>
      </c>
      <c r="H13" s="897">
        <v>165.09</v>
      </c>
      <c r="I13" s="897">
        <v>58.8</v>
      </c>
      <c r="J13" s="890">
        <v>0.72845212595284126</v>
      </c>
    </row>
    <row r="14" spans="1:13" ht="21.75" customHeight="1">
      <c r="A14" s="900" t="s">
        <v>808</v>
      </c>
      <c r="B14" s="896"/>
      <c r="C14" s="896"/>
      <c r="D14" s="877">
        <v>0</v>
      </c>
      <c r="E14" s="896"/>
      <c r="F14" s="896"/>
      <c r="G14" s="877">
        <v>0</v>
      </c>
      <c r="H14" s="897">
        <v>0.94</v>
      </c>
      <c r="I14" s="897">
        <v>1.63</v>
      </c>
      <c r="J14" s="890">
        <v>2.0193485804475022E-2</v>
      </c>
    </row>
    <row r="15" spans="1:13" ht="21.75" customHeight="1">
      <c r="A15" s="900" t="s">
        <v>809</v>
      </c>
      <c r="B15" s="896">
        <v>4621.07</v>
      </c>
      <c r="C15" s="896">
        <v>1964.86</v>
      </c>
      <c r="D15" s="877">
        <v>6.5319297825693079</v>
      </c>
      <c r="E15" s="896">
        <v>1839.13</v>
      </c>
      <c r="F15" s="896">
        <v>782.3</v>
      </c>
      <c r="G15" s="877">
        <v>5.6848859643704506</v>
      </c>
      <c r="H15" s="897">
        <v>1268.4000000000001</v>
      </c>
      <c r="I15" s="897">
        <v>425.01</v>
      </c>
      <c r="J15" s="890">
        <v>5.2652965654968895</v>
      </c>
    </row>
    <row r="16" spans="1:13" ht="21.75" customHeight="1">
      <c r="A16" s="900" t="s">
        <v>408</v>
      </c>
      <c r="B16" s="896">
        <v>201.32</v>
      </c>
      <c r="C16" s="896">
        <v>132.4</v>
      </c>
      <c r="D16" s="877">
        <v>0.44014713679965828</v>
      </c>
      <c r="E16" s="896">
        <v>412.14</v>
      </c>
      <c r="F16" s="896">
        <v>163.19</v>
      </c>
      <c r="G16" s="877">
        <v>1.1858833446575658</v>
      </c>
      <c r="H16" s="897">
        <v>342.13</v>
      </c>
      <c r="I16" s="897">
        <v>250.13</v>
      </c>
      <c r="J16" s="890">
        <v>3.0987709228670783</v>
      </c>
    </row>
    <row r="17" spans="1:10" ht="21.75" customHeight="1">
      <c r="A17" s="900" t="s">
        <v>832</v>
      </c>
      <c r="B17" s="896">
        <v>13477.61</v>
      </c>
      <c r="C17" s="896">
        <v>203.4</v>
      </c>
      <c r="D17" s="877">
        <v>0.67617770109554742</v>
      </c>
      <c r="E17" s="896">
        <v>8075.22</v>
      </c>
      <c r="F17" s="896">
        <v>101.65</v>
      </c>
      <c r="G17" s="877">
        <v>0.73867909788860586</v>
      </c>
      <c r="H17" s="897">
        <v>1225.98</v>
      </c>
      <c r="I17" s="897">
        <v>12.59</v>
      </c>
      <c r="J17" s="890">
        <v>0.15597299771677334</v>
      </c>
    </row>
    <row r="18" spans="1:10" ht="21.75" customHeight="1">
      <c r="A18" s="900" t="s">
        <v>833</v>
      </c>
      <c r="B18" s="896">
        <v>8.82</v>
      </c>
      <c r="C18" s="896">
        <v>14.02</v>
      </c>
      <c r="D18" s="877">
        <v>4.6607725513075592E-2</v>
      </c>
      <c r="E18" s="896">
        <v>0.18</v>
      </c>
      <c r="F18" s="896">
        <v>0.24</v>
      </c>
      <c r="G18" s="877">
        <v>1.7440529610749178E-3</v>
      </c>
      <c r="H18" s="897">
        <v>1.85</v>
      </c>
      <c r="I18" s="897">
        <v>1.1399999999999999</v>
      </c>
      <c r="J18" s="890">
        <v>1.4123051421534676E-2</v>
      </c>
    </row>
    <row r="19" spans="1:10" ht="21.75" customHeight="1">
      <c r="A19" s="900" t="s">
        <v>834</v>
      </c>
      <c r="B19" s="896">
        <v>3245.75</v>
      </c>
      <c r="C19" s="896">
        <v>1324.26</v>
      </c>
      <c r="D19" s="877">
        <v>4.402335705274286</v>
      </c>
      <c r="E19" s="896">
        <v>1607.92</v>
      </c>
      <c r="F19" s="896">
        <v>751.43</v>
      </c>
      <c r="G19" s="877">
        <v>5.4605571522521892</v>
      </c>
      <c r="H19" s="897">
        <v>2491.44</v>
      </c>
      <c r="I19" s="897">
        <v>881.13</v>
      </c>
      <c r="J19" s="890">
        <v>10.916003771102503</v>
      </c>
    </row>
    <row r="20" spans="1:10" ht="21.75" customHeight="1" thickBot="1">
      <c r="A20" s="892" t="s">
        <v>835</v>
      </c>
      <c r="B20" s="894">
        <v>49020.5</v>
      </c>
      <c r="C20" s="894">
        <v>30080.850000000002</v>
      </c>
      <c r="D20" s="894">
        <v>100</v>
      </c>
      <c r="E20" s="894">
        <v>27746.440000000002</v>
      </c>
      <c r="F20" s="894">
        <v>13761.050000000001</v>
      </c>
      <c r="G20" s="894">
        <v>99.999999999999986</v>
      </c>
      <c r="H20" s="894">
        <v>19098.8</v>
      </c>
      <c r="I20" s="894">
        <v>8071.9100000000008</v>
      </c>
      <c r="J20" s="901">
        <v>99.999999999999972</v>
      </c>
    </row>
    <row r="21" spans="1:10" ht="16.5" thickTop="1">
      <c r="A21" s="1917" t="s">
        <v>810</v>
      </c>
      <c r="B21" s="1917"/>
      <c r="C21" s="1917"/>
      <c r="D21" s="1917"/>
      <c r="E21" s="1917"/>
      <c r="F21" s="1917"/>
      <c r="G21" s="1917"/>
      <c r="H21" s="1917"/>
      <c r="I21" s="1917"/>
      <c r="J21" s="1917"/>
    </row>
    <row r="22" spans="1:10">
      <c r="B22" s="885"/>
      <c r="C22" s="885"/>
      <c r="D22" s="885"/>
      <c r="E22" s="885"/>
      <c r="F22" s="889"/>
      <c r="G22" s="885"/>
      <c r="H22" s="872"/>
      <c r="I22" s="899"/>
      <c r="J22" s="872"/>
    </row>
    <row r="23" spans="1:10">
      <c r="B23" s="887"/>
      <c r="C23" s="887"/>
      <c r="D23" s="885"/>
      <c r="E23" s="885"/>
      <c r="F23" s="889"/>
      <c r="G23" s="889"/>
      <c r="H23" s="872"/>
    </row>
    <row r="24" spans="1:10">
      <c r="B24" s="887"/>
      <c r="C24" s="888"/>
      <c r="D24" s="885"/>
      <c r="E24" s="885"/>
      <c r="F24" s="889"/>
      <c r="G24" s="889"/>
      <c r="H24" s="872"/>
    </row>
  </sheetData>
  <mergeCells count="8">
    <mergeCell ref="A21:J21"/>
    <mergeCell ref="A1:J1"/>
    <mergeCell ref="A2:J2"/>
    <mergeCell ref="A3:J3"/>
    <mergeCell ref="A4:A6"/>
    <mergeCell ref="B4:D4"/>
    <mergeCell ref="E4:G4"/>
    <mergeCell ref="H4:J4"/>
  </mergeCells>
  <pageMargins left="0.7" right="0.7" top="0.5" bottom="0.5" header="0.3" footer="0.3"/>
  <pageSetup scale="73" orientation="landscape" r:id="rId1"/>
</worksheet>
</file>

<file path=xl/worksheets/sheet46.xml><?xml version="1.0" encoding="utf-8"?>
<worksheet xmlns="http://schemas.openxmlformats.org/spreadsheetml/2006/main" xmlns:r="http://schemas.openxmlformats.org/officeDocument/2006/relationships">
  <sheetPr>
    <pageSetUpPr fitToPage="1"/>
  </sheetPr>
  <dimension ref="A1:L35"/>
  <sheetViews>
    <sheetView topLeftCell="A3" workbookViewId="0">
      <selection activeCell="L15" sqref="L15"/>
    </sheetView>
  </sheetViews>
  <sheetFormatPr defaultColWidth="8.85546875" defaultRowHeight="15.75"/>
  <cols>
    <col min="1" max="1" width="36.5703125" style="213" customWidth="1"/>
    <col min="2" max="2" width="14.7109375" style="213" customWidth="1"/>
    <col min="3" max="3" width="12.85546875" style="213" bestFit="1" customWidth="1"/>
    <col min="4" max="5" width="14.7109375" style="213" customWidth="1"/>
    <col min="6" max="6" width="12.85546875" style="213" bestFit="1" customWidth="1"/>
    <col min="7" max="8" width="14.7109375" style="213" customWidth="1"/>
    <col min="9" max="9" width="12.85546875" style="213" bestFit="1" customWidth="1"/>
    <col min="10" max="10" width="14.7109375" style="213" customWidth="1"/>
    <col min="11" max="11" width="8.85546875" style="213"/>
    <col min="12" max="12" width="10.140625" style="213" bestFit="1" customWidth="1"/>
    <col min="13" max="256" width="8.85546875" style="213"/>
    <col min="257" max="257" width="23" style="213" customWidth="1"/>
    <col min="258" max="258" width="10.140625" style="213" customWidth="1"/>
    <col min="259" max="259" width="9" style="213" customWidth="1"/>
    <col min="260" max="260" width="7" style="213" customWidth="1"/>
    <col min="261" max="261" width="9.85546875" style="213" customWidth="1"/>
    <col min="262" max="262" width="7.28515625" style="213" customWidth="1"/>
    <col min="263" max="263" width="7.7109375" style="213" customWidth="1"/>
    <col min="264" max="264" width="10.140625" style="213" customWidth="1"/>
    <col min="265" max="265" width="9.140625" style="213" customWidth="1"/>
    <col min="266" max="266" width="8" style="213" customWidth="1"/>
    <col min="267" max="267" width="8.85546875" style="213"/>
    <col min="268" max="268" width="10.140625" style="213" bestFit="1" customWidth="1"/>
    <col min="269" max="512" width="8.85546875" style="213"/>
    <col min="513" max="513" width="23" style="213" customWidth="1"/>
    <col min="514" max="514" width="10.140625" style="213" customWidth="1"/>
    <col min="515" max="515" width="9" style="213" customWidth="1"/>
    <col min="516" max="516" width="7" style="213" customWidth="1"/>
    <col min="517" max="517" width="9.85546875" style="213" customWidth="1"/>
    <col min="518" max="518" width="7.28515625" style="213" customWidth="1"/>
    <col min="519" max="519" width="7.7109375" style="213" customWidth="1"/>
    <col min="520" max="520" width="10.140625" style="213" customWidth="1"/>
    <col min="521" max="521" width="9.140625" style="213" customWidth="1"/>
    <col min="522" max="522" width="8" style="213" customWidth="1"/>
    <col min="523" max="523" width="8.85546875" style="213"/>
    <col min="524" max="524" width="10.140625" style="213" bestFit="1" customWidth="1"/>
    <col min="525" max="768" width="8.85546875" style="213"/>
    <col min="769" max="769" width="23" style="213" customWidth="1"/>
    <col min="770" max="770" width="10.140625" style="213" customWidth="1"/>
    <col min="771" max="771" width="9" style="213" customWidth="1"/>
    <col min="772" max="772" width="7" style="213" customWidth="1"/>
    <col min="773" max="773" width="9.85546875" style="213" customWidth="1"/>
    <col min="774" max="774" width="7.28515625" style="213" customWidth="1"/>
    <col min="775" max="775" width="7.7109375" style="213" customWidth="1"/>
    <col min="776" max="776" width="10.140625" style="213" customWidth="1"/>
    <col min="777" max="777" width="9.140625" style="213" customWidth="1"/>
    <col min="778" max="778" width="8" style="213" customWidth="1"/>
    <col min="779" max="779" width="8.85546875" style="213"/>
    <col min="780" max="780" width="10.140625" style="213" bestFit="1" customWidth="1"/>
    <col min="781" max="1024" width="8.85546875" style="213"/>
    <col min="1025" max="1025" width="23" style="213" customWidth="1"/>
    <col min="1026" max="1026" width="10.140625" style="213" customWidth="1"/>
    <col min="1027" max="1027" width="9" style="213" customWidth="1"/>
    <col min="1028" max="1028" width="7" style="213" customWidth="1"/>
    <col min="1029" max="1029" width="9.85546875" style="213" customWidth="1"/>
    <col min="1030" max="1030" width="7.28515625" style="213" customWidth="1"/>
    <col min="1031" max="1031" width="7.7109375" style="213" customWidth="1"/>
    <col min="1032" max="1032" width="10.140625" style="213" customWidth="1"/>
    <col min="1033" max="1033" width="9.140625" style="213" customWidth="1"/>
    <col min="1034" max="1034" width="8" style="213" customWidth="1"/>
    <col min="1035" max="1035" width="8.85546875" style="213"/>
    <col min="1036" max="1036" width="10.140625" style="213" bestFit="1" customWidth="1"/>
    <col min="1037" max="1280" width="8.85546875" style="213"/>
    <col min="1281" max="1281" width="23" style="213" customWidth="1"/>
    <col min="1282" max="1282" width="10.140625" style="213" customWidth="1"/>
    <col min="1283" max="1283" width="9" style="213" customWidth="1"/>
    <col min="1284" max="1284" width="7" style="213" customWidth="1"/>
    <col min="1285" max="1285" width="9.85546875" style="213" customWidth="1"/>
    <col min="1286" max="1286" width="7.28515625" style="213" customWidth="1"/>
    <col min="1287" max="1287" width="7.7109375" style="213" customWidth="1"/>
    <col min="1288" max="1288" width="10.140625" style="213" customWidth="1"/>
    <col min="1289" max="1289" width="9.140625" style="213" customWidth="1"/>
    <col min="1290" max="1290" width="8" style="213" customWidth="1"/>
    <col min="1291" max="1291" width="8.85546875" style="213"/>
    <col min="1292" max="1292" width="10.140625" style="213" bestFit="1" customWidth="1"/>
    <col min="1293" max="1536" width="8.85546875" style="213"/>
    <col min="1537" max="1537" width="23" style="213" customWidth="1"/>
    <col min="1538" max="1538" width="10.140625" style="213" customWidth="1"/>
    <col min="1539" max="1539" width="9" style="213" customWidth="1"/>
    <col min="1540" max="1540" width="7" style="213" customWidth="1"/>
    <col min="1541" max="1541" width="9.85546875" style="213" customWidth="1"/>
    <col min="1542" max="1542" width="7.28515625" style="213" customWidth="1"/>
    <col min="1543" max="1543" width="7.7109375" style="213" customWidth="1"/>
    <col min="1544" max="1544" width="10.140625" style="213" customWidth="1"/>
    <col min="1545" max="1545" width="9.140625" style="213" customWidth="1"/>
    <col min="1546" max="1546" width="8" style="213" customWidth="1"/>
    <col min="1547" max="1547" width="8.85546875" style="213"/>
    <col min="1548" max="1548" width="10.140625" style="213" bestFit="1" customWidth="1"/>
    <col min="1549" max="1792" width="8.85546875" style="213"/>
    <col min="1793" max="1793" width="23" style="213" customWidth="1"/>
    <col min="1794" max="1794" width="10.140625" style="213" customWidth="1"/>
    <col min="1795" max="1795" width="9" style="213" customWidth="1"/>
    <col min="1796" max="1796" width="7" style="213" customWidth="1"/>
    <col min="1797" max="1797" width="9.85546875" style="213" customWidth="1"/>
    <col min="1798" max="1798" width="7.28515625" style="213" customWidth="1"/>
    <col min="1799" max="1799" width="7.7109375" style="213" customWidth="1"/>
    <col min="1800" max="1800" width="10.140625" style="213" customWidth="1"/>
    <col min="1801" max="1801" width="9.140625" style="213" customWidth="1"/>
    <col min="1802" max="1802" width="8" style="213" customWidth="1"/>
    <col min="1803" max="1803" width="8.85546875" style="213"/>
    <col min="1804" max="1804" width="10.140625" style="213" bestFit="1" customWidth="1"/>
    <col min="1805" max="2048" width="8.85546875" style="213"/>
    <col min="2049" max="2049" width="23" style="213" customWidth="1"/>
    <col min="2050" max="2050" width="10.140625" style="213" customWidth="1"/>
    <col min="2051" max="2051" width="9" style="213" customWidth="1"/>
    <col min="2052" max="2052" width="7" style="213" customWidth="1"/>
    <col min="2053" max="2053" width="9.85546875" style="213" customWidth="1"/>
    <col min="2054" max="2054" width="7.28515625" style="213" customWidth="1"/>
    <col min="2055" max="2055" width="7.7109375" style="213" customWidth="1"/>
    <col min="2056" max="2056" width="10.140625" style="213" customWidth="1"/>
    <col min="2057" max="2057" width="9.140625" style="213" customWidth="1"/>
    <col min="2058" max="2058" width="8" style="213" customWidth="1"/>
    <col min="2059" max="2059" width="8.85546875" style="213"/>
    <col min="2060" max="2060" width="10.140625" style="213" bestFit="1" customWidth="1"/>
    <col min="2061" max="2304" width="8.85546875" style="213"/>
    <col min="2305" max="2305" width="23" style="213" customWidth="1"/>
    <col min="2306" max="2306" width="10.140625" style="213" customWidth="1"/>
    <col min="2307" max="2307" width="9" style="213" customWidth="1"/>
    <col min="2308" max="2308" width="7" style="213" customWidth="1"/>
    <col min="2309" max="2309" width="9.85546875" style="213" customWidth="1"/>
    <col min="2310" max="2310" width="7.28515625" style="213" customWidth="1"/>
    <col min="2311" max="2311" width="7.7109375" style="213" customWidth="1"/>
    <col min="2312" max="2312" width="10.140625" style="213" customWidth="1"/>
    <col min="2313" max="2313" width="9.140625" style="213" customWidth="1"/>
    <col min="2314" max="2314" width="8" style="213" customWidth="1"/>
    <col min="2315" max="2315" width="8.85546875" style="213"/>
    <col min="2316" max="2316" width="10.140625" style="213" bestFit="1" customWidth="1"/>
    <col min="2317" max="2560" width="8.85546875" style="213"/>
    <col min="2561" max="2561" width="23" style="213" customWidth="1"/>
    <col min="2562" max="2562" width="10.140625" style="213" customWidth="1"/>
    <col min="2563" max="2563" width="9" style="213" customWidth="1"/>
    <col min="2564" max="2564" width="7" style="213" customWidth="1"/>
    <col min="2565" max="2565" width="9.85546875" style="213" customWidth="1"/>
    <col min="2566" max="2566" width="7.28515625" style="213" customWidth="1"/>
    <col min="2567" max="2567" width="7.7109375" style="213" customWidth="1"/>
    <col min="2568" max="2568" width="10.140625" style="213" customWidth="1"/>
    <col min="2569" max="2569" width="9.140625" style="213" customWidth="1"/>
    <col min="2570" max="2570" width="8" style="213" customWidth="1"/>
    <col min="2571" max="2571" width="8.85546875" style="213"/>
    <col min="2572" max="2572" width="10.140625" style="213" bestFit="1" customWidth="1"/>
    <col min="2573" max="2816" width="8.85546875" style="213"/>
    <col min="2817" max="2817" width="23" style="213" customWidth="1"/>
    <col min="2818" max="2818" width="10.140625" style="213" customWidth="1"/>
    <col min="2819" max="2819" width="9" style="213" customWidth="1"/>
    <col min="2820" max="2820" width="7" style="213" customWidth="1"/>
    <col min="2821" max="2821" width="9.85546875" style="213" customWidth="1"/>
    <col min="2822" max="2822" width="7.28515625" style="213" customWidth="1"/>
    <col min="2823" max="2823" width="7.7109375" style="213" customWidth="1"/>
    <col min="2824" max="2824" width="10.140625" style="213" customWidth="1"/>
    <col min="2825" max="2825" width="9.140625" style="213" customWidth="1"/>
    <col min="2826" max="2826" width="8" style="213" customWidth="1"/>
    <col min="2827" max="2827" width="8.85546875" style="213"/>
    <col min="2828" max="2828" width="10.140625" style="213" bestFit="1" customWidth="1"/>
    <col min="2829" max="3072" width="8.85546875" style="213"/>
    <col min="3073" max="3073" width="23" style="213" customWidth="1"/>
    <col min="3074" max="3074" width="10.140625" style="213" customWidth="1"/>
    <col min="3075" max="3075" width="9" style="213" customWidth="1"/>
    <col min="3076" max="3076" width="7" style="213" customWidth="1"/>
    <col min="3077" max="3077" width="9.85546875" style="213" customWidth="1"/>
    <col min="3078" max="3078" width="7.28515625" style="213" customWidth="1"/>
    <col min="3079" max="3079" width="7.7109375" style="213" customWidth="1"/>
    <col min="3080" max="3080" width="10.140625" style="213" customWidth="1"/>
    <col min="3081" max="3081" width="9.140625" style="213" customWidth="1"/>
    <col min="3082" max="3082" width="8" style="213" customWidth="1"/>
    <col min="3083" max="3083" width="8.85546875" style="213"/>
    <col min="3084" max="3084" width="10.140625" style="213" bestFit="1" customWidth="1"/>
    <col min="3085" max="3328" width="8.85546875" style="213"/>
    <col min="3329" max="3329" width="23" style="213" customWidth="1"/>
    <col min="3330" max="3330" width="10.140625" style="213" customWidth="1"/>
    <col min="3331" max="3331" width="9" style="213" customWidth="1"/>
    <col min="3332" max="3332" width="7" style="213" customWidth="1"/>
    <col min="3333" max="3333" width="9.85546875" style="213" customWidth="1"/>
    <col min="3334" max="3334" width="7.28515625" style="213" customWidth="1"/>
    <col min="3335" max="3335" width="7.7109375" style="213" customWidth="1"/>
    <col min="3336" max="3336" width="10.140625" style="213" customWidth="1"/>
    <col min="3337" max="3337" width="9.140625" style="213" customWidth="1"/>
    <col min="3338" max="3338" width="8" style="213" customWidth="1"/>
    <col min="3339" max="3339" width="8.85546875" style="213"/>
    <col min="3340" max="3340" width="10.140625" style="213" bestFit="1" customWidth="1"/>
    <col min="3341" max="3584" width="8.85546875" style="213"/>
    <col min="3585" max="3585" width="23" style="213" customWidth="1"/>
    <col min="3586" max="3586" width="10.140625" style="213" customWidth="1"/>
    <col min="3587" max="3587" width="9" style="213" customWidth="1"/>
    <col min="3588" max="3588" width="7" style="213" customWidth="1"/>
    <col min="3589" max="3589" width="9.85546875" style="213" customWidth="1"/>
    <col min="3590" max="3590" width="7.28515625" style="213" customWidth="1"/>
    <col min="3591" max="3591" width="7.7109375" style="213" customWidth="1"/>
    <col min="3592" max="3592" width="10.140625" style="213" customWidth="1"/>
    <col min="3593" max="3593" width="9.140625" style="213" customWidth="1"/>
    <col min="3594" max="3594" width="8" style="213" customWidth="1"/>
    <col min="3595" max="3595" width="8.85546875" style="213"/>
    <col min="3596" max="3596" width="10.140625" style="213" bestFit="1" customWidth="1"/>
    <col min="3597" max="3840" width="8.85546875" style="213"/>
    <col min="3841" max="3841" width="23" style="213" customWidth="1"/>
    <col min="3842" max="3842" width="10.140625" style="213" customWidth="1"/>
    <col min="3843" max="3843" width="9" style="213" customWidth="1"/>
    <col min="3844" max="3844" width="7" style="213" customWidth="1"/>
    <col min="3845" max="3845" width="9.85546875" style="213" customWidth="1"/>
    <col min="3846" max="3846" width="7.28515625" style="213" customWidth="1"/>
    <col min="3847" max="3847" width="7.7109375" style="213" customWidth="1"/>
    <col min="3848" max="3848" width="10.140625" style="213" customWidth="1"/>
    <col min="3849" max="3849" width="9.140625" style="213" customWidth="1"/>
    <col min="3850" max="3850" width="8" style="213" customWidth="1"/>
    <col min="3851" max="3851" width="8.85546875" style="213"/>
    <col min="3852" max="3852" width="10.140625" style="213" bestFit="1" customWidth="1"/>
    <col min="3853" max="4096" width="8.85546875" style="213"/>
    <col min="4097" max="4097" width="23" style="213" customWidth="1"/>
    <col min="4098" max="4098" width="10.140625" style="213" customWidth="1"/>
    <col min="4099" max="4099" width="9" style="213" customWidth="1"/>
    <col min="4100" max="4100" width="7" style="213" customWidth="1"/>
    <col min="4101" max="4101" width="9.85546875" style="213" customWidth="1"/>
    <col min="4102" max="4102" width="7.28515625" style="213" customWidth="1"/>
    <col min="4103" max="4103" width="7.7109375" style="213" customWidth="1"/>
    <col min="4104" max="4104" width="10.140625" style="213" customWidth="1"/>
    <col min="4105" max="4105" width="9.140625" style="213" customWidth="1"/>
    <col min="4106" max="4106" width="8" style="213" customWidth="1"/>
    <col min="4107" max="4107" width="8.85546875" style="213"/>
    <col min="4108" max="4108" width="10.140625" style="213" bestFit="1" customWidth="1"/>
    <col min="4109" max="4352" width="8.85546875" style="213"/>
    <col min="4353" max="4353" width="23" style="213" customWidth="1"/>
    <col min="4354" max="4354" width="10.140625" style="213" customWidth="1"/>
    <col min="4355" max="4355" width="9" style="213" customWidth="1"/>
    <col min="4356" max="4356" width="7" style="213" customWidth="1"/>
    <col min="4357" max="4357" width="9.85546875" style="213" customWidth="1"/>
    <col min="4358" max="4358" width="7.28515625" style="213" customWidth="1"/>
    <col min="4359" max="4359" width="7.7109375" style="213" customWidth="1"/>
    <col min="4360" max="4360" width="10.140625" style="213" customWidth="1"/>
    <col min="4361" max="4361" width="9.140625" style="213" customWidth="1"/>
    <col min="4362" max="4362" width="8" style="213" customWidth="1"/>
    <col min="4363" max="4363" width="8.85546875" style="213"/>
    <col min="4364" max="4364" width="10.140625" style="213" bestFit="1" customWidth="1"/>
    <col min="4365" max="4608" width="8.85546875" style="213"/>
    <col min="4609" max="4609" width="23" style="213" customWidth="1"/>
    <col min="4610" max="4610" width="10.140625" style="213" customWidth="1"/>
    <col min="4611" max="4611" width="9" style="213" customWidth="1"/>
    <col min="4612" max="4612" width="7" style="213" customWidth="1"/>
    <col min="4613" max="4613" width="9.85546875" style="213" customWidth="1"/>
    <col min="4614" max="4614" width="7.28515625" style="213" customWidth="1"/>
    <col min="4615" max="4615" width="7.7109375" style="213" customWidth="1"/>
    <col min="4616" max="4616" width="10.140625" style="213" customWidth="1"/>
    <col min="4617" max="4617" width="9.140625" style="213" customWidth="1"/>
    <col min="4618" max="4618" width="8" style="213" customWidth="1"/>
    <col min="4619" max="4619" width="8.85546875" style="213"/>
    <col min="4620" max="4620" width="10.140625" style="213" bestFit="1" customWidth="1"/>
    <col min="4621" max="4864" width="8.85546875" style="213"/>
    <col min="4865" max="4865" width="23" style="213" customWidth="1"/>
    <col min="4866" max="4866" width="10.140625" style="213" customWidth="1"/>
    <col min="4867" max="4867" width="9" style="213" customWidth="1"/>
    <col min="4868" max="4868" width="7" style="213" customWidth="1"/>
    <col min="4869" max="4869" width="9.85546875" style="213" customWidth="1"/>
    <col min="4870" max="4870" width="7.28515625" style="213" customWidth="1"/>
    <col min="4871" max="4871" width="7.7109375" style="213" customWidth="1"/>
    <col min="4872" max="4872" width="10.140625" style="213" customWidth="1"/>
    <col min="4873" max="4873" width="9.140625" style="213" customWidth="1"/>
    <col min="4874" max="4874" width="8" style="213" customWidth="1"/>
    <col min="4875" max="4875" width="8.85546875" style="213"/>
    <col min="4876" max="4876" width="10.140625" style="213" bestFit="1" customWidth="1"/>
    <col min="4877" max="5120" width="8.85546875" style="213"/>
    <col min="5121" max="5121" width="23" style="213" customWidth="1"/>
    <col min="5122" max="5122" width="10.140625" style="213" customWidth="1"/>
    <col min="5123" max="5123" width="9" style="213" customWidth="1"/>
    <col min="5124" max="5124" width="7" style="213" customWidth="1"/>
    <col min="5125" max="5125" width="9.85546875" style="213" customWidth="1"/>
    <col min="5126" max="5126" width="7.28515625" style="213" customWidth="1"/>
    <col min="5127" max="5127" width="7.7109375" style="213" customWidth="1"/>
    <col min="5128" max="5128" width="10.140625" style="213" customWidth="1"/>
    <col min="5129" max="5129" width="9.140625" style="213" customWidth="1"/>
    <col min="5130" max="5130" width="8" style="213" customWidth="1"/>
    <col min="5131" max="5131" width="8.85546875" style="213"/>
    <col min="5132" max="5132" width="10.140625" style="213" bestFit="1" customWidth="1"/>
    <col min="5133" max="5376" width="8.85546875" style="213"/>
    <col min="5377" max="5377" width="23" style="213" customWidth="1"/>
    <col min="5378" max="5378" width="10.140625" style="213" customWidth="1"/>
    <col min="5379" max="5379" width="9" style="213" customWidth="1"/>
    <col min="5380" max="5380" width="7" style="213" customWidth="1"/>
    <col min="5381" max="5381" width="9.85546875" style="213" customWidth="1"/>
    <col min="5382" max="5382" width="7.28515625" style="213" customWidth="1"/>
    <col min="5383" max="5383" width="7.7109375" style="213" customWidth="1"/>
    <col min="5384" max="5384" width="10.140625" style="213" customWidth="1"/>
    <col min="5385" max="5385" width="9.140625" style="213" customWidth="1"/>
    <col min="5386" max="5386" width="8" style="213" customWidth="1"/>
    <col min="5387" max="5387" width="8.85546875" style="213"/>
    <col min="5388" max="5388" width="10.140625" style="213" bestFit="1" customWidth="1"/>
    <col min="5389" max="5632" width="8.85546875" style="213"/>
    <col min="5633" max="5633" width="23" style="213" customWidth="1"/>
    <col min="5634" max="5634" width="10.140625" style="213" customWidth="1"/>
    <col min="5635" max="5635" width="9" style="213" customWidth="1"/>
    <col min="5636" max="5636" width="7" style="213" customWidth="1"/>
    <col min="5637" max="5637" width="9.85546875" style="213" customWidth="1"/>
    <col min="5638" max="5638" width="7.28515625" style="213" customWidth="1"/>
    <col min="5639" max="5639" width="7.7109375" style="213" customWidth="1"/>
    <col min="5640" max="5640" width="10.140625" style="213" customWidth="1"/>
    <col min="5641" max="5641" width="9.140625" style="213" customWidth="1"/>
    <col min="5642" max="5642" width="8" style="213" customWidth="1"/>
    <col min="5643" max="5643" width="8.85546875" style="213"/>
    <col min="5644" max="5644" width="10.140625" style="213" bestFit="1" customWidth="1"/>
    <col min="5645" max="5888" width="8.85546875" style="213"/>
    <col min="5889" max="5889" width="23" style="213" customWidth="1"/>
    <col min="5890" max="5890" width="10.140625" style="213" customWidth="1"/>
    <col min="5891" max="5891" width="9" style="213" customWidth="1"/>
    <col min="5892" max="5892" width="7" style="213" customWidth="1"/>
    <col min="5893" max="5893" width="9.85546875" style="213" customWidth="1"/>
    <col min="5894" max="5894" width="7.28515625" style="213" customWidth="1"/>
    <col min="5895" max="5895" width="7.7109375" style="213" customWidth="1"/>
    <col min="5896" max="5896" width="10.140625" style="213" customWidth="1"/>
    <col min="5897" max="5897" width="9.140625" style="213" customWidth="1"/>
    <col min="5898" max="5898" width="8" style="213" customWidth="1"/>
    <col min="5899" max="5899" width="8.85546875" style="213"/>
    <col min="5900" max="5900" width="10.140625" style="213" bestFit="1" customWidth="1"/>
    <col min="5901" max="6144" width="8.85546875" style="213"/>
    <col min="6145" max="6145" width="23" style="213" customWidth="1"/>
    <col min="6146" max="6146" width="10.140625" style="213" customWidth="1"/>
    <col min="6147" max="6147" width="9" style="213" customWidth="1"/>
    <col min="6148" max="6148" width="7" style="213" customWidth="1"/>
    <col min="6149" max="6149" width="9.85546875" style="213" customWidth="1"/>
    <col min="6150" max="6150" width="7.28515625" style="213" customWidth="1"/>
    <col min="6151" max="6151" width="7.7109375" style="213" customWidth="1"/>
    <col min="6152" max="6152" width="10.140625" style="213" customWidth="1"/>
    <col min="6153" max="6153" width="9.140625" style="213" customWidth="1"/>
    <col min="6154" max="6154" width="8" style="213" customWidth="1"/>
    <col min="6155" max="6155" width="8.85546875" style="213"/>
    <col min="6156" max="6156" width="10.140625" style="213" bestFit="1" customWidth="1"/>
    <col min="6157" max="6400" width="8.85546875" style="213"/>
    <col min="6401" max="6401" width="23" style="213" customWidth="1"/>
    <col min="6402" max="6402" width="10.140625" style="213" customWidth="1"/>
    <col min="6403" max="6403" width="9" style="213" customWidth="1"/>
    <col min="6404" max="6404" width="7" style="213" customWidth="1"/>
    <col min="6405" max="6405" width="9.85546875" style="213" customWidth="1"/>
    <col min="6406" max="6406" width="7.28515625" style="213" customWidth="1"/>
    <col min="6407" max="6407" width="7.7109375" style="213" customWidth="1"/>
    <col min="6408" max="6408" width="10.140625" style="213" customWidth="1"/>
    <col min="6409" max="6409" width="9.140625" style="213" customWidth="1"/>
    <col min="6410" max="6410" width="8" style="213" customWidth="1"/>
    <col min="6411" max="6411" width="8.85546875" style="213"/>
    <col min="6412" max="6412" width="10.140625" style="213" bestFit="1" customWidth="1"/>
    <col min="6413" max="6656" width="8.85546875" style="213"/>
    <col min="6657" max="6657" width="23" style="213" customWidth="1"/>
    <col min="6658" max="6658" width="10.140625" style="213" customWidth="1"/>
    <col min="6659" max="6659" width="9" style="213" customWidth="1"/>
    <col min="6660" max="6660" width="7" style="213" customWidth="1"/>
    <col min="6661" max="6661" width="9.85546875" style="213" customWidth="1"/>
    <col min="6662" max="6662" width="7.28515625" style="213" customWidth="1"/>
    <col min="6663" max="6663" width="7.7109375" style="213" customWidth="1"/>
    <col min="6664" max="6664" width="10.140625" style="213" customWidth="1"/>
    <col min="6665" max="6665" width="9.140625" style="213" customWidth="1"/>
    <col min="6666" max="6666" width="8" style="213" customWidth="1"/>
    <col min="6667" max="6667" width="8.85546875" style="213"/>
    <col min="6668" max="6668" width="10.140625" style="213" bestFit="1" customWidth="1"/>
    <col min="6669" max="6912" width="8.85546875" style="213"/>
    <col min="6913" max="6913" width="23" style="213" customWidth="1"/>
    <col min="6914" max="6914" width="10.140625" style="213" customWidth="1"/>
    <col min="6915" max="6915" width="9" style="213" customWidth="1"/>
    <col min="6916" max="6916" width="7" style="213" customWidth="1"/>
    <col min="6917" max="6917" width="9.85546875" style="213" customWidth="1"/>
    <col min="6918" max="6918" width="7.28515625" style="213" customWidth="1"/>
    <col min="6919" max="6919" width="7.7109375" style="213" customWidth="1"/>
    <col min="6920" max="6920" width="10.140625" style="213" customWidth="1"/>
    <col min="6921" max="6921" width="9.140625" style="213" customWidth="1"/>
    <col min="6922" max="6922" width="8" style="213" customWidth="1"/>
    <col min="6923" max="6923" width="8.85546875" style="213"/>
    <col min="6924" max="6924" width="10.140625" style="213" bestFit="1" customWidth="1"/>
    <col min="6925" max="7168" width="8.85546875" style="213"/>
    <col min="7169" max="7169" width="23" style="213" customWidth="1"/>
    <col min="7170" max="7170" width="10.140625" style="213" customWidth="1"/>
    <col min="7171" max="7171" width="9" style="213" customWidth="1"/>
    <col min="7172" max="7172" width="7" style="213" customWidth="1"/>
    <col min="7173" max="7173" width="9.85546875" style="213" customWidth="1"/>
    <col min="7174" max="7174" width="7.28515625" style="213" customWidth="1"/>
    <col min="7175" max="7175" width="7.7109375" style="213" customWidth="1"/>
    <col min="7176" max="7176" width="10.140625" style="213" customWidth="1"/>
    <col min="7177" max="7177" width="9.140625" style="213" customWidth="1"/>
    <col min="7178" max="7178" width="8" style="213" customWidth="1"/>
    <col min="7179" max="7179" width="8.85546875" style="213"/>
    <col min="7180" max="7180" width="10.140625" style="213" bestFit="1" customWidth="1"/>
    <col min="7181" max="7424" width="8.85546875" style="213"/>
    <col min="7425" max="7425" width="23" style="213" customWidth="1"/>
    <col min="7426" max="7426" width="10.140625" style="213" customWidth="1"/>
    <col min="7427" max="7427" width="9" style="213" customWidth="1"/>
    <col min="7428" max="7428" width="7" style="213" customWidth="1"/>
    <col min="7429" max="7429" width="9.85546875" style="213" customWidth="1"/>
    <col min="7430" max="7430" width="7.28515625" style="213" customWidth="1"/>
    <col min="7431" max="7431" width="7.7109375" style="213" customWidth="1"/>
    <col min="7432" max="7432" width="10.140625" style="213" customWidth="1"/>
    <col min="7433" max="7433" width="9.140625" style="213" customWidth="1"/>
    <col min="7434" max="7434" width="8" style="213" customWidth="1"/>
    <col min="7435" max="7435" width="8.85546875" style="213"/>
    <col min="7436" max="7436" width="10.140625" style="213" bestFit="1" customWidth="1"/>
    <col min="7437" max="7680" width="8.85546875" style="213"/>
    <col min="7681" max="7681" width="23" style="213" customWidth="1"/>
    <col min="7682" max="7682" width="10.140625" style="213" customWidth="1"/>
    <col min="7683" max="7683" width="9" style="213" customWidth="1"/>
    <col min="7684" max="7684" width="7" style="213" customWidth="1"/>
    <col min="7685" max="7685" width="9.85546875" style="213" customWidth="1"/>
    <col min="7686" max="7686" width="7.28515625" style="213" customWidth="1"/>
    <col min="7687" max="7687" width="7.7109375" style="213" customWidth="1"/>
    <col min="7688" max="7688" width="10.140625" style="213" customWidth="1"/>
    <col min="7689" max="7689" width="9.140625" style="213" customWidth="1"/>
    <col min="7690" max="7690" width="8" style="213" customWidth="1"/>
    <col min="7691" max="7691" width="8.85546875" style="213"/>
    <col min="7692" max="7692" width="10.140625" style="213" bestFit="1" customWidth="1"/>
    <col min="7693" max="7936" width="8.85546875" style="213"/>
    <col min="7937" max="7937" width="23" style="213" customWidth="1"/>
    <col min="7938" max="7938" width="10.140625" style="213" customWidth="1"/>
    <col min="7939" max="7939" width="9" style="213" customWidth="1"/>
    <col min="7940" max="7940" width="7" style="213" customWidth="1"/>
    <col min="7941" max="7941" width="9.85546875" style="213" customWidth="1"/>
    <col min="7942" max="7942" width="7.28515625" style="213" customWidth="1"/>
    <col min="7943" max="7943" width="7.7109375" style="213" customWidth="1"/>
    <col min="7944" max="7944" width="10.140625" style="213" customWidth="1"/>
    <col min="7945" max="7945" width="9.140625" style="213" customWidth="1"/>
    <col min="7946" max="7946" width="8" style="213" customWidth="1"/>
    <col min="7947" max="7947" width="8.85546875" style="213"/>
    <col min="7948" max="7948" width="10.140625" style="213" bestFit="1" customWidth="1"/>
    <col min="7949" max="8192" width="8.85546875" style="213"/>
    <col min="8193" max="8193" width="23" style="213" customWidth="1"/>
    <col min="8194" max="8194" width="10.140625" style="213" customWidth="1"/>
    <col min="8195" max="8195" width="9" style="213" customWidth="1"/>
    <col min="8196" max="8196" width="7" style="213" customWidth="1"/>
    <col min="8197" max="8197" width="9.85546875" style="213" customWidth="1"/>
    <col min="8198" max="8198" width="7.28515625" style="213" customWidth="1"/>
    <col min="8199" max="8199" width="7.7109375" style="213" customWidth="1"/>
    <col min="8200" max="8200" width="10.140625" style="213" customWidth="1"/>
    <col min="8201" max="8201" width="9.140625" style="213" customWidth="1"/>
    <col min="8202" max="8202" width="8" style="213" customWidth="1"/>
    <col min="8203" max="8203" width="8.85546875" style="213"/>
    <col min="8204" max="8204" width="10.140625" style="213" bestFit="1" customWidth="1"/>
    <col min="8205" max="8448" width="8.85546875" style="213"/>
    <col min="8449" max="8449" width="23" style="213" customWidth="1"/>
    <col min="8450" max="8450" width="10.140625" style="213" customWidth="1"/>
    <col min="8451" max="8451" width="9" style="213" customWidth="1"/>
    <col min="8452" max="8452" width="7" style="213" customWidth="1"/>
    <col min="8453" max="8453" width="9.85546875" style="213" customWidth="1"/>
    <col min="8454" max="8454" width="7.28515625" style="213" customWidth="1"/>
    <col min="8455" max="8455" width="7.7109375" style="213" customWidth="1"/>
    <col min="8456" max="8456" width="10.140625" style="213" customWidth="1"/>
    <col min="8457" max="8457" width="9.140625" style="213" customWidth="1"/>
    <col min="8458" max="8458" width="8" style="213" customWidth="1"/>
    <col min="8459" max="8459" width="8.85546875" style="213"/>
    <col min="8460" max="8460" width="10.140625" style="213" bestFit="1" customWidth="1"/>
    <col min="8461" max="8704" width="8.85546875" style="213"/>
    <col min="8705" max="8705" width="23" style="213" customWidth="1"/>
    <col min="8706" max="8706" width="10.140625" style="213" customWidth="1"/>
    <col min="8707" max="8707" width="9" style="213" customWidth="1"/>
    <col min="8708" max="8708" width="7" style="213" customWidth="1"/>
    <col min="8709" max="8709" width="9.85546875" style="213" customWidth="1"/>
    <col min="8710" max="8710" width="7.28515625" style="213" customWidth="1"/>
    <col min="8711" max="8711" width="7.7109375" style="213" customWidth="1"/>
    <col min="8712" max="8712" width="10.140625" style="213" customWidth="1"/>
    <col min="8713" max="8713" width="9.140625" style="213" customWidth="1"/>
    <col min="8714" max="8714" width="8" style="213" customWidth="1"/>
    <col min="8715" max="8715" width="8.85546875" style="213"/>
    <col min="8716" max="8716" width="10.140625" style="213" bestFit="1" customWidth="1"/>
    <col min="8717" max="8960" width="8.85546875" style="213"/>
    <col min="8961" max="8961" width="23" style="213" customWidth="1"/>
    <col min="8962" max="8962" width="10.140625" style="213" customWidth="1"/>
    <col min="8963" max="8963" width="9" style="213" customWidth="1"/>
    <col min="8964" max="8964" width="7" style="213" customWidth="1"/>
    <col min="8965" max="8965" width="9.85546875" style="213" customWidth="1"/>
    <col min="8966" max="8966" width="7.28515625" style="213" customWidth="1"/>
    <col min="8967" max="8967" width="7.7109375" style="213" customWidth="1"/>
    <col min="8968" max="8968" width="10.140625" style="213" customWidth="1"/>
    <col min="8969" max="8969" width="9.140625" style="213" customWidth="1"/>
    <col min="8970" max="8970" width="8" style="213" customWidth="1"/>
    <col min="8971" max="8971" width="8.85546875" style="213"/>
    <col min="8972" max="8972" width="10.140625" style="213" bestFit="1" customWidth="1"/>
    <col min="8973" max="9216" width="8.85546875" style="213"/>
    <col min="9217" max="9217" width="23" style="213" customWidth="1"/>
    <col min="9218" max="9218" width="10.140625" style="213" customWidth="1"/>
    <col min="9219" max="9219" width="9" style="213" customWidth="1"/>
    <col min="9220" max="9220" width="7" style="213" customWidth="1"/>
    <col min="9221" max="9221" width="9.85546875" style="213" customWidth="1"/>
    <col min="9222" max="9222" width="7.28515625" style="213" customWidth="1"/>
    <col min="9223" max="9223" width="7.7109375" style="213" customWidth="1"/>
    <col min="9224" max="9224" width="10.140625" style="213" customWidth="1"/>
    <col min="9225" max="9225" width="9.140625" style="213" customWidth="1"/>
    <col min="9226" max="9226" width="8" style="213" customWidth="1"/>
    <col min="9227" max="9227" width="8.85546875" style="213"/>
    <col min="9228" max="9228" width="10.140625" style="213" bestFit="1" customWidth="1"/>
    <col min="9229" max="9472" width="8.85546875" style="213"/>
    <col min="9473" max="9473" width="23" style="213" customWidth="1"/>
    <col min="9474" max="9474" width="10.140625" style="213" customWidth="1"/>
    <col min="9475" max="9475" width="9" style="213" customWidth="1"/>
    <col min="9476" max="9476" width="7" style="213" customWidth="1"/>
    <col min="9477" max="9477" width="9.85546875" style="213" customWidth="1"/>
    <col min="9478" max="9478" width="7.28515625" style="213" customWidth="1"/>
    <col min="9479" max="9479" width="7.7109375" style="213" customWidth="1"/>
    <col min="9480" max="9480" width="10.140625" style="213" customWidth="1"/>
    <col min="9481" max="9481" width="9.140625" style="213" customWidth="1"/>
    <col min="9482" max="9482" width="8" style="213" customWidth="1"/>
    <col min="9483" max="9483" width="8.85546875" style="213"/>
    <col min="9484" max="9484" width="10.140625" style="213" bestFit="1" customWidth="1"/>
    <col min="9485" max="9728" width="8.85546875" style="213"/>
    <col min="9729" max="9729" width="23" style="213" customWidth="1"/>
    <col min="9730" max="9730" width="10.140625" style="213" customWidth="1"/>
    <col min="9731" max="9731" width="9" style="213" customWidth="1"/>
    <col min="9732" max="9732" width="7" style="213" customWidth="1"/>
    <col min="9733" max="9733" width="9.85546875" style="213" customWidth="1"/>
    <col min="9734" max="9734" width="7.28515625" style="213" customWidth="1"/>
    <col min="9735" max="9735" width="7.7109375" style="213" customWidth="1"/>
    <col min="9736" max="9736" width="10.140625" style="213" customWidth="1"/>
    <col min="9737" max="9737" width="9.140625" style="213" customWidth="1"/>
    <col min="9738" max="9738" width="8" style="213" customWidth="1"/>
    <col min="9739" max="9739" width="8.85546875" style="213"/>
    <col min="9740" max="9740" width="10.140625" style="213" bestFit="1" customWidth="1"/>
    <col min="9741" max="9984" width="8.85546875" style="213"/>
    <col min="9985" max="9985" width="23" style="213" customWidth="1"/>
    <col min="9986" max="9986" width="10.140625" style="213" customWidth="1"/>
    <col min="9987" max="9987" width="9" style="213" customWidth="1"/>
    <col min="9988" max="9988" width="7" style="213" customWidth="1"/>
    <col min="9989" max="9989" width="9.85546875" style="213" customWidth="1"/>
    <col min="9990" max="9990" width="7.28515625" style="213" customWidth="1"/>
    <col min="9991" max="9991" width="7.7109375" style="213" customWidth="1"/>
    <col min="9992" max="9992" width="10.140625" style="213" customWidth="1"/>
    <col min="9993" max="9993" width="9.140625" style="213" customWidth="1"/>
    <col min="9994" max="9994" width="8" style="213" customWidth="1"/>
    <col min="9995" max="9995" width="8.85546875" style="213"/>
    <col min="9996" max="9996" width="10.140625" style="213" bestFit="1" customWidth="1"/>
    <col min="9997" max="10240" width="8.85546875" style="213"/>
    <col min="10241" max="10241" width="23" style="213" customWidth="1"/>
    <col min="10242" max="10242" width="10.140625" style="213" customWidth="1"/>
    <col min="10243" max="10243" width="9" style="213" customWidth="1"/>
    <col min="10244" max="10244" width="7" style="213" customWidth="1"/>
    <col min="10245" max="10245" width="9.85546875" style="213" customWidth="1"/>
    <col min="10246" max="10246" width="7.28515625" style="213" customWidth="1"/>
    <col min="10247" max="10247" width="7.7109375" style="213" customWidth="1"/>
    <col min="10248" max="10248" width="10.140625" style="213" customWidth="1"/>
    <col min="10249" max="10249" width="9.140625" style="213" customWidth="1"/>
    <col min="10250" max="10250" width="8" style="213" customWidth="1"/>
    <col min="10251" max="10251" width="8.85546875" style="213"/>
    <col min="10252" max="10252" width="10.140625" style="213" bestFit="1" customWidth="1"/>
    <col min="10253" max="10496" width="8.85546875" style="213"/>
    <col min="10497" max="10497" width="23" style="213" customWidth="1"/>
    <col min="10498" max="10498" width="10.140625" style="213" customWidth="1"/>
    <col min="10499" max="10499" width="9" style="213" customWidth="1"/>
    <col min="10500" max="10500" width="7" style="213" customWidth="1"/>
    <col min="10501" max="10501" width="9.85546875" style="213" customWidth="1"/>
    <col min="10502" max="10502" width="7.28515625" style="213" customWidth="1"/>
    <col min="10503" max="10503" width="7.7109375" style="213" customWidth="1"/>
    <col min="10504" max="10504" width="10.140625" style="213" customWidth="1"/>
    <col min="10505" max="10505" width="9.140625" style="213" customWidth="1"/>
    <col min="10506" max="10506" width="8" style="213" customWidth="1"/>
    <col min="10507" max="10507" width="8.85546875" style="213"/>
    <col min="10508" max="10508" width="10.140625" style="213" bestFit="1" customWidth="1"/>
    <col min="10509" max="10752" width="8.85546875" style="213"/>
    <col min="10753" max="10753" width="23" style="213" customWidth="1"/>
    <col min="10754" max="10754" width="10.140625" style="213" customWidth="1"/>
    <col min="10755" max="10755" width="9" style="213" customWidth="1"/>
    <col min="10756" max="10756" width="7" style="213" customWidth="1"/>
    <col min="10757" max="10757" width="9.85546875" style="213" customWidth="1"/>
    <col min="10758" max="10758" width="7.28515625" style="213" customWidth="1"/>
    <col min="10759" max="10759" width="7.7109375" style="213" customWidth="1"/>
    <col min="10760" max="10760" width="10.140625" style="213" customWidth="1"/>
    <col min="10761" max="10761" width="9.140625" style="213" customWidth="1"/>
    <col min="10762" max="10762" width="8" style="213" customWidth="1"/>
    <col min="10763" max="10763" width="8.85546875" style="213"/>
    <col min="10764" max="10764" width="10.140625" style="213" bestFit="1" customWidth="1"/>
    <col min="10765" max="11008" width="8.85546875" style="213"/>
    <col min="11009" max="11009" width="23" style="213" customWidth="1"/>
    <col min="11010" max="11010" width="10.140625" style="213" customWidth="1"/>
    <col min="11011" max="11011" width="9" style="213" customWidth="1"/>
    <col min="11012" max="11012" width="7" style="213" customWidth="1"/>
    <col min="11013" max="11013" width="9.85546875" style="213" customWidth="1"/>
    <col min="11014" max="11014" width="7.28515625" style="213" customWidth="1"/>
    <col min="11015" max="11015" width="7.7109375" style="213" customWidth="1"/>
    <col min="11016" max="11016" width="10.140625" style="213" customWidth="1"/>
    <col min="11017" max="11017" width="9.140625" style="213" customWidth="1"/>
    <col min="11018" max="11018" width="8" style="213" customWidth="1"/>
    <col min="11019" max="11019" width="8.85546875" style="213"/>
    <col min="11020" max="11020" width="10.140625" style="213" bestFit="1" customWidth="1"/>
    <col min="11021" max="11264" width="8.85546875" style="213"/>
    <col min="11265" max="11265" width="23" style="213" customWidth="1"/>
    <col min="11266" max="11266" width="10.140625" style="213" customWidth="1"/>
    <col min="11267" max="11267" width="9" style="213" customWidth="1"/>
    <col min="11268" max="11268" width="7" style="213" customWidth="1"/>
    <col min="11269" max="11269" width="9.85546875" style="213" customWidth="1"/>
    <col min="11270" max="11270" width="7.28515625" style="213" customWidth="1"/>
    <col min="11271" max="11271" width="7.7109375" style="213" customWidth="1"/>
    <col min="11272" max="11272" width="10.140625" style="213" customWidth="1"/>
    <col min="11273" max="11273" width="9.140625" style="213" customWidth="1"/>
    <col min="11274" max="11274" width="8" style="213" customWidth="1"/>
    <col min="11275" max="11275" width="8.85546875" style="213"/>
    <col min="11276" max="11276" width="10.140625" style="213" bestFit="1" customWidth="1"/>
    <col min="11277" max="11520" width="8.85546875" style="213"/>
    <col min="11521" max="11521" width="23" style="213" customWidth="1"/>
    <col min="11522" max="11522" width="10.140625" style="213" customWidth="1"/>
    <col min="11523" max="11523" width="9" style="213" customWidth="1"/>
    <col min="11524" max="11524" width="7" style="213" customWidth="1"/>
    <col min="11525" max="11525" width="9.85546875" style="213" customWidth="1"/>
    <col min="11526" max="11526" width="7.28515625" style="213" customWidth="1"/>
    <col min="11527" max="11527" width="7.7109375" style="213" customWidth="1"/>
    <col min="11528" max="11528" width="10.140625" style="213" customWidth="1"/>
    <col min="11529" max="11529" width="9.140625" style="213" customWidth="1"/>
    <col min="11530" max="11530" width="8" style="213" customWidth="1"/>
    <col min="11531" max="11531" width="8.85546875" style="213"/>
    <col min="11532" max="11532" width="10.140625" style="213" bestFit="1" customWidth="1"/>
    <col min="11533" max="11776" width="8.85546875" style="213"/>
    <col min="11777" max="11777" width="23" style="213" customWidth="1"/>
    <col min="11778" max="11778" width="10.140625" style="213" customWidth="1"/>
    <col min="11779" max="11779" width="9" style="213" customWidth="1"/>
    <col min="11780" max="11780" width="7" style="213" customWidth="1"/>
    <col min="11781" max="11781" width="9.85546875" style="213" customWidth="1"/>
    <col min="11782" max="11782" width="7.28515625" style="213" customWidth="1"/>
    <col min="11783" max="11783" width="7.7109375" style="213" customWidth="1"/>
    <col min="11784" max="11784" width="10.140625" style="213" customWidth="1"/>
    <col min="11785" max="11785" width="9.140625" style="213" customWidth="1"/>
    <col min="11786" max="11786" width="8" style="213" customWidth="1"/>
    <col min="11787" max="11787" width="8.85546875" style="213"/>
    <col min="11788" max="11788" width="10.140625" style="213" bestFit="1" customWidth="1"/>
    <col min="11789" max="12032" width="8.85546875" style="213"/>
    <col min="12033" max="12033" width="23" style="213" customWidth="1"/>
    <col min="12034" max="12034" width="10.140625" style="213" customWidth="1"/>
    <col min="12035" max="12035" width="9" style="213" customWidth="1"/>
    <col min="12036" max="12036" width="7" style="213" customWidth="1"/>
    <col min="12037" max="12037" width="9.85546875" style="213" customWidth="1"/>
    <col min="12038" max="12038" width="7.28515625" style="213" customWidth="1"/>
    <col min="12039" max="12039" width="7.7109375" style="213" customWidth="1"/>
    <col min="12040" max="12040" width="10.140625" style="213" customWidth="1"/>
    <col min="12041" max="12041" width="9.140625" style="213" customWidth="1"/>
    <col min="12042" max="12042" width="8" style="213" customWidth="1"/>
    <col min="12043" max="12043" width="8.85546875" style="213"/>
    <col min="12044" max="12044" width="10.140625" style="213" bestFit="1" customWidth="1"/>
    <col min="12045" max="12288" width="8.85546875" style="213"/>
    <col min="12289" max="12289" width="23" style="213" customWidth="1"/>
    <col min="12290" max="12290" width="10.140625" style="213" customWidth="1"/>
    <col min="12291" max="12291" width="9" style="213" customWidth="1"/>
    <col min="12292" max="12292" width="7" style="213" customWidth="1"/>
    <col min="12293" max="12293" width="9.85546875" style="213" customWidth="1"/>
    <col min="12294" max="12294" width="7.28515625" style="213" customWidth="1"/>
    <col min="12295" max="12295" width="7.7109375" style="213" customWidth="1"/>
    <col min="12296" max="12296" width="10.140625" style="213" customWidth="1"/>
    <col min="12297" max="12297" width="9.140625" style="213" customWidth="1"/>
    <col min="12298" max="12298" width="8" style="213" customWidth="1"/>
    <col min="12299" max="12299" width="8.85546875" style="213"/>
    <col min="12300" max="12300" width="10.140625" style="213" bestFit="1" customWidth="1"/>
    <col min="12301" max="12544" width="8.85546875" style="213"/>
    <col min="12545" max="12545" width="23" style="213" customWidth="1"/>
    <col min="12546" max="12546" width="10.140625" style="213" customWidth="1"/>
    <col min="12547" max="12547" width="9" style="213" customWidth="1"/>
    <col min="12548" max="12548" width="7" style="213" customWidth="1"/>
    <col min="12549" max="12549" width="9.85546875" style="213" customWidth="1"/>
    <col min="12550" max="12550" width="7.28515625" style="213" customWidth="1"/>
    <col min="12551" max="12551" width="7.7109375" style="213" customWidth="1"/>
    <col min="12552" max="12552" width="10.140625" style="213" customWidth="1"/>
    <col min="12553" max="12553" width="9.140625" style="213" customWidth="1"/>
    <col min="12554" max="12554" width="8" style="213" customWidth="1"/>
    <col min="12555" max="12555" width="8.85546875" style="213"/>
    <col min="12556" max="12556" width="10.140625" style="213" bestFit="1" customWidth="1"/>
    <col min="12557" max="12800" width="8.85546875" style="213"/>
    <col min="12801" max="12801" width="23" style="213" customWidth="1"/>
    <col min="12802" max="12802" width="10.140625" style="213" customWidth="1"/>
    <col min="12803" max="12803" width="9" style="213" customWidth="1"/>
    <col min="12804" max="12804" width="7" style="213" customWidth="1"/>
    <col min="12805" max="12805" width="9.85546875" style="213" customWidth="1"/>
    <col min="12806" max="12806" width="7.28515625" style="213" customWidth="1"/>
    <col min="12807" max="12807" width="7.7109375" style="213" customWidth="1"/>
    <col min="12808" max="12808" width="10.140625" style="213" customWidth="1"/>
    <col min="12809" max="12809" width="9.140625" style="213" customWidth="1"/>
    <col min="12810" max="12810" width="8" style="213" customWidth="1"/>
    <col min="12811" max="12811" width="8.85546875" style="213"/>
    <col min="12812" max="12812" width="10.140625" style="213" bestFit="1" customWidth="1"/>
    <col min="12813" max="13056" width="8.85546875" style="213"/>
    <col min="13057" max="13057" width="23" style="213" customWidth="1"/>
    <col min="13058" max="13058" width="10.140625" style="213" customWidth="1"/>
    <col min="13059" max="13059" width="9" style="213" customWidth="1"/>
    <col min="13060" max="13060" width="7" style="213" customWidth="1"/>
    <col min="13061" max="13061" width="9.85546875" style="213" customWidth="1"/>
    <col min="13062" max="13062" width="7.28515625" style="213" customWidth="1"/>
    <col min="13063" max="13063" width="7.7109375" style="213" customWidth="1"/>
    <col min="13064" max="13064" width="10.140625" style="213" customWidth="1"/>
    <col min="13065" max="13065" width="9.140625" style="213" customWidth="1"/>
    <col min="13066" max="13066" width="8" style="213" customWidth="1"/>
    <col min="13067" max="13067" width="8.85546875" style="213"/>
    <col min="13068" max="13068" width="10.140625" style="213" bestFit="1" customWidth="1"/>
    <col min="13069" max="13312" width="8.85546875" style="213"/>
    <col min="13313" max="13313" width="23" style="213" customWidth="1"/>
    <col min="13314" max="13314" width="10.140625" style="213" customWidth="1"/>
    <col min="13315" max="13315" width="9" style="213" customWidth="1"/>
    <col min="13316" max="13316" width="7" style="213" customWidth="1"/>
    <col min="13317" max="13317" width="9.85546875" style="213" customWidth="1"/>
    <col min="13318" max="13318" width="7.28515625" style="213" customWidth="1"/>
    <col min="13319" max="13319" width="7.7109375" style="213" customWidth="1"/>
    <col min="13320" max="13320" width="10.140625" style="213" customWidth="1"/>
    <col min="13321" max="13321" width="9.140625" style="213" customWidth="1"/>
    <col min="13322" max="13322" width="8" style="213" customWidth="1"/>
    <col min="13323" max="13323" width="8.85546875" style="213"/>
    <col min="13324" max="13324" width="10.140625" style="213" bestFit="1" customWidth="1"/>
    <col min="13325" max="13568" width="8.85546875" style="213"/>
    <col min="13569" max="13569" width="23" style="213" customWidth="1"/>
    <col min="13570" max="13570" width="10.140625" style="213" customWidth="1"/>
    <col min="13571" max="13571" width="9" style="213" customWidth="1"/>
    <col min="13572" max="13572" width="7" style="213" customWidth="1"/>
    <col min="13573" max="13573" width="9.85546875" style="213" customWidth="1"/>
    <col min="13574" max="13574" width="7.28515625" style="213" customWidth="1"/>
    <col min="13575" max="13575" width="7.7109375" style="213" customWidth="1"/>
    <col min="13576" max="13576" width="10.140625" style="213" customWidth="1"/>
    <col min="13577" max="13577" width="9.140625" style="213" customWidth="1"/>
    <col min="13578" max="13578" width="8" style="213" customWidth="1"/>
    <col min="13579" max="13579" width="8.85546875" style="213"/>
    <col min="13580" max="13580" width="10.140625" style="213" bestFit="1" customWidth="1"/>
    <col min="13581" max="13824" width="8.85546875" style="213"/>
    <col min="13825" max="13825" width="23" style="213" customWidth="1"/>
    <col min="13826" max="13826" width="10.140625" style="213" customWidth="1"/>
    <col min="13827" max="13827" width="9" style="213" customWidth="1"/>
    <col min="13828" max="13828" width="7" style="213" customWidth="1"/>
    <col min="13829" max="13829" width="9.85546875" style="213" customWidth="1"/>
    <col min="13830" max="13830" width="7.28515625" style="213" customWidth="1"/>
    <col min="13831" max="13831" width="7.7109375" style="213" customWidth="1"/>
    <col min="13832" max="13832" width="10.140625" style="213" customWidth="1"/>
    <col min="13833" max="13833" width="9.140625" style="213" customWidth="1"/>
    <col min="13834" max="13834" width="8" style="213" customWidth="1"/>
    <col min="13835" max="13835" width="8.85546875" style="213"/>
    <col min="13836" max="13836" width="10.140625" style="213" bestFit="1" customWidth="1"/>
    <col min="13837" max="14080" width="8.85546875" style="213"/>
    <col min="14081" max="14081" width="23" style="213" customWidth="1"/>
    <col min="14082" max="14082" width="10.140625" style="213" customWidth="1"/>
    <col min="14083" max="14083" width="9" style="213" customWidth="1"/>
    <col min="14084" max="14084" width="7" style="213" customWidth="1"/>
    <col min="14085" max="14085" width="9.85546875" style="213" customWidth="1"/>
    <col min="14086" max="14086" width="7.28515625" style="213" customWidth="1"/>
    <col min="14087" max="14087" width="7.7109375" style="213" customWidth="1"/>
    <col min="14088" max="14088" width="10.140625" style="213" customWidth="1"/>
    <col min="14089" max="14089" width="9.140625" style="213" customWidth="1"/>
    <col min="14090" max="14090" width="8" style="213" customWidth="1"/>
    <col min="14091" max="14091" width="8.85546875" style="213"/>
    <col min="14092" max="14092" width="10.140625" style="213" bestFit="1" customWidth="1"/>
    <col min="14093" max="14336" width="8.85546875" style="213"/>
    <col min="14337" max="14337" width="23" style="213" customWidth="1"/>
    <col min="14338" max="14338" width="10.140625" style="213" customWidth="1"/>
    <col min="14339" max="14339" width="9" style="213" customWidth="1"/>
    <col min="14340" max="14340" width="7" style="213" customWidth="1"/>
    <col min="14341" max="14341" width="9.85546875" style="213" customWidth="1"/>
    <col min="14342" max="14342" width="7.28515625" style="213" customWidth="1"/>
    <col min="14343" max="14343" width="7.7109375" style="213" customWidth="1"/>
    <col min="14344" max="14344" width="10.140625" style="213" customWidth="1"/>
    <col min="14345" max="14345" width="9.140625" style="213" customWidth="1"/>
    <col min="14346" max="14346" width="8" style="213" customWidth="1"/>
    <col min="14347" max="14347" width="8.85546875" style="213"/>
    <col min="14348" max="14348" width="10.140625" style="213" bestFit="1" customWidth="1"/>
    <col min="14349" max="14592" width="8.85546875" style="213"/>
    <col min="14593" max="14593" width="23" style="213" customWidth="1"/>
    <col min="14594" max="14594" width="10.140625" style="213" customWidth="1"/>
    <col min="14595" max="14595" width="9" style="213" customWidth="1"/>
    <col min="14596" max="14596" width="7" style="213" customWidth="1"/>
    <col min="14597" max="14597" width="9.85546875" style="213" customWidth="1"/>
    <col min="14598" max="14598" width="7.28515625" style="213" customWidth="1"/>
    <col min="14599" max="14599" width="7.7109375" style="213" customWidth="1"/>
    <col min="14600" max="14600" width="10.140625" style="213" customWidth="1"/>
    <col min="14601" max="14601" width="9.140625" style="213" customWidth="1"/>
    <col min="14602" max="14602" width="8" style="213" customWidth="1"/>
    <col min="14603" max="14603" width="8.85546875" style="213"/>
    <col min="14604" max="14604" width="10.140625" style="213" bestFit="1" customWidth="1"/>
    <col min="14605" max="14848" width="8.85546875" style="213"/>
    <col min="14849" max="14849" width="23" style="213" customWidth="1"/>
    <col min="14850" max="14850" width="10.140625" style="213" customWidth="1"/>
    <col min="14851" max="14851" width="9" style="213" customWidth="1"/>
    <col min="14852" max="14852" width="7" style="213" customWidth="1"/>
    <col min="14853" max="14853" width="9.85546875" style="213" customWidth="1"/>
    <col min="14854" max="14854" width="7.28515625" style="213" customWidth="1"/>
    <col min="14855" max="14855" width="7.7109375" style="213" customWidth="1"/>
    <col min="14856" max="14856" width="10.140625" style="213" customWidth="1"/>
    <col min="14857" max="14857" width="9.140625" style="213" customWidth="1"/>
    <col min="14858" max="14858" width="8" style="213" customWidth="1"/>
    <col min="14859" max="14859" width="8.85546875" style="213"/>
    <col min="14860" max="14860" width="10.140625" style="213" bestFit="1" customWidth="1"/>
    <col min="14861" max="15104" width="8.85546875" style="213"/>
    <col min="15105" max="15105" width="23" style="213" customWidth="1"/>
    <col min="15106" max="15106" width="10.140625" style="213" customWidth="1"/>
    <col min="15107" max="15107" width="9" style="213" customWidth="1"/>
    <col min="15108" max="15108" width="7" style="213" customWidth="1"/>
    <col min="15109" max="15109" width="9.85546875" style="213" customWidth="1"/>
    <col min="15110" max="15110" width="7.28515625" style="213" customWidth="1"/>
    <col min="15111" max="15111" width="7.7109375" style="213" customWidth="1"/>
    <col min="15112" max="15112" width="10.140625" style="213" customWidth="1"/>
    <col min="15113" max="15113" width="9.140625" style="213" customWidth="1"/>
    <col min="15114" max="15114" width="8" style="213" customWidth="1"/>
    <col min="15115" max="15115" width="8.85546875" style="213"/>
    <col min="15116" max="15116" width="10.140625" style="213" bestFit="1" customWidth="1"/>
    <col min="15117" max="15360" width="8.85546875" style="213"/>
    <col min="15361" max="15361" width="23" style="213" customWidth="1"/>
    <col min="15362" max="15362" width="10.140625" style="213" customWidth="1"/>
    <col min="15363" max="15363" width="9" style="213" customWidth="1"/>
    <col min="15364" max="15364" width="7" style="213" customWidth="1"/>
    <col min="15365" max="15365" width="9.85546875" style="213" customWidth="1"/>
    <col min="15366" max="15366" width="7.28515625" style="213" customWidth="1"/>
    <col min="15367" max="15367" width="7.7109375" style="213" customWidth="1"/>
    <col min="15368" max="15368" width="10.140625" style="213" customWidth="1"/>
    <col min="15369" max="15369" width="9.140625" style="213" customWidth="1"/>
    <col min="15370" max="15370" width="8" style="213" customWidth="1"/>
    <col min="15371" max="15371" width="8.85546875" style="213"/>
    <col min="15372" max="15372" width="10.140625" style="213" bestFit="1" customWidth="1"/>
    <col min="15373" max="15616" width="8.85546875" style="213"/>
    <col min="15617" max="15617" width="23" style="213" customWidth="1"/>
    <col min="15618" max="15618" width="10.140625" style="213" customWidth="1"/>
    <col min="15619" max="15619" width="9" style="213" customWidth="1"/>
    <col min="15620" max="15620" width="7" style="213" customWidth="1"/>
    <col min="15621" max="15621" width="9.85546875" style="213" customWidth="1"/>
    <col min="15622" max="15622" width="7.28515625" style="213" customWidth="1"/>
    <col min="15623" max="15623" width="7.7109375" style="213" customWidth="1"/>
    <col min="15624" max="15624" width="10.140625" style="213" customWidth="1"/>
    <col min="15625" max="15625" width="9.140625" style="213" customWidth="1"/>
    <col min="15626" max="15626" width="8" style="213" customWidth="1"/>
    <col min="15627" max="15627" width="8.85546875" style="213"/>
    <col min="15628" max="15628" width="10.140625" style="213" bestFit="1" customWidth="1"/>
    <col min="15629" max="15872" width="8.85546875" style="213"/>
    <col min="15873" max="15873" width="23" style="213" customWidth="1"/>
    <col min="15874" max="15874" width="10.140625" style="213" customWidth="1"/>
    <col min="15875" max="15875" width="9" style="213" customWidth="1"/>
    <col min="15876" max="15876" width="7" style="213" customWidth="1"/>
    <col min="15877" max="15877" width="9.85546875" style="213" customWidth="1"/>
    <col min="15878" max="15878" width="7.28515625" style="213" customWidth="1"/>
    <col min="15879" max="15879" width="7.7109375" style="213" customWidth="1"/>
    <col min="15880" max="15880" width="10.140625" style="213" customWidth="1"/>
    <col min="15881" max="15881" width="9.140625" style="213" customWidth="1"/>
    <col min="15882" max="15882" width="8" style="213" customWidth="1"/>
    <col min="15883" max="15883" width="8.85546875" style="213"/>
    <col min="15884" max="15884" width="10.140625" style="213" bestFit="1" customWidth="1"/>
    <col min="15885" max="16128" width="8.85546875" style="213"/>
    <col min="16129" max="16129" width="23" style="213" customWidth="1"/>
    <col min="16130" max="16130" width="10.140625" style="213" customWidth="1"/>
    <col min="16131" max="16131" width="9" style="213" customWidth="1"/>
    <col min="16132" max="16132" width="7" style="213" customWidth="1"/>
    <col min="16133" max="16133" width="9.85546875" style="213" customWidth="1"/>
    <col min="16134" max="16134" width="7.28515625" style="213" customWidth="1"/>
    <col min="16135" max="16135" width="7.7109375" style="213" customWidth="1"/>
    <col min="16136" max="16136" width="10.140625" style="213" customWidth="1"/>
    <col min="16137" max="16137" width="9.140625" style="213" customWidth="1"/>
    <col min="16138" max="16138" width="8" style="213" customWidth="1"/>
    <col min="16139" max="16139" width="8.85546875" style="213"/>
    <col min="16140" max="16140" width="10.140625" style="213" bestFit="1" customWidth="1"/>
    <col min="16141" max="16384" width="8.85546875" style="213"/>
  </cols>
  <sheetData>
    <row r="1" spans="1:11" ht="15" customHeight="1">
      <c r="A1" s="1945" t="s">
        <v>862</v>
      </c>
      <c r="B1" s="1945"/>
      <c r="C1" s="1945"/>
      <c r="D1" s="1945"/>
      <c r="E1" s="1945"/>
      <c r="F1" s="1945"/>
      <c r="G1" s="1945"/>
      <c r="H1" s="1945"/>
      <c r="I1" s="1945"/>
      <c r="J1" s="1945"/>
    </row>
    <row r="2" spans="1:11" ht="15" customHeight="1">
      <c r="A2" s="1945" t="s">
        <v>836</v>
      </c>
      <c r="B2" s="1945"/>
      <c r="C2" s="1945"/>
      <c r="D2" s="1945"/>
      <c r="E2" s="1945"/>
      <c r="F2" s="1945"/>
      <c r="G2" s="1945"/>
      <c r="H2" s="1945"/>
      <c r="I2" s="1945"/>
      <c r="J2" s="1945"/>
    </row>
    <row r="3" spans="1:11">
      <c r="A3" s="1946" t="s">
        <v>828</v>
      </c>
      <c r="B3" s="1946"/>
      <c r="C3" s="1946"/>
      <c r="D3" s="1946"/>
      <c r="E3" s="1946"/>
      <c r="F3" s="1946"/>
      <c r="G3" s="1946"/>
      <c r="H3" s="1946"/>
      <c r="I3" s="1946"/>
      <c r="J3" s="1946"/>
    </row>
    <row r="4" spans="1:11" ht="16.5" thickBot="1">
      <c r="A4" s="874"/>
      <c r="B4" s="874"/>
      <c r="C4" s="874"/>
      <c r="D4" s="874"/>
      <c r="E4" s="874"/>
      <c r="F4" s="874"/>
      <c r="G4" s="874"/>
      <c r="H4" s="874"/>
      <c r="I4" s="874"/>
      <c r="J4" s="874"/>
    </row>
    <row r="5" spans="1:11" ht="16.5" thickTop="1">
      <c r="A5" s="1913" t="s">
        <v>457</v>
      </c>
      <c r="B5" s="1699" t="s">
        <v>4</v>
      </c>
      <c r="C5" s="1699"/>
      <c r="D5" s="1699"/>
      <c r="E5" s="1699" t="s">
        <v>5</v>
      </c>
      <c r="F5" s="1699"/>
      <c r="G5" s="1699"/>
      <c r="H5" s="1699" t="s">
        <v>46</v>
      </c>
      <c r="I5" s="1699"/>
      <c r="J5" s="1701"/>
    </row>
    <row r="6" spans="1:11" ht="31.5">
      <c r="A6" s="1947"/>
      <c r="B6" s="763" t="s">
        <v>829</v>
      </c>
      <c r="C6" s="1510" t="s">
        <v>1308</v>
      </c>
      <c r="D6" s="763" t="s">
        <v>831</v>
      </c>
      <c r="E6" s="763" t="s">
        <v>829</v>
      </c>
      <c r="F6" s="1510" t="s">
        <v>1308</v>
      </c>
      <c r="G6" s="763" t="s">
        <v>831</v>
      </c>
      <c r="H6" s="763" t="s">
        <v>829</v>
      </c>
      <c r="I6" s="1510" t="s">
        <v>1308</v>
      </c>
      <c r="J6" s="764" t="s">
        <v>831</v>
      </c>
    </row>
    <row r="7" spans="1:11">
      <c r="A7" s="903" t="s">
        <v>837</v>
      </c>
      <c r="B7" s="1750"/>
      <c r="C7" s="1750"/>
      <c r="D7" s="1750"/>
      <c r="E7" s="1750"/>
      <c r="F7" s="1750"/>
      <c r="G7" s="1750"/>
      <c r="H7" s="1750"/>
      <c r="I7" s="1750"/>
      <c r="J7" s="1915"/>
    </row>
    <row r="8" spans="1:11">
      <c r="A8" s="786" t="s">
        <v>838</v>
      </c>
      <c r="B8" s="896">
        <v>155241.99900000001</v>
      </c>
      <c r="C8" s="896">
        <v>17054.1999</v>
      </c>
      <c r="D8" s="878">
        <v>63.663818230110678</v>
      </c>
      <c r="E8" s="896">
        <v>390143.25180999993</v>
      </c>
      <c r="F8" s="896">
        <v>39014.325180999993</v>
      </c>
      <c r="G8" s="878">
        <v>32.019434249071431</v>
      </c>
      <c r="H8" s="878">
        <v>403056.17089000007</v>
      </c>
      <c r="I8" s="878">
        <v>40305.617088999992</v>
      </c>
      <c r="J8" s="904">
        <v>31.558490232137814</v>
      </c>
    </row>
    <row r="9" spans="1:11" ht="18.75">
      <c r="A9" s="786" t="s">
        <v>868</v>
      </c>
      <c r="B9" s="896">
        <v>38958.185999999994</v>
      </c>
      <c r="C9" s="896">
        <v>3895.8186000000001</v>
      </c>
      <c r="D9" s="878">
        <v>14.543202768948676</v>
      </c>
      <c r="E9" s="896">
        <v>99421.06094000001</v>
      </c>
      <c r="F9" s="896">
        <v>9942.1060939999988</v>
      </c>
      <c r="G9" s="878">
        <v>8.1595826891081913</v>
      </c>
      <c r="H9" s="878">
        <v>99230.652259399998</v>
      </c>
      <c r="I9" s="878">
        <v>9923.0652259400013</v>
      </c>
      <c r="J9" s="904">
        <v>7.7695611585403359</v>
      </c>
    </row>
    <row r="10" spans="1:11">
      <c r="A10" s="786" t="s">
        <v>839</v>
      </c>
      <c r="B10" s="896">
        <v>18887.049000000003</v>
      </c>
      <c r="C10" s="896">
        <v>1888.7048999999997</v>
      </c>
      <c r="D10" s="878">
        <v>7.050589658206091</v>
      </c>
      <c r="E10" s="896">
        <v>27786.69096</v>
      </c>
      <c r="F10" s="896">
        <v>2778.6690959999996</v>
      </c>
      <c r="G10" s="878">
        <v>2.2804806185044022</v>
      </c>
      <c r="H10" s="878">
        <v>57469.278049999994</v>
      </c>
      <c r="I10" s="878">
        <v>5746.9278049999994</v>
      </c>
      <c r="J10" s="904">
        <v>4.4997292709454815</v>
      </c>
    </row>
    <row r="11" spans="1:11">
      <c r="A11" s="786" t="s">
        <v>840</v>
      </c>
      <c r="B11" s="896">
        <v>10779.759</v>
      </c>
      <c r="C11" s="896">
        <v>1077.9758999999999</v>
      </c>
      <c r="D11" s="878">
        <v>4.0241150072387715</v>
      </c>
      <c r="E11" s="896">
        <v>27332.341420000001</v>
      </c>
      <c r="F11" s="896">
        <v>2733.2341420000002</v>
      </c>
      <c r="G11" s="878">
        <v>2.2431917120459857</v>
      </c>
      <c r="H11" s="878">
        <v>18208.86232</v>
      </c>
      <c r="I11" s="878">
        <v>1820.8862320000001</v>
      </c>
      <c r="J11" s="904">
        <v>1.4257174189770472</v>
      </c>
    </row>
    <row r="12" spans="1:11">
      <c r="A12" s="786" t="s">
        <v>841</v>
      </c>
      <c r="B12" s="896">
        <v>0</v>
      </c>
      <c r="C12" s="896">
        <v>0</v>
      </c>
      <c r="D12" s="878">
        <v>0</v>
      </c>
      <c r="E12" s="896">
        <v>0</v>
      </c>
      <c r="F12" s="896">
        <v>0</v>
      </c>
      <c r="G12" s="878">
        <v>0</v>
      </c>
      <c r="H12" s="878">
        <v>0</v>
      </c>
      <c r="I12" s="878">
        <v>0</v>
      </c>
      <c r="J12" s="904">
        <v>0</v>
      </c>
      <c r="K12" s="902"/>
    </row>
    <row r="13" spans="1:11">
      <c r="A13" s="786" t="s">
        <v>842</v>
      </c>
      <c r="B13" s="896">
        <v>12128.554</v>
      </c>
      <c r="C13" s="896">
        <v>1212.8553999999999</v>
      </c>
      <c r="D13" s="878">
        <v>4.527624056113484</v>
      </c>
      <c r="E13" s="896">
        <v>6585.0669200000002</v>
      </c>
      <c r="F13" s="896">
        <v>658.50669200000004</v>
      </c>
      <c r="G13" s="878">
        <v>0.54044281502364555</v>
      </c>
      <c r="H13" s="878">
        <v>2273.2993500000002</v>
      </c>
      <c r="I13" s="878">
        <v>227.32993500000001</v>
      </c>
      <c r="J13" s="904">
        <v>0.17799478214980533</v>
      </c>
    </row>
    <row r="14" spans="1:11">
      <c r="A14" s="786" t="s">
        <v>843</v>
      </c>
      <c r="B14" s="896">
        <v>0</v>
      </c>
      <c r="C14" s="896">
        <v>0</v>
      </c>
      <c r="D14" s="878">
        <v>0</v>
      </c>
      <c r="E14" s="896">
        <v>107.1</v>
      </c>
      <c r="F14" s="896">
        <v>10.71</v>
      </c>
      <c r="G14" s="878">
        <v>8.7898006492897474E-3</v>
      </c>
      <c r="H14" s="878">
        <v>8852.3880000000008</v>
      </c>
      <c r="I14" s="878">
        <v>885.23879999999997</v>
      </c>
      <c r="J14" s="904">
        <v>0.69312423529507927</v>
      </c>
    </row>
    <row r="15" spans="1:11">
      <c r="A15" s="786" t="s">
        <v>844</v>
      </c>
      <c r="B15" s="896">
        <v>16518.448</v>
      </c>
      <c r="C15" s="896">
        <v>1651.8448000000001</v>
      </c>
      <c r="D15" s="878">
        <v>6.1663840994119887</v>
      </c>
      <c r="E15" s="896">
        <v>33007.1558</v>
      </c>
      <c r="F15" s="896">
        <v>3300.71558</v>
      </c>
      <c r="G15" s="878">
        <v>2.708929220187188</v>
      </c>
      <c r="H15" s="878">
        <v>40409.022720000001</v>
      </c>
      <c r="I15" s="878">
        <v>4040.9022719999998</v>
      </c>
      <c r="J15" s="904">
        <v>3.1639454768387338</v>
      </c>
    </row>
    <row r="16" spans="1:11">
      <c r="A16" s="786" t="s">
        <v>845</v>
      </c>
      <c r="B16" s="896">
        <v>65.004000000000005</v>
      </c>
      <c r="C16" s="896">
        <v>6.5004</v>
      </c>
      <c r="D16" s="878">
        <v>2.4266179970308163E-2</v>
      </c>
      <c r="E16" s="896">
        <v>746575</v>
      </c>
      <c r="F16" s="896">
        <v>63407.5</v>
      </c>
      <c r="G16" s="878">
        <v>52.039148895409859</v>
      </c>
      <c r="H16" s="878">
        <v>647672.23141999997</v>
      </c>
      <c r="I16" s="878">
        <v>64767.223141999995</v>
      </c>
      <c r="J16" s="904">
        <v>50.711437425115705</v>
      </c>
    </row>
    <row r="17" spans="1:10">
      <c r="A17" s="819" t="s">
        <v>846</v>
      </c>
      <c r="B17" s="881">
        <v>252578.99899999998</v>
      </c>
      <c r="C17" s="881">
        <v>26787.8999</v>
      </c>
      <c r="D17" s="881">
        <v>100</v>
      </c>
      <c r="E17" s="881">
        <v>1330957.6678499999</v>
      </c>
      <c r="F17" s="881">
        <v>121845.766785</v>
      </c>
      <c r="G17" s="881">
        <v>100</v>
      </c>
      <c r="H17" s="881">
        <v>1277171.9050094001</v>
      </c>
      <c r="I17" s="881">
        <v>127717.19050093999</v>
      </c>
      <c r="J17" s="905">
        <v>100</v>
      </c>
    </row>
    <row r="18" spans="1:10">
      <c r="A18" s="903" t="s">
        <v>847</v>
      </c>
      <c r="B18" s="1943"/>
      <c r="C18" s="1943"/>
      <c r="D18" s="1943"/>
      <c r="E18" s="1943"/>
      <c r="F18" s="1943"/>
      <c r="G18" s="1943"/>
      <c r="H18" s="1943"/>
      <c r="I18" s="1943"/>
      <c r="J18" s="1944"/>
    </row>
    <row r="19" spans="1:10" ht="12.75" customHeight="1">
      <c r="A19" s="786" t="s">
        <v>848</v>
      </c>
      <c r="B19" s="896">
        <v>19455.274000000001</v>
      </c>
      <c r="C19" s="896">
        <v>1945.5273999999999</v>
      </c>
      <c r="D19" s="878">
        <v>25.220980501216715</v>
      </c>
      <c r="E19" s="896">
        <v>46666.862999999998</v>
      </c>
      <c r="F19" s="896">
        <v>4666.6863000000003</v>
      </c>
      <c r="G19" s="878">
        <v>3.8299946096892219</v>
      </c>
      <c r="H19" s="878">
        <v>308322.41700000002</v>
      </c>
      <c r="I19" s="878">
        <v>30832.241699999999</v>
      </c>
      <c r="J19" s="904">
        <v>24.141027198424865</v>
      </c>
    </row>
    <row r="20" spans="1:10">
      <c r="A20" s="786" t="s">
        <v>849</v>
      </c>
      <c r="B20" s="896">
        <v>36242.631000000001</v>
      </c>
      <c r="C20" s="896">
        <v>3624.2631000000001</v>
      </c>
      <c r="D20" s="878">
        <v>18.892207120128365</v>
      </c>
      <c r="E20" s="896">
        <v>188395.48773999998</v>
      </c>
      <c r="F20" s="896">
        <v>18839.548773999999</v>
      </c>
      <c r="G20" s="878">
        <v>15.461800004297949</v>
      </c>
      <c r="H20" s="878">
        <v>333519.24056999997</v>
      </c>
      <c r="I20" s="878">
        <v>33351.924056999997</v>
      </c>
      <c r="J20" s="904">
        <v>26.113887975256677</v>
      </c>
    </row>
    <row r="21" spans="1:10">
      <c r="A21" s="786" t="s">
        <v>850</v>
      </c>
      <c r="B21" s="896">
        <v>195181.09400000001</v>
      </c>
      <c r="C21" s="896">
        <v>19518.109400000001</v>
      </c>
      <c r="D21" s="878">
        <v>38.897786933867181</v>
      </c>
      <c r="E21" s="896">
        <v>350895.31711</v>
      </c>
      <c r="F21" s="896">
        <v>35089.531711000003</v>
      </c>
      <c r="G21" s="878">
        <v>28.79831826485723</v>
      </c>
      <c r="H21" s="878">
        <v>264456.18060940003</v>
      </c>
      <c r="I21" s="878">
        <v>26445.618060940003</v>
      </c>
      <c r="J21" s="904">
        <v>20.706388821812737</v>
      </c>
    </row>
    <row r="22" spans="1:10">
      <c r="A22" s="786" t="s">
        <v>851</v>
      </c>
      <c r="B22" s="896">
        <v>0</v>
      </c>
      <c r="C22" s="896">
        <v>0</v>
      </c>
      <c r="D22" s="878">
        <v>0</v>
      </c>
      <c r="E22" s="896">
        <v>620000</v>
      </c>
      <c r="F22" s="896">
        <v>62000</v>
      </c>
      <c r="G22" s="878">
        <v>50.884000023899553</v>
      </c>
      <c r="H22" s="878">
        <v>364716</v>
      </c>
      <c r="I22" s="878">
        <v>36471.599999999999</v>
      </c>
      <c r="J22" s="904">
        <v>28.556531702658273</v>
      </c>
    </row>
    <row r="23" spans="1:10">
      <c r="A23" s="786" t="s">
        <v>852</v>
      </c>
      <c r="B23" s="896">
        <v>0</v>
      </c>
      <c r="C23" s="896">
        <v>0</v>
      </c>
      <c r="D23" s="878">
        <v>0</v>
      </c>
      <c r="E23" s="896">
        <v>0</v>
      </c>
      <c r="F23" s="896">
        <v>0</v>
      </c>
      <c r="G23" s="878">
        <v>0</v>
      </c>
      <c r="H23" s="878">
        <v>0</v>
      </c>
      <c r="I23" s="878">
        <v>0</v>
      </c>
      <c r="J23" s="904">
        <v>0</v>
      </c>
    </row>
    <row r="24" spans="1:10">
      <c r="A24" s="786" t="s">
        <v>853</v>
      </c>
      <c r="B24" s="896">
        <v>1700</v>
      </c>
      <c r="C24" s="896">
        <v>1700</v>
      </c>
      <c r="D24" s="878">
        <v>16.989025444787746</v>
      </c>
      <c r="E24" s="896">
        <v>0</v>
      </c>
      <c r="F24" s="896">
        <v>0</v>
      </c>
      <c r="G24" s="878">
        <v>0</v>
      </c>
      <c r="H24" s="878">
        <v>0</v>
      </c>
      <c r="I24" s="878">
        <v>0</v>
      </c>
      <c r="J24" s="904">
        <v>0</v>
      </c>
    </row>
    <row r="25" spans="1:10">
      <c r="A25" s="906" t="s">
        <v>854</v>
      </c>
      <c r="B25" s="896">
        <v>0</v>
      </c>
      <c r="C25" s="896">
        <v>0</v>
      </c>
      <c r="D25" s="878">
        <v>0</v>
      </c>
      <c r="E25" s="896">
        <v>125000</v>
      </c>
      <c r="F25" s="896">
        <v>1250</v>
      </c>
      <c r="G25" s="878">
        <v>1.0258870972560394</v>
      </c>
      <c r="H25" s="878">
        <v>6158.067</v>
      </c>
      <c r="I25" s="878">
        <v>615.80669999999998</v>
      </c>
      <c r="J25" s="904">
        <v>0.48216430184744768</v>
      </c>
    </row>
    <row r="26" spans="1:10" ht="16.5" thickBot="1">
      <c r="A26" s="892" t="s">
        <v>855</v>
      </c>
      <c r="B26" s="894">
        <v>252578.99900000001</v>
      </c>
      <c r="C26" s="894">
        <v>26787.8999</v>
      </c>
      <c r="D26" s="894">
        <v>100</v>
      </c>
      <c r="E26" s="894">
        <v>1330957.6678499999</v>
      </c>
      <c r="F26" s="894">
        <v>121845.766785</v>
      </c>
      <c r="G26" s="894">
        <v>100</v>
      </c>
      <c r="H26" s="894">
        <v>1277171.9051794002</v>
      </c>
      <c r="I26" s="894">
        <v>127717.19051793999</v>
      </c>
      <c r="J26" s="901">
        <v>100</v>
      </c>
    </row>
    <row r="27" spans="1:10" ht="16.5" thickTop="1">
      <c r="A27" s="1917" t="s">
        <v>810</v>
      </c>
      <c r="B27" s="1917"/>
      <c r="C27" s="1917"/>
      <c r="D27" s="1917"/>
      <c r="E27" s="1917"/>
      <c r="F27" s="1917"/>
      <c r="G27" s="1917"/>
      <c r="H27" s="1917"/>
      <c r="I27" s="1917"/>
      <c r="J27" s="1917"/>
    </row>
    <row r="28" spans="1:10">
      <c r="A28" s="1703" t="s">
        <v>856</v>
      </c>
      <c r="B28" s="1703"/>
      <c r="C28" s="1703"/>
      <c r="D28" s="1703"/>
      <c r="E28" s="1703"/>
      <c r="F28" s="1703"/>
      <c r="G28" s="1703"/>
      <c r="H28" s="1703"/>
      <c r="I28" s="1703"/>
      <c r="J28" s="1703"/>
    </row>
    <row r="33" spans="12:12">
      <c r="L33" s="222"/>
    </row>
    <row r="35" spans="12:12">
      <c r="L35" s="222"/>
    </row>
  </sheetData>
  <mergeCells count="11">
    <mergeCell ref="B7:J7"/>
    <mergeCell ref="B18:J18"/>
    <mergeCell ref="A27:J27"/>
    <mergeCell ref="A28:J28"/>
    <mergeCell ref="A1:J1"/>
    <mergeCell ref="A2:J2"/>
    <mergeCell ref="A3:J3"/>
    <mergeCell ref="A5:A6"/>
    <mergeCell ref="B5:D5"/>
    <mergeCell ref="E5:G5"/>
    <mergeCell ref="H5:J5"/>
  </mergeCells>
  <pageMargins left="0.7" right="0.7" top="0.5" bottom="0.5" header="0.3" footer="0.3"/>
  <pageSetup paperSize="9" scale="80"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M33"/>
  <sheetViews>
    <sheetView view="pageBreakPreview" zoomScale="60" workbookViewId="0">
      <selection activeCell="E9" sqref="E9"/>
    </sheetView>
  </sheetViews>
  <sheetFormatPr defaultRowHeight="15.75"/>
  <cols>
    <col min="1" max="1" width="46.7109375" style="663" bestFit="1" customWidth="1"/>
    <col min="2" max="12" width="11.5703125" style="663" customWidth="1"/>
    <col min="13" max="13" width="11" style="663" bestFit="1" customWidth="1"/>
    <col min="14" max="16384" width="9.140625" style="663"/>
  </cols>
  <sheetData>
    <row r="1" spans="1:13">
      <c r="A1" s="1540" t="s">
        <v>620</v>
      </c>
      <c r="B1" s="1540"/>
      <c r="C1" s="1540"/>
      <c r="D1" s="1540"/>
      <c r="E1" s="1540"/>
      <c r="F1" s="1540"/>
      <c r="G1" s="1540"/>
      <c r="H1" s="1540"/>
      <c r="I1" s="1540"/>
      <c r="J1" s="1540"/>
      <c r="K1" s="1540"/>
      <c r="L1" s="1540"/>
    </row>
    <row r="2" spans="1:13">
      <c r="A2" s="1541" t="s">
        <v>621</v>
      </c>
      <c r="B2" s="1541"/>
      <c r="C2" s="1541"/>
      <c r="D2" s="1541"/>
      <c r="E2" s="1541"/>
      <c r="F2" s="1541"/>
      <c r="G2" s="1541"/>
      <c r="H2" s="1541"/>
      <c r="I2" s="1541"/>
      <c r="J2" s="1541"/>
      <c r="K2" s="1541"/>
      <c r="L2" s="1541"/>
    </row>
    <row r="3" spans="1:13">
      <c r="A3" s="1541" t="s">
        <v>622</v>
      </c>
      <c r="B3" s="1541"/>
      <c r="C3" s="1541"/>
      <c r="D3" s="1541"/>
      <c r="E3" s="1541"/>
      <c r="F3" s="1541"/>
      <c r="G3" s="1541"/>
      <c r="H3" s="1541"/>
      <c r="I3" s="1541"/>
      <c r="J3" s="1541"/>
      <c r="K3" s="1541"/>
      <c r="L3" s="1541"/>
    </row>
    <row r="4" spans="1:13">
      <c r="A4" s="1515" t="str">
        <f>CPI_new!A4</f>
        <v>Mid-Jun 2018</v>
      </c>
      <c r="B4" s="1515"/>
      <c r="C4" s="1515"/>
      <c r="D4" s="1515"/>
      <c r="E4" s="1515"/>
      <c r="F4" s="1515"/>
      <c r="G4" s="1515"/>
      <c r="H4" s="1515"/>
      <c r="I4" s="1515"/>
      <c r="J4" s="1515"/>
      <c r="K4" s="1515"/>
      <c r="L4" s="1515"/>
      <c r="M4" s="664"/>
    </row>
    <row r="5" spans="1:13" ht="16.5" thickBot="1">
      <c r="A5" s="665"/>
      <c r="B5" s="665"/>
      <c r="C5" s="665"/>
      <c r="D5" s="665"/>
      <c r="E5" s="665"/>
      <c r="F5" s="665"/>
      <c r="G5" s="665"/>
      <c r="H5" s="665"/>
      <c r="I5" s="665"/>
      <c r="J5" s="665"/>
      <c r="K5" s="665"/>
      <c r="L5" s="665"/>
      <c r="M5" s="664"/>
    </row>
    <row r="6" spans="1:13" ht="27" customHeight="1" thickTop="1">
      <c r="A6" s="1542" t="s">
        <v>623</v>
      </c>
      <c r="B6" s="1544" t="s">
        <v>624</v>
      </c>
      <c r="C6" s="666" t="s">
        <v>4</v>
      </c>
      <c r="D6" s="1546" t="s">
        <v>5</v>
      </c>
      <c r="E6" s="1547"/>
      <c r="F6" s="1546" t="s">
        <v>46</v>
      </c>
      <c r="G6" s="1548"/>
      <c r="H6" s="1547"/>
      <c r="I6" s="1549" t="s">
        <v>570</v>
      </c>
      <c r="J6" s="1550"/>
      <c r="K6" s="1550"/>
      <c r="L6" s="1551"/>
    </row>
    <row r="7" spans="1:13" ht="27" customHeight="1">
      <c r="A7" s="1543"/>
      <c r="B7" s="1545"/>
      <c r="C7" s="567" t="str">
        <f>CPI_new!C7</f>
        <v>May/Jun</v>
      </c>
      <c r="D7" s="567" t="str">
        <f>CPI_new!D7</f>
        <v>Apr/May</v>
      </c>
      <c r="E7" s="567" t="str">
        <f>CPI_new!E7</f>
        <v>May/Jun</v>
      </c>
      <c r="F7" s="567" t="str">
        <f>CPI_new!F7</f>
        <v>Mar/Apr</v>
      </c>
      <c r="G7" s="567" t="str">
        <f>CPI_new!G7</f>
        <v>Apr/May</v>
      </c>
      <c r="H7" s="567" t="str">
        <f>CPI_new!H7</f>
        <v>May/Jun</v>
      </c>
      <c r="I7" s="667" t="s">
        <v>579</v>
      </c>
      <c r="J7" s="668" t="s">
        <v>579</v>
      </c>
      <c r="K7" s="669" t="s">
        <v>580</v>
      </c>
      <c r="L7" s="670" t="s">
        <v>580</v>
      </c>
    </row>
    <row r="8" spans="1:13" ht="27" customHeight="1">
      <c r="A8" s="671">
        <v>1</v>
      </c>
      <c r="B8" s="672">
        <v>2</v>
      </c>
      <c r="C8" s="673">
        <v>3</v>
      </c>
      <c r="D8" s="672">
        <v>4</v>
      </c>
      <c r="E8" s="672">
        <v>5</v>
      </c>
      <c r="F8" s="674">
        <v>6</v>
      </c>
      <c r="G8" s="668">
        <v>7</v>
      </c>
      <c r="H8" s="673">
        <v>8</v>
      </c>
      <c r="I8" s="675" t="s">
        <v>581</v>
      </c>
      <c r="J8" s="676" t="s">
        <v>582</v>
      </c>
      <c r="K8" s="677" t="s">
        <v>583</v>
      </c>
      <c r="L8" s="678" t="s">
        <v>584</v>
      </c>
    </row>
    <row r="9" spans="1:13" ht="27" customHeight="1">
      <c r="A9" s="679" t="s">
        <v>625</v>
      </c>
      <c r="B9" s="680">
        <v>99.999999999999986</v>
      </c>
      <c r="C9" s="572">
        <v>318.79065085380836</v>
      </c>
      <c r="D9" s="572">
        <v>319.03525401923486</v>
      </c>
      <c r="E9" s="572">
        <v>321.09178271100984</v>
      </c>
      <c r="F9" s="572">
        <v>318.95812248792868</v>
      </c>
      <c r="G9" s="572">
        <v>325.33211042802088</v>
      </c>
      <c r="H9" s="572">
        <v>324.90168099077562</v>
      </c>
      <c r="I9" s="572">
        <f>E9/C9*100-100</f>
        <v>0.72183166320543535</v>
      </c>
      <c r="J9" s="572">
        <v>0.64460860229915795</v>
      </c>
      <c r="K9" s="572">
        <v>1.1865449335384426</v>
      </c>
      <c r="L9" s="681">
        <v>-0.13230462762466288</v>
      </c>
      <c r="M9" s="682"/>
    </row>
    <row r="10" spans="1:13" ht="27" customHeight="1">
      <c r="A10" s="679" t="s">
        <v>626</v>
      </c>
      <c r="B10" s="680">
        <v>49.593021995747016</v>
      </c>
      <c r="C10" s="572">
        <v>380.39942869493098</v>
      </c>
      <c r="D10" s="572">
        <v>375.37910261937128</v>
      </c>
      <c r="E10" s="572">
        <v>379.70654642334165</v>
      </c>
      <c r="F10" s="572">
        <v>359.22692635308806</v>
      </c>
      <c r="G10" s="572">
        <v>371.33504342042124</v>
      </c>
      <c r="H10" s="572">
        <v>365.80567258373156</v>
      </c>
      <c r="I10" s="572">
        <v>-0.18214598112474789</v>
      </c>
      <c r="J10" s="572">
        <v>1.1528195825962939</v>
      </c>
      <c r="K10" s="572">
        <v>-3.6609518509885675</v>
      </c>
      <c r="L10" s="681">
        <v>-1.4890517161423418</v>
      </c>
      <c r="M10" s="682"/>
    </row>
    <row r="11" spans="1:13" ht="27" customHeight="1">
      <c r="A11" s="683" t="s">
        <v>627</v>
      </c>
      <c r="B11" s="684">
        <v>16.575694084141823</v>
      </c>
      <c r="C11" s="578">
        <v>270.33490913533103</v>
      </c>
      <c r="D11" s="578">
        <v>283.57683157658528</v>
      </c>
      <c r="E11" s="578">
        <v>284.80328393610506</v>
      </c>
      <c r="F11" s="578">
        <v>280.84660745139138</v>
      </c>
      <c r="G11" s="578">
        <v>277.32660782958556</v>
      </c>
      <c r="H11" s="578">
        <v>278.44322521987709</v>
      </c>
      <c r="I11" s="578">
        <v>5.3520186671603938</v>
      </c>
      <c r="J11" s="578">
        <v>0.43249385103187876</v>
      </c>
      <c r="K11" s="578">
        <v>-2.233140934447519</v>
      </c>
      <c r="L11" s="685">
        <v>0.40263622702141788</v>
      </c>
      <c r="M11" s="682"/>
    </row>
    <row r="12" spans="1:13" ht="27" customHeight="1">
      <c r="A12" s="686" t="s">
        <v>628</v>
      </c>
      <c r="B12" s="687">
        <v>6.0860312040333113</v>
      </c>
      <c r="C12" s="582">
        <v>434.79817422127797</v>
      </c>
      <c r="D12" s="582">
        <v>348.50064572307014</v>
      </c>
      <c r="E12" s="582">
        <v>375.68069040013296</v>
      </c>
      <c r="F12" s="582">
        <v>377.48641429188143</v>
      </c>
      <c r="G12" s="582">
        <v>385.14333668284246</v>
      </c>
      <c r="H12" s="582">
        <v>401.84835568416844</v>
      </c>
      <c r="I12" s="582">
        <v>-13.59653451328866</v>
      </c>
      <c r="J12" s="582">
        <v>7.7991375369390141</v>
      </c>
      <c r="K12" s="582">
        <v>6.9654006587787762</v>
      </c>
      <c r="L12" s="688">
        <v>4.3373511652058596</v>
      </c>
      <c r="M12" s="682"/>
    </row>
    <row r="13" spans="1:13" ht="27" customHeight="1">
      <c r="A13" s="686" t="s">
        <v>629</v>
      </c>
      <c r="B13" s="687">
        <v>3.7705195070758082</v>
      </c>
      <c r="C13" s="582">
        <v>486.99831252040099</v>
      </c>
      <c r="D13" s="582">
        <v>498.8316612137483</v>
      </c>
      <c r="E13" s="582">
        <v>500.42957606149054</v>
      </c>
      <c r="F13" s="582">
        <v>362.32470834091731</v>
      </c>
      <c r="G13" s="582">
        <v>352.26913299462251</v>
      </c>
      <c r="H13" s="582">
        <v>348.941487943428</v>
      </c>
      <c r="I13" s="582">
        <v>2.7579692158639517</v>
      </c>
      <c r="J13" s="582">
        <v>0.32033148093570674</v>
      </c>
      <c r="K13" s="582">
        <v>-30.271609705867647</v>
      </c>
      <c r="L13" s="688">
        <v>-0.94463145916485303</v>
      </c>
      <c r="M13" s="682"/>
    </row>
    <row r="14" spans="1:13" ht="27" customHeight="1">
      <c r="A14" s="686" t="s">
        <v>630</v>
      </c>
      <c r="B14" s="687">
        <v>11.183012678383857</v>
      </c>
      <c r="C14" s="582">
        <v>382.89710924696868</v>
      </c>
      <c r="D14" s="582">
        <v>345.07812796082726</v>
      </c>
      <c r="E14" s="582">
        <v>346.30870276093958</v>
      </c>
      <c r="F14" s="582">
        <v>329.75010386940886</v>
      </c>
      <c r="G14" s="582">
        <v>370.6033368159932</v>
      </c>
      <c r="H14" s="582">
        <v>346.79908254563537</v>
      </c>
      <c r="I14" s="582">
        <v>-9.5556758205843693</v>
      </c>
      <c r="J14" s="582">
        <v>0.35660759126756147</v>
      </c>
      <c r="K14" s="582">
        <v>0.14160192359770463</v>
      </c>
      <c r="L14" s="688">
        <v>-6.4231084573792714</v>
      </c>
      <c r="M14" s="682"/>
    </row>
    <row r="15" spans="1:13" ht="27" customHeight="1">
      <c r="A15" s="686" t="s">
        <v>631</v>
      </c>
      <c r="B15" s="687">
        <v>1.9487350779721184</v>
      </c>
      <c r="C15" s="582">
        <v>378.11488527171485</v>
      </c>
      <c r="D15" s="582">
        <v>430.15550104077062</v>
      </c>
      <c r="E15" s="582">
        <v>430.51137292689157</v>
      </c>
      <c r="F15" s="582">
        <v>389.90736656823071</v>
      </c>
      <c r="G15" s="582">
        <v>457.60518036492277</v>
      </c>
      <c r="H15" s="582">
        <v>454.43690117799241</v>
      </c>
      <c r="I15" s="582">
        <v>13.857293033445202</v>
      </c>
      <c r="J15" s="582">
        <v>8.273098571561377E-2</v>
      </c>
      <c r="K15" s="582">
        <v>5.5574671787274212</v>
      </c>
      <c r="L15" s="688">
        <v>-0.69236086540885822</v>
      </c>
      <c r="M15" s="682"/>
    </row>
    <row r="16" spans="1:13" ht="27" customHeight="1">
      <c r="A16" s="689" t="s">
        <v>632</v>
      </c>
      <c r="B16" s="690">
        <v>10.019129444140097</v>
      </c>
      <c r="C16" s="587">
        <v>487.09264589972832</v>
      </c>
      <c r="D16" s="587">
        <v>520.37984301985716</v>
      </c>
      <c r="E16" s="587">
        <v>521.2153297159598</v>
      </c>
      <c r="F16" s="587">
        <v>503.65061561825945</v>
      </c>
      <c r="G16" s="587">
        <v>509.77758515695223</v>
      </c>
      <c r="H16" s="587">
        <v>498.85038965398826</v>
      </c>
      <c r="I16" s="587">
        <v>7.0053785667821131</v>
      </c>
      <c r="J16" s="587">
        <v>0.1605532395824838</v>
      </c>
      <c r="K16" s="587">
        <v>-4.2909213883174715</v>
      </c>
      <c r="L16" s="691">
        <v>-2.1435221596884588</v>
      </c>
      <c r="M16" s="682"/>
    </row>
    <row r="17" spans="1:13" ht="27" customHeight="1">
      <c r="A17" s="679" t="s">
        <v>633</v>
      </c>
      <c r="B17" s="680">
        <v>20.372737107226719</v>
      </c>
      <c r="C17" s="572">
        <v>271.4825913027579</v>
      </c>
      <c r="D17" s="572">
        <v>282.30043233426852</v>
      </c>
      <c r="E17" s="572">
        <v>282.5441391169702</v>
      </c>
      <c r="F17" s="572">
        <v>298.71996481269571</v>
      </c>
      <c r="G17" s="572">
        <v>296.84971093657873</v>
      </c>
      <c r="H17" s="572">
        <v>302.65199956314507</v>
      </c>
      <c r="I17" s="572">
        <v>4.0744961808164106</v>
      </c>
      <c r="J17" s="572">
        <v>8.6328873351888546E-2</v>
      </c>
      <c r="K17" s="572">
        <v>7.1167147579197945</v>
      </c>
      <c r="L17" s="681">
        <v>1.9546216192226638</v>
      </c>
      <c r="M17" s="682"/>
    </row>
    <row r="18" spans="1:13" ht="27" customHeight="1">
      <c r="A18" s="683" t="s">
        <v>634</v>
      </c>
      <c r="B18" s="684">
        <v>6.1176945709879771</v>
      </c>
      <c r="C18" s="578">
        <v>247.42578155616829</v>
      </c>
      <c r="D18" s="578">
        <v>257.75019699590035</v>
      </c>
      <c r="E18" s="578">
        <v>256.94025401873802</v>
      </c>
      <c r="F18" s="578">
        <v>260.38079739309518</v>
      </c>
      <c r="G18" s="578">
        <v>253.54227623423847</v>
      </c>
      <c r="H18" s="578">
        <v>253.81518983703137</v>
      </c>
      <c r="I18" s="578">
        <v>3.8453844230496514</v>
      </c>
      <c r="J18" s="578">
        <v>-0.3142356384601328</v>
      </c>
      <c r="K18" s="578">
        <v>-1.2162610306591972</v>
      </c>
      <c r="L18" s="685">
        <v>0.10764027476852789</v>
      </c>
      <c r="M18" s="682"/>
    </row>
    <row r="19" spans="1:13" ht="27" customHeight="1">
      <c r="A19" s="686" t="s">
        <v>635</v>
      </c>
      <c r="B19" s="687">
        <v>5.6836287536483852</v>
      </c>
      <c r="C19" s="582">
        <v>322.21504080434875</v>
      </c>
      <c r="D19" s="582">
        <v>334.94576282192361</v>
      </c>
      <c r="E19" s="582">
        <v>337.52669709557779</v>
      </c>
      <c r="F19" s="582">
        <v>362.32511818655712</v>
      </c>
      <c r="G19" s="582">
        <v>362.32511818655712</v>
      </c>
      <c r="H19" s="582">
        <v>382.57831122063931</v>
      </c>
      <c r="I19" s="582">
        <v>4.7519992403229878</v>
      </c>
      <c r="J19" s="582">
        <v>0.77055289546277095</v>
      </c>
      <c r="K19" s="582">
        <v>13.347570581151459</v>
      </c>
      <c r="L19" s="688">
        <v>5.5897844277122459</v>
      </c>
      <c r="M19" s="682"/>
    </row>
    <row r="20" spans="1:13" ht="27" customHeight="1">
      <c r="A20" s="686" t="s">
        <v>636</v>
      </c>
      <c r="B20" s="687">
        <v>4.4957766210627002</v>
      </c>
      <c r="C20" s="582">
        <v>292.1742759196315</v>
      </c>
      <c r="D20" s="582">
        <v>297.12902239351922</v>
      </c>
      <c r="E20" s="582">
        <v>296.73526618608508</v>
      </c>
      <c r="F20" s="582">
        <v>340.03362049816542</v>
      </c>
      <c r="G20" s="582">
        <v>340.94845568727692</v>
      </c>
      <c r="H20" s="582">
        <v>341.22087503421528</v>
      </c>
      <c r="I20" s="582">
        <v>1.5610512773917691</v>
      </c>
      <c r="J20" s="582">
        <v>-0.13252027831622115</v>
      </c>
      <c r="K20" s="582">
        <v>14.991682458205986</v>
      </c>
      <c r="L20" s="688">
        <v>7.9900448995800843E-2</v>
      </c>
      <c r="M20" s="682"/>
    </row>
    <row r="21" spans="1:13" ht="27" customHeight="1">
      <c r="A21" s="686" t="s">
        <v>637</v>
      </c>
      <c r="B21" s="687">
        <v>4.0656371615276576</v>
      </c>
      <c r="C21" s="582">
        <v>213.75370368455643</v>
      </c>
      <c r="D21" s="582">
        <v>229.11857033203287</v>
      </c>
      <c r="E21" s="582">
        <v>228.3795265976386</v>
      </c>
      <c r="F21" s="582">
        <v>221.65116386879185</v>
      </c>
      <c r="G21" s="582">
        <v>221.55791859995728</v>
      </c>
      <c r="H21" s="582">
        <v>221.55791859995728</v>
      </c>
      <c r="I21" s="582">
        <v>6.8423716927338063</v>
      </c>
      <c r="J21" s="582">
        <v>-0.32255950852140813</v>
      </c>
      <c r="K21" s="582">
        <v>-2.9869612654463964</v>
      </c>
      <c r="L21" s="688">
        <v>0</v>
      </c>
      <c r="M21" s="682"/>
    </row>
    <row r="22" spans="1:13" s="693" customFormat="1" ht="27" customHeight="1">
      <c r="A22" s="679" t="s">
        <v>638</v>
      </c>
      <c r="B22" s="680">
        <v>30.044340897026256</v>
      </c>
      <c r="C22" s="692">
        <v>249.15027816990221</v>
      </c>
      <c r="D22" s="692">
        <v>250.91640404603959</v>
      </c>
      <c r="E22" s="692">
        <v>250.45283067044477</v>
      </c>
      <c r="F22" s="692">
        <v>266.1926261109362</v>
      </c>
      <c r="G22" s="692">
        <v>268.69052905347132</v>
      </c>
      <c r="H22" s="692">
        <v>272.45178239277692</v>
      </c>
      <c r="I22" s="572">
        <v>0.52279793147744158</v>
      </c>
      <c r="J22" s="572">
        <v>-0.18475211987724549</v>
      </c>
      <c r="K22" s="572">
        <v>8.7836706270967255</v>
      </c>
      <c r="L22" s="681">
        <v>1.3998458942916727</v>
      </c>
      <c r="M22" s="682"/>
    </row>
    <row r="23" spans="1:13" ht="27" customHeight="1">
      <c r="A23" s="683" t="s">
        <v>639</v>
      </c>
      <c r="B23" s="684">
        <v>5.3979779714474292</v>
      </c>
      <c r="C23" s="694">
        <v>428.44393615420285</v>
      </c>
      <c r="D23" s="694">
        <v>424.18990462203993</v>
      </c>
      <c r="E23" s="694">
        <v>421.38407064365373</v>
      </c>
      <c r="F23" s="694">
        <v>462.48843260121703</v>
      </c>
      <c r="G23" s="694">
        <v>486.08804013173625</v>
      </c>
      <c r="H23" s="694">
        <v>507.90388254613072</v>
      </c>
      <c r="I23" s="578">
        <v>-1.6477921414689263</v>
      </c>
      <c r="J23" s="578">
        <v>-0.66145703794772714</v>
      </c>
      <c r="K23" s="578">
        <v>20.532292967391982</v>
      </c>
      <c r="L23" s="685">
        <v>4.4880434434227254</v>
      </c>
      <c r="M23" s="682"/>
    </row>
    <row r="24" spans="1:13" ht="27" customHeight="1">
      <c r="A24" s="686" t="s">
        <v>640</v>
      </c>
      <c r="B24" s="687">
        <v>2.4560330063653932</v>
      </c>
      <c r="C24" s="582">
        <v>250.91641748980203</v>
      </c>
      <c r="D24" s="582">
        <v>241.89247336538506</v>
      </c>
      <c r="E24" s="582">
        <v>241.89247336538506</v>
      </c>
      <c r="F24" s="582">
        <v>242.10485794799644</v>
      </c>
      <c r="G24" s="582">
        <v>242.10485794799644</v>
      </c>
      <c r="H24" s="582">
        <v>242.10485794799644</v>
      </c>
      <c r="I24" s="582">
        <v>-3.5963944546529092</v>
      </c>
      <c r="J24" s="582">
        <v>0</v>
      </c>
      <c r="K24" s="582">
        <v>8.780123649840732E-2</v>
      </c>
      <c r="L24" s="688">
        <v>0</v>
      </c>
      <c r="M24" s="682"/>
    </row>
    <row r="25" spans="1:13" ht="27" customHeight="1">
      <c r="A25" s="686" t="s">
        <v>641</v>
      </c>
      <c r="B25" s="687">
        <v>6.9737148201230337</v>
      </c>
      <c r="C25" s="695">
        <v>212.24837394682518</v>
      </c>
      <c r="D25" s="695">
        <v>230.23250096594708</v>
      </c>
      <c r="E25" s="695">
        <v>230.23250096594708</v>
      </c>
      <c r="F25" s="695">
        <v>249.150892193456</v>
      </c>
      <c r="G25" s="695">
        <v>240.55655859310579</v>
      </c>
      <c r="H25" s="695">
        <v>240.55655859310579</v>
      </c>
      <c r="I25" s="582">
        <v>8.4731518478570251</v>
      </c>
      <c r="J25" s="582">
        <v>0</v>
      </c>
      <c r="K25" s="582">
        <v>4.4841877596967379</v>
      </c>
      <c r="L25" s="688">
        <v>0</v>
      </c>
      <c r="M25" s="682"/>
    </row>
    <row r="26" spans="1:13" ht="27" customHeight="1">
      <c r="A26" s="686" t="s">
        <v>642</v>
      </c>
      <c r="B26" s="687">
        <v>1.8659527269142209</v>
      </c>
      <c r="C26" s="695">
        <v>126.177451113212</v>
      </c>
      <c r="D26" s="695">
        <v>125.3262755782371</v>
      </c>
      <c r="E26" s="695">
        <v>125.3262755782371</v>
      </c>
      <c r="F26" s="695">
        <v>127.91577250246475</v>
      </c>
      <c r="G26" s="695">
        <v>127.91577250246475</v>
      </c>
      <c r="H26" s="695">
        <v>127.91577250246475</v>
      </c>
      <c r="I26" s="582">
        <v>-0.67458609083107035</v>
      </c>
      <c r="J26" s="582">
        <v>0</v>
      </c>
      <c r="K26" s="582">
        <v>2.0662043232994023</v>
      </c>
      <c r="L26" s="688">
        <v>0</v>
      </c>
      <c r="M26" s="682"/>
    </row>
    <row r="27" spans="1:13" ht="27" customHeight="1">
      <c r="A27" s="686" t="s">
        <v>643</v>
      </c>
      <c r="B27" s="687">
        <v>2.7316416904709628</v>
      </c>
      <c r="C27" s="695">
        <v>152.14581363341611</v>
      </c>
      <c r="D27" s="695">
        <v>140.64898445382033</v>
      </c>
      <c r="E27" s="695">
        <v>140.64898445382033</v>
      </c>
      <c r="F27" s="695">
        <v>162.69011119510614</v>
      </c>
      <c r="G27" s="695">
        <v>162.69011119510614</v>
      </c>
      <c r="H27" s="695">
        <v>162.69011119510614</v>
      </c>
      <c r="I27" s="582">
        <v>-7.5564544991665201</v>
      </c>
      <c r="J27" s="582">
        <v>0</v>
      </c>
      <c r="K27" s="582">
        <v>15.67101733928456</v>
      </c>
      <c r="L27" s="688">
        <v>0</v>
      </c>
      <c r="M27" s="682"/>
    </row>
    <row r="28" spans="1:13" ht="27" customHeight="1">
      <c r="A28" s="686" t="s">
        <v>644</v>
      </c>
      <c r="B28" s="687">
        <v>3.1001290737979397</v>
      </c>
      <c r="C28" s="695">
        <v>196.43169087865977</v>
      </c>
      <c r="D28" s="695">
        <v>193.03671151760548</v>
      </c>
      <c r="E28" s="695">
        <v>193.4311174227667</v>
      </c>
      <c r="F28" s="695">
        <v>194.19693950152109</v>
      </c>
      <c r="G28" s="695">
        <v>194.19693950152109</v>
      </c>
      <c r="H28" s="695">
        <v>194.19693950152109</v>
      </c>
      <c r="I28" s="582">
        <v>-1.5275404098346712</v>
      </c>
      <c r="J28" s="582">
        <v>0.20431652718309579</v>
      </c>
      <c r="K28" s="582">
        <v>0.3959146227132635</v>
      </c>
      <c r="L28" s="688">
        <v>0</v>
      </c>
      <c r="M28" s="682"/>
    </row>
    <row r="29" spans="1:13" ht="27" customHeight="1" thickBot="1">
      <c r="A29" s="696" t="s">
        <v>645</v>
      </c>
      <c r="B29" s="697">
        <v>7.5088916079072749</v>
      </c>
      <c r="C29" s="698">
        <v>241.56724027011299</v>
      </c>
      <c r="D29" s="698">
        <v>243.7343872880769</v>
      </c>
      <c r="E29" s="698">
        <v>243.7343872880769</v>
      </c>
      <c r="F29" s="698">
        <v>250.52451937718678</v>
      </c>
      <c r="G29" s="698">
        <v>251.53227643538031</v>
      </c>
      <c r="H29" s="698">
        <v>250.89374387437809</v>
      </c>
      <c r="I29" s="599">
        <v>0.8971195827466687</v>
      </c>
      <c r="J29" s="599">
        <v>0</v>
      </c>
      <c r="K29" s="599">
        <v>2.9373600770741177</v>
      </c>
      <c r="L29" s="699">
        <v>-0.25385710734671818</v>
      </c>
      <c r="M29" s="682"/>
    </row>
    <row r="30" spans="1:13" ht="27" customHeight="1" thickTop="1">
      <c r="A30" s="700" t="s">
        <v>646</v>
      </c>
    </row>
    <row r="31" spans="1:13">
      <c r="A31" s="701"/>
    </row>
    <row r="33" spans="4:4">
      <c r="D33" s="663" t="s">
        <v>87</v>
      </c>
    </row>
  </sheetData>
  <mergeCells count="9">
    <mergeCell ref="A1:L1"/>
    <mergeCell ref="A2:L2"/>
    <mergeCell ref="A3:L3"/>
    <mergeCell ref="A4:L4"/>
    <mergeCell ref="A6:A7"/>
    <mergeCell ref="B6:B7"/>
    <mergeCell ref="D6:E6"/>
    <mergeCell ref="F6:H6"/>
    <mergeCell ref="I6:L6"/>
  </mergeCells>
  <printOptions horizontalCentered="1"/>
  <pageMargins left="0.5" right="0.5" top="0.7" bottom="0.7" header="0.5" footer="0.5"/>
  <pageSetup paperSize="9" scale="53" orientation="portrait" r:id="rId1"/>
  <headerFooter alignWithMargins="0"/>
  <rowBreaks count="1" manualBreakCount="1">
    <brk id="29" max="16383" man="1"/>
  </rowBreaks>
</worksheet>
</file>

<file path=xl/worksheets/sheet6.xml><?xml version="1.0" encoding="utf-8"?>
<worksheet xmlns="http://schemas.openxmlformats.org/spreadsheetml/2006/main" xmlns:r="http://schemas.openxmlformats.org/officeDocument/2006/relationships">
  <sheetPr>
    <pageSetUpPr fitToPage="1"/>
  </sheetPr>
  <dimension ref="A1:N29"/>
  <sheetViews>
    <sheetView view="pageBreakPreview" zoomScale="60" zoomScaleNormal="80" workbookViewId="0">
      <selection activeCell="L11" sqref="L11"/>
    </sheetView>
  </sheetViews>
  <sheetFormatPr defaultColWidth="0" defaultRowHeight="15.75"/>
  <cols>
    <col min="1" max="1" width="15.7109375" style="702" customWidth="1"/>
    <col min="2" max="2" width="9.7109375" style="702" customWidth="1"/>
    <col min="3" max="3" width="17.7109375" style="702" customWidth="1"/>
    <col min="4" max="4" width="9.7109375" style="702" customWidth="1"/>
    <col min="5" max="5" width="17.7109375" style="702" customWidth="1"/>
    <col min="6" max="6" width="9.7109375" style="702" customWidth="1"/>
    <col min="7" max="7" width="17.7109375" style="702" customWidth="1"/>
    <col min="8" max="8" width="9.7109375" style="702" customWidth="1"/>
    <col min="9" max="9" width="17.7109375" style="702" customWidth="1"/>
    <col min="10" max="10" width="10.85546875" style="702" customWidth="1"/>
    <col min="11" max="254" width="12.42578125" style="702" customWidth="1"/>
    <col min="255" max="255" width="15.5703125" style="702" customWidth="1"/>
    <col min="256" max="16384" width="0" style="702" hidden="1"/>
  </cols>
  <sheetData>
    <row r="1" spans="1:14">
      <c r="A1" s="1552" t="s">
        <v>647</v>
      </c>
      <c r="B1" s="1552"/>
      <c r="C1" s="1552"/>
      <c r="D1" s="1552"/>
      <c r="E1" s="1552"/>
      <c r="F1" s="1552"/>
      <c r="G1" s="1552"/>
      <c r="H1" s="1552"/>
      <c r="I1" s="1552"/>
    </row>
    <row r="2" spans="1:14">
      <c r="A2" s="1553" t="s">
        <v>90</v>
      </c>
      <c r="B2" s="1553"/>
      <c r="C2" s="1553"/>
      <c r="D2" s="1553"/>
      <c r="E2" s="1553"/>
      <c r="F2" s="1553"/>
      <c r="G2" s="1553"/>
      <c r="H2" s="1553"/>
      <c r="I2" s="1553"/>
    </row>
    <row r="3" spans="1:14">
      <c r="A3" s="1553" t="s">
        <v>648</v>
      </c>
      <c r="B3" s="1553"/>
      <c r="C3" s="1553"/>
      <c r="D3" s="1553"/>
      <c r="E3" s="1553"/>
      <c r="F3" s="1553"/>
      <c r="G3" s="1553"/>
      <c r="H3" s="1553"/>
      <c r="I3" s="1553"/>
    </row>
    <row r="4" spans="1:14">
      <c r="A4" s="1554" t="s">
        <v>614</v>
      </c>
      <c r="B4" s="1554"/>
      <c r="C4" s="1554"/>
      <c r="D4" s="1554"/>
      <c r="E4" s="1554"/>
      <c r="F4" s="1554"/>
      <c r="G4" s="1554"/>
      <c r="H4" s="1554"/>
      <c r="I4" s="1554"/>
    </row>
    <row r="5" spans="1:14" ht="15" customHeight="1" thickBot="1">
      <c r="A5" s="703"/>
      <c r="B5" s="703"/>
      <c r="C5" s="703"/>
      <c r="D5" s="703"/>
      <c r="E5" s="703"/>
      <c r="F5" s="703"/>
      <c r="G5" s="703"/>
      <c r="H5" s="703"/>
      <c r="I5" s="703"/>
    </row>
    <row r="6" spans="1:14" ht="29.25" customHeight="1" thickTop="1">
      <c r="A6" s="1555" t="s">
        <v>615</v>
      </c>
      <c r="B6" s="1557" t="s">
        <v>152</v>
      </c>
      <c r="C6" s="1557"/>
      <c r="D6" s="1558" t="s">
        <v>4</v>
      </c>
      <c r="E6" s="1557"/>
      <c r="F6" s="1558" t="s">
        <v>5</v>
      </c>
      <c r="G6" s="1557"/>
      <c r="H6" s="1558" t="s">
        <v>46</v>
      </c>
      <c r="I6" s="1559"/>
      <c r="J6" s="704"/>
      <c r="K6" s="704"/>
    </row>
    <row r="7" spans="1:14" ht="29.25" customHeight="1">
      <c r="A7" s="1556"/>
      <c r="B7" s="705" t="s">
        <v>439</v>
      </c>
      <c r="C7" s="706" t="s">
        <v>570</v>
      </c>
      <c r="D7" s="705" t="s">
        <v>439</v>
      </c>
      <c r="E7" s="706" t="s">
        <v>570</v>
      </c>
      <c r="F7" s="705" t="s">
        <v>439</v>
      </c>
      <c r="G7" s="706" t="s">
        <v>570</v>
      </c>
      <c r="H7" s="705" t="s">
        <v>439</v>
      </c>
      <c r="I7" s="707" t="s">
        <v>570</v>
      </c>
      <c r="J7" s="704"/>
      <c r="K7" s="704"/>
    </row>
    <row r="8" spans="1:14" ht="29.25" customHeight="1">
      <c r="A8" s="708" t="s">
        <v>419</v>
      </c>
      <c r="B8" s="709">
        <v>293.5</v>
      </c>
      <c r="C8" s="709">
        <v>7.4304538799414388</v>
      </c>
      <c r="D8" s="709">
        <v>309.2</v>
      </c>
      <c r="E8" s="710">
        <v>5.4</v>
      </c>
      <c r="F8" s="709">
        <v>327.60000000000002</v>
      </c>
      <c r="G8" s="709">
        <v>5.9</v>
      </c>
      <c r="H8" s="709">
        <v>331.6</v>
      </c>
      <c r="I8" s="711">
        <v>1.2</v>
      </c>
      <c r="J8" s="704"/>
      <c r="K8" s="704"/>
      <c r="L8" s="704"/>
      <c r="M8" s="704"/>
      <c r="N8" s="704"/>
    </row>
    <row r="9" spans="1:14" ht="29.25" customHeight="1">
      <c r="A9" s="708" t="s">
        <v>420</v>
      </c>
      <c r="B9" s="709">
        <v>299.2</v>
      </c>
      <c r="C9" s="709">
        <v>7.3170731707316889</v>
      </c>
      <c r="D9" s="709">
        <v>314.47394119992617</v>
      </c>
      <c r="E9" s="709">
        <v>5.0980630687047039</v>
      </c>
      <c r="F9" s="709">
        <v>331</v>
      </c>
      <c r="G9" s="709">
        <v>5.3</v>
      </c>
      <c r="H9" s="709">
        <v>335.95414809420726</v>
      </c>
      <c r="I9" s="711">
        <v>1.4872721388534274</v>
      </c>
      <c r="J9" s="704"/>
      <c r="K9" s="704"/>
      <c r="L9" s="704"/>
      <c r="M9" s="704"/>
      <c r="N9" s="704"/>
    </row>
    <row r="10" spans="1:14" ht="29.25" customHeight="1">
      <c r="A10" s="708" t="s">
        <v>421</v>
      </c>
      <c r="B10" s="709">
        <v>299.8</v>
      </c>
      <c r="C10" s="709">
        <v>7.2</v>
      </c>
      <c r="D10" s="709">
        <v>317.6285467867761</v>
      </c>
      <c r="E10" s="709">
        <v>5.948689241718256</v>
      </c>
      <c r="F10" s="709">
        <v>333.54708180403242</v>
      </c>
      <c r="G10" s="709">
        <v>5.0116827276052192</v>
      </c>
      <c r="H10" s="709">
        <v>338.80469355936725</v>
      </c>
      <c r="I10" s="711">
        <v>1.5762727489319985</v>
      </c>
      <c r="J10" s="704"/>
      <c r="K10" s="704"/>
      <c r="L10" s="704"/>
      <c r="M10" s="704"/>
      <c r="N10" s="704"/>
    </row>
    <row r="11" spans="1:14" ht="29.25" customHeight="1">
      <c r="A11" s="708" t="s">
        <v>422</v>
      </c>
      <c r="B11" s="709">
        <v>300.8</v>
      </c>
      <c r="C11" s="709">
        <v>6.7</v>
      </c>
      <c r="D11" s="709">
        <v>322.12636095527012</v>
      </c>
      <c r="E11" s="709">
        <v>7.0991447749739081</v>
      </c>
      <c r="F11" s="709">
        <v>335.33862724968839</v>
      </c>
      <c r="G11" s="709">
        <v>4.101578726819227</v>
      </c>
      <c r="H11" s="709">
        <v>338</v>
      </c>
      <c r="I11" s="711">
        <v>0.8</v>
      </c>
      <c r="J11" s="704"/>
      <c r="K11" s="704"/>
      <c r="L11" s="704"/>
      <c r="M11" s="704"/>
      <c r="N11" s="704"/>
    </row>
    <row r="12" spans="1:14" ht="29.25" customHeight="1">
      <c r="A12" s="708" t="s">
        <v>423</v>
      </c>
      <c r="B12" s="709">
        <v>297.2</v>
      </c>
      <c r="C12" s="709">
        <v>6.6</v>
      </c>
      <c r="D12" s="709">
        <v>320.65236045108622</v>
      </c>
      <c r="E12" s="709">
        <v>7.8841183513112156</v>
      </c>
      <c r="F12" s="709">
        <v>329.35612465410895</v>
      </c>
      <c r="G12" s="709">
        <v>2.7</v>
      </c>
      <c r="H12" s="709">
        <v>335.15150734025735</v>
      </c>
      <c r="I12" s="711">
        <v>1.7596098120946664</v>
      </c>
      <c r="J12" s="704"/>
      <c r="K12" s="704"/>
      <c r="L12" s="704"/>
      <c r="M12" s="704"/>
    </row>
    <row r="13" spans="1:14" ht="29.25" customHeight="1">
      <c r="A13" s="708" t="s">
        <v>424</v>
      </c>
      <c r="B13" s="709">
        <v>292.8</v>
      </c>
      <c r="C13" s="709">
        <v>5.4</v>
      </c>
      <c r="D13" s="709">
        <v>315.2</v>
      </c>
      <c r="E13" s="709">
        <v>7.6</v>
      </c>
      <c r="F13" s="709">
        <v>320.81049430218025</v>
      </c>
      <c r="G13" s="709">
        <v>1.7917795224803541</v>
      </c>
      <c r="H13" s="709">
        <v>327.10000000000002</v>
      </c>
      <c r="I13" s="711">
        <v>2</v>
      </c>
      <c r="J13" s="704"/>
      <c r="K13" s="704"/>
      <c r="L13" s="704"/>
      <c r="M13" s="704"/>
      <c r="N13" s="704"/>
    </row>
    <row r="14" spans="1:14" ht="29.25" customHeight="1">
      <c r="A14" s="708" t="s">
        <v>425</v>
      </c>
      <c r="B14" s="709">
        <v>290.2</v>
      </c>
      <c r="C14" s="709">
        <v>5.5</v>
      </c>
      <c r="D14" s="709">
        <v>310.15374924533432</v>
      </c>
      <c r="E14" s="709">
        <v>6.8786398209792026</v>
      </c>
      <c r="F14" s="709">
        <v>315.38474964233615</v>
      </c>
      <c r="G14" s="709">
        <v>1.686582996249399</v>
      </c>
      <c r="H14" s="709">
        <v>322.17930832017578</v>
      </c>
      <c r="I14" s="711">
        <v>2.1543713465996746</v>
      </c>
      <c r="J14" s="704"/>
      <c r="K14" s="704"/>
      <c r="L14" s="704"/>
      <c r="M14" s="704"/>
      <c r="N14" s="704"/>
    </row>
    <row r="15" spans="1:14" ht="29.25" customHeight="1">
      <c r="A15" s="708" t="s">
        <v>426</v>
      </c>
      <c r="B15" s="709">
        <v>293.10000000000002</v>
      </c>
      <c r="C15" s="709">
        <v>5.5</v>
      </c>
      <c r="D15" s="709">
        <v>309.14476273696391</v>
      </c>
      <c r="E15" s="709">
        <v>5.4834806698228533</v>
      </c>
      <c r="F15" s="709">
        <v>312.39999999999998</v>
      </c>
      <c r="G15" s="709">
        <v>1</v>
      </c>
      <c r="H15" s="709">
        <v>319.44426699314801</v>
      </c>
      <c r="I15" s="711">
        <v>2.2708188091763191</v>
      </c>
      <c r="J15" s="704"/>
      <c r="K15" s="704"/>
      <c r="L15" s="704"/>
      <c r="M15" s="704"/>
      <c r="N15" s="704"/>
    </row>
    <row r="16" spans="1:14" ht="29.25" customHeight="1">
      <c r="A16" s="708" t="s">
        <v>427</v>
      </c>
      <c r="B16" s="709">
        <v>292</v>
      </c>
      <c r="C16" s="709">
        <v>5.3</v>
      </c>
      <c r="D16" s="709">
        <v>308.17197037378492</v>
      </c>
      <c r="E16" s="709">
        <v>5.5268844798201258</v>
      </c>
      <c r="F16" s="709">
        <v>312</v>
      </c>
      <c r="G16" s="709">
        <v>1.2</v>
      </c>
      <c r="H16" s="709">
        <v>318.95812248792868</v>
      </c>
      <c r="I16" s="711">
        <v>2.2404429495448852</v>
      </c>
      <c r="J16" s="704"/>
      <c r="K16" s="704"/>
      <c r="L16" s="704"/>
      <c r="M16" s="704"/>
      <c r="N16" s="704"/>
    </row>
    <row r="17" spans="1:14" ht="29.25" customHeight="1">
      <c r="A17" s="708" t="s">
        <v>428</v>
      </c>
      <c r="B17" s="709">
        <v>297.10000000000002</v>
      </c>
      <c r="C17" s="709">
        <v>5.0999999999999996</v>
      </c>
      <c r="D17" s="709">
        <v>314.37670965960359</v>
      </c>
      <c r="E17" s="709">
        <v>5.8252312719319264</v>
      </c>
      <c r="F17" s="709">
        <v>319.03525401923486</v>
      </c>
      <c r="G17" s="709">
        <v>1.4818350776288014</v>
      </c>
      <c r="H17" s="709">
        <v>325.33211042802088</v>
      </c>
      <c r="I17" s="711">
        <v>1.9737180544963735</v>
      </c>
      <c r="J17" s="704"/>
      <c r="K17" s="704"/>
      <c r="L17" s="704"/>
      <c r="M17" s="704"/>
      <c r="N17" s="704"/>
    </row>
    <row r="18" spans="1:14" ht="29.25" customHeight="1">
      <c r="A18" s="708" t="s">
        <v>429</v>
      </c>
      <c r="B18" s="709">
        <v>299.5</v>
      </c>
      <c r="C18" s="709">
        <v>5.4</v>
      </c>
      <c r="D18" s="709">
        <v>318.79065085380836</v>
      </c>
      <c r="E18" s="709">
        <v>6.4380699694083887</v>
      </c>
      <c r="F18" s="709">
        <v>321.09178271100984</v>
      </c>
      <c r="G18" s="709">
        <f>F18/D18*100-100</f>
        <v>0.72183166320543535</v>
      </c>
      <c r="H18" s="709">
        <f>+WPI!H9</f>
        <v>324.90168099077562</v>
      </c>
      <c r="I18" s="711">
        <f>+WPI!K9</f>
        <v>1.1865449335384426</v>
      </c>
      <c r="J18" s="704"/>
      <c r="K18" s="704"/>
      <c r="L18" s="704"/>
      <c r="M18" s="704"/>
      <c r="N18" s="704"/>
    </row>
    <row r="19" spans="1:14" ht="29.25" customHeight="1">
      <c r="A19" s="708" t="s">
        <v>430</v>
      </c>
      <c r="B19" s="709">
        <v>304.39999999999998</v>
      </c>
      <c r="C19" s="709">
        <v>5.4</v>
      </c>
      <c r="D19" s="709">
        <v>323.1326629842921</v>
      </c>
      <c r="E19" s="712">
        <v>6.1535604490180731</v>
      </c>
      <c r="F19" s="709">
        <v>326.09348294198452</v>
      </c>
      <c r="G19" s="709">
        <v>0.91628618733487599</v>
      </c>
      <c r="H19" s="709"/>
      <c r="I19" s="711"/>
      <c r="J19" s="704"/>
      <c r="K19" s="704"/>
      <c r="L19" s="704"/>
      <c r="M19" s="704"/>
      <c r="N19" s="704"/>
    </row>
    <row r="20" spans="1:14" ht="29.25" customHeight="1" thickBot="1">
      <c r="A20" s="713" t="s">
        <v>453</v>
      </c>
      <c r="B20" s="714">
        <f t="shared" ref="B20:G20" si="0">AVERAGE(B8:B19)</f>
        <v>296.63333333333333</v>
      </c>
      <c r="C20" s="715">
        <f t="shared" si="0"/>
        <v>6.0706272542227611</v>
      </c>
      <c r="D20" s="716">
        <f t="shared" si="0"/>
        <v>315.25430960390378</v>
      </c>
      <c r="E20" s="716">
        <f t="shared" si="0"/>
        <v>6.2779901748073881</v>
      </c>
      <c r="F20" s="716">
        <f t="shared" si="0"/>
        <v>323.63813311038126</v>
      </c>
      <c r="G20" s="716">
        <f t="shared" si="0"/>
        <v>2.6509647417769426</v>
      </c>
      <c r="H20" s="716">
        <f>AVERAGE(H8:H19)</f>
        <v>328.85689438308015</v>
      </c>
      <c r="I20" s="717">
        <f>AVERAGE(I8:I19)</f>
        <v>1.6953682539305261</v>
      </c>
      <c r="M20" s="704"/>
    </row>
    <row r="21" spans="1:14" ht="20.100000000000001" customHeight="1" thickTop="1">
      <c r="A21" s="718"/>
      <c r="D21" s="704"/>
      <c r="M21" s="704"/>
    </row>
    <row r="22" spans="1:14" ht="20.100000000000001" customHeight="1">
      <c r="A22" s="718"/>
      <c r="G22" s="702" t="s">
        <v>87</v>
      </c>
      <c r="H22" s="702" t="s">
        <v>87</v>
      </c>
      <c r="M22" s="704"/>
    </row>
    <row r="23" spans="1:14">
      <c r="J23" s="702" t="s">
        <v>87</v>
      </c>
      <c r="M23" s="704"/>
    </row>
    <row r="24" spans="1:14">
      <c r="A24" s="719"/>
      <c r="B24" s="719"/>
      <c r="M24" s="704"/>
    </row>
    <row r="25" spans="1:14">
      <c r="A25" s="720"/>
      <c r="B25" s="719"/>
      <c r="M25" s="704"/>
    </row>
    <row r="26" spans="1:14">
      <c r="A26" s="720"/>
      <c r="B26" s="719"/>
      <c r="M26" s="704"/>
    </row>
    <row r="27" spans="1:14">
      <c r="A27" s="720"/>
      <c r="B27" s="719"/>
      <c r="M27" s="704"/>
    </row>
    <row r="28" spans="1:14">
      <c r="A28" s="719"/>
      <c r="B28" s="719"/>
      <c r="M28" s="704"/>
    </row>
    <row r="29" spans="1:14">
      <c r="M29" s="704"/>
    </row>
  </sheetData>
  <mergeCells count="9">
    <mergeCell ref="A1:I1"/>
    <mergeCell ref="A2:I2"/>
    <mergeCell ref="A3:I3"/>
    <mergeCell ref="A4:I4"/>
    <mergeCell ref="A6:A7"/>
    <mergeCell ref="B6:C6"/>
    <mergeCell ref="D6:E6"/>
    <mergeCell ref="F6:G6"/>
    <mergeCell ref="H6:I6"/>
  </mergeCells>
  <pageMargins left="0.5" right="0.5" top="0.7" bottom="0.7" header="0.5" footer="0.5"/>
  <pageSetup paperSize="9" scale="73"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M77"/>
  <sheetViews>
    <sheetView view="pageBreakPreview" zoomScaleSheetLayoutView="100" workbookViewId="0">
      <selection activeCell="R11" sqref="R11"/>
    </sheetView>
  </sheetViews>
  <sheetFormatPr defaultRowHeight="24.95" customHeight="1"/>
  <cols>
    <col min="1" max="1" width="6.28515625" style="693" customWidth="1"/>
    <col min="2" max="2" width="29.7109375" style="663" bestFit="1" customWidth="1"/>
    <col min="3" max="13" width="10.85546875" style="663" customWidth="1"/>
    <col min="14" max="14" width="9.28515625" style="663" customWidth="1"/>
    <col min="15" max="16384" width="9.140625" style="663"/>
  </cols>
  <sheetData>
    <row r="1" spans="1:13" ht="15.75">
      <c r="A1" s="1541" t="s">
        <v>649</v>
      </c>
      <c r="B1" s="1541"/>
      <c r="C1" s="1541"/>
      <c r="D1" s="1541"/>
      <c r="E1" s="1541"/>
      <c r="F1" s="1541"/>
      <c r="G1" s="1541"/>
      <c r="H1" s="1541"/>
      <c r="I1" s="1541"/>
      <c r="J1" s="1541"/>
      <c r="K1" s="1541"/>
      <c r="L1" s="1541"/>
      <c r="M1" s="1541"/>
    </row>
    <row r="2" spans="1:13" ht="15.75">
      <c r="A2" s="1541" t="s">
        <v>650</v>
      </c>
      <c r="B2" s="1541"/>
      <c r="C2" s="1541"/>
      <c r="D2" s="1541"/>
      <c r="E2" s="1541"/>
      <c r="F2" s="1541"/>
      <c r="G2" s="1541"/>
      <c r="H2" s="1541"/>
      <c r="I2" s="1541"/>
      <c r="J2" s="1541"/>
      <c r="K2" s="1541"/>
      <c r="L2" s="1541"/>
      <c r="M2" s="1541"/>
    </row>
    <row r="3" spans="1:13" ht="15.75">
      <c r="A3" s="1541" t="s">
        <v>651</v>
      </c>
      <c r="B3" s="1541"/>
      <c r="C3" s="1541"/>
      <c r="D3" s="1541"/>
      <c r="E3" s="1541"/>
      <c r="F3" s="1541"/>
      <c r="G3" s="1541"/>
      <c r="H3" s="1541"/>
      <c r="I3" s="1541"/>
      <c r="J3" s="1541"/>
      <c r="K3" s="1541"/>
      <c r="L3" s="1541"/>
      <c r="M3" s="1541"/>
    </row>
    <row r="4" spans="1:13" ht="15.75">
      <c r="A4" s="1541" t="str">
        <f>CPI_new!A4</f>
        <v>Mid-Jun 2018</v>
      </c>
      <c r="B4" s="1541"/>
      <c r="C4" s="1541"/>
      <c r="D4" s="1541"/>
      <c r="E4" s="1541"/>
      <c r="F4" s="1541"/>
      <c r="G4" s="1541"/>
      <c r="H4" s="1541"/>
      <c r="I4" s="1541"/>
      <c r="J4" s="1541"/>
      <c r="K4" s="1541"/>
      <c r="L4" s="1541"/>
      <c r="M4" s="1541"/>
    </row>
    <row r="5" spans="1:13" ht="16.5" thickBot="1">
      <c r="A5" s="721"/>
      <c r="B5" s="721"/>
      <c r="C5" s="721"/>
      <c r="D5" s="721"/>
      <c r="E5" s="721"/>
      <c r="F5" s="721"/>
      <c r="G5" s="721"/>
      <c r="H5" s="721"/>
      <c r="I5" s="721"/>
      <c r="J5" s="721"/>
      <c r="K5" s="721"/>
      <c r="L5" s="721"/>
      <c r="M5" s="721"/>
    </row>
    <row r="6" spans="1:13" ht="28.5" customHeight="1" thickTop="1">
      <c r="A6" s="1562" t="s">
        <v>392</v>
      </c>
      <c r="B6" s="1544" t="s">
        <v>652</v>
      </c>
      <c r="C6" s="722" t="s">
        <v>653</v>
      </c>
      <c r="D6" s="723" t="s">
        <v>654</v>
      </c>
      <c r="E6" s="1564" t="s">
        <v>655</v>
      </c>
      <c r="F6" s="1565"/>
      <c r="G6" s="1566" t="s">
        <v>50</v>
      </c>
      <c r="H6" s="1567"/>
      <c r="I6" s="1568"/>
      <c r="J6" s="1549" t="s">
        <v>570</v>
      </c>
      <c r="K6" s="1550"/>
      <c r="L6" s="1550"/>
      <c r="M6" s="1551"/>
    </row>
    <row r="7" spans="1:13" ht="28.5" customHeight="1">
      <c r="A7" s="1563"/>
      <c r="B7" s="1545"/>
      <c r="C7" s="676" t="s">
        <v>656</v>
      </c>
      <c r="D7" s="567" t="str">
        <f>CPI_new!C7</f>
        <v>May/Jun</v>
      </c>
      <c r="E7" s="567" t="str">
        <f>CPI_new!D7</f>
        <v>Apr/May</v>
      </c>
      <c r="F7" s="567" t="str">
        <f>CPI_new!E7</f>
        <v>May/Jun</v>
      </c>
      <c r="G7" s="567" t="str">
        <f>CPI_new!F7</f>
        <v>Mar/Apr</v>
      </c>
      <c r="H7" s="567" t="str">
        <f>CPI_new!G7</f>
        <v>Apr/May</v>
      </c>
      <c r="I7" s="567" t="str">
        <f>CPI_new!H7</f>
        <v>May/Jun</v>
      </c>
      <c r="J7" s="1569" t="s">
        <v>657</v>
      </c>
      <c r="K7" s="1571" t="s">
        <v>658</v>
      </c>
      <c r="L7" s="1571" t="s">
        <v>659</v>
      </c>
      <c r="M7" s="1573" t="s">
        <v>660</v>
      </c>
    </row>
    <row r="8" spans="1:13" ht="28.5" customHeight="1">
      <c r="A8" s="1563"/>
      <c r="B8" s="724">
        <v>1</v>
      </c>
      <c r="C8" s="725">
        <v>2</v>
      </c>
      <c r="D8" s="724">
        <v>3</v>
      </c>
      <c r="E8" s="724">
        <v>4</v>
      </c>
      <c r="F8" s="724">
        <v>5</v>
      </c>
      <c r="G8" s="724">
        <v>6</v>
      </c>
      <c r="H8" s="724">
        <v>7</v>
      </c>
      <c r="I8" s="724">
        <v>8</v>
      </c>
      <c r="J8" s="1570"/>
      <c r="K8" s="1572"/>
      <c r="L8" s="1572"/>
      <c r="M8" s="1574"/>
    </row>
    <row r="9" spans="1:13" ht="28.5" customHeight="1">
      <c r="A9" s="726"/>
      <c r="B9" s="727" t="s">
        <v>585</v>
      </c>
      <c r="C9" s="728">
        <v>100</v>
      </c>
      <c r="D9" s="572">
        <v>373.7</v>
      </c>
      <c r="E9" s="572">
        <v>429.5</v>
      </c>
      <c r="F9" s="572">
        <v>429.7</v>
      </c>
      <c r="G9" s="572">
        <v>456.5</v>
      </c>
      <c r="H9" s="572">
        <v>456.9</v>
      </c>
      <c r="I9" s="572">
        <v>456.9</v>
      </c>
      <c r="J9" s="729">
        <v>14.985282312014988</v>
      </c>
      <c r="K9" s="730">
        <v>4.6565774155979511E-2</v>
      </c>
      <c r="L9" s="730">
        <v>6.3299976727949598</v>
      </c>
      <c r="M9" s="731">
        <v>0</v>
      </c>
    </row>
    <row r="10" spans="1:13" ht="28.5" customHeight="1">
      <c r="A10" s="726">
        <v>1</v>
      </c>
      <c r="B10" s="732" t="s">
        <v>661</v>
      </c>
      <c r="C10" s="728">
        <v>26.97</v>
      </c>
      <c r="D10" s="572">
        <v>284.39999999999998</v>
      </c>
      <c r="E10" s="572">
        <v>336.9</v>
      </c>
      <c r="F10" s="572">
        <v>336.9</v>
      </c>
      <c r="G10" s="572">
        <v>368.6</v>
      </c>
      <c r="H10" s="572">
        <v>368.6</v>
      </c>
      <c r="I10" s="572">
        <v>368.6</v>
      </c>
      <c r="J10" s="729">
        <v>18.459915611814353</v>
      </c>
      <c r="K10" s="730">
        <v>0</v>
      </c>
      <c r="L10" s="730">
        <v>9.4093202730780803</v>
      </c>
      <c r="M10" s="731">
        <v>0</v>
      </c>
    </row>
    <row r="11" spans="1:13" ht="28.5" customHeight="1">
      <c r="A11" s="733"/>
      <c r="B11" s="734" t="s">
        <v>662</v>
      </c>
      <c r="C11" s="735">
        <v>9.8000000000000007</v>
      </c>
      <c r="D11" s="582">
        <v>265.8</v>
      </c>
      <c r="E11" s="582">
        <v>311.10000000000002</v>
      </c>
      <c r="F11" s="582">
        <v>311.10000000000002</v>
      </c>
      <c r="G11" s="582">
        <v>339.6</v>
      </c>
      <c r="H11" s="582">
        <v>339.6</v>
      </c>
      <c r="I11" s="582">
        <v>339.6</v>
      </c>
      <c r="J11" s="736">
        <v>17.042889390519193</v>
      </c>
      <c r="K11" s="737">
        <v>0</v>
      </c>
      <c r="L11" s="737">
        <v>9.1610414657666439</v>
      </c>
      <c r="M11" s="738">
        <v>0</v>
      </c>
    </row>
    <row r="12" spans="1:13" ht="28.5" customHeight="1">
      <c r="A12" s="739"/>
      <c r="B12" s="740" t="s">
        <v>663</v>
      </c>
      <c r="C12" s="741">
        <v>17.170000000000002</v>
      </c>
      <c r="D12" s="587">
        <v>295</v>
      </c>
      <c r="E12" s="587">
        <v>351.6</v>
      </c>
      <c r="F12" s="587">
        <v>351.6</v>
      </c>
      <c r="G12" s="587">
        <v>385.1</v>
      </c>
      <c r="H12" s="587">
        <v>385.1</v>
      </c>
      <c r="I12" s="587">
        <v>385.1</v>
      </c>
      <c r="J12" s="742">
        <v>19.186440677966104</v>
      </c>
      <c r="K12" s="743">
        <v>0</v>
      </c>
      <c r="L12" s="743">
        <v>9.5278725824800858</v>
      </c>
      <c r="M12" s="744">
        <v>0</v>
      </c>
    </row>
    <row r="13" spans="1:13" ht="28.5" customHeight="1">
      <c r="A13" s="726">
        <v>1.1000000000000001</v>
      </c>
      <c r="B13" s="732" t="s">
        <v>664</v>
      </c>
      <c r="C13" s="745">
        <v>2.82</v>
      </c>
      <c r="D13" s="572">
        <v>340.7</v>
      </c>
      <c r="E13" s="572">
        <v>423.2</v>
      </c>
      <c r="F13" s="572">
        <v>423.2</v>
      </c>
      <c r="G13" s="572">
        <v>423.2</v>
      </c>
      <c r="H13" s="572">
        <v>423.2</v>
      </c>
      <c r="I13" s="572">
        <v>423.2</v>
      </c>
      <c r="J13" s="729">
        <v>24.21485177575579</v>
      </c>
      <c r="K13" s="730">
        <v>0</v>
      </c>
      <c r="L13" s="730">
        <v>0</v>
      </c>
      <c r="M13" s="731">
        <v>0</v>
      </c>
    </row>
    <row r="14" spans="1:13" ht="28.5" customHeight="1">
      <c r="A14" s="746"/>
      <c r="B14" s="734" t="s">
        <v>662</v>
      </c>
      <c r="C14" s="747">
        <v>0.31</v>
      </c>
      <c r="D14" s="582">
        <v>281.39999999999998</v>
      </c>
      <c r="E14" s="582">
        <v>350.7</v>
      </c>
      <c r="F14" s="582">
        <v>350.7</v>
      </c>
      <c r="G14" s="582">
        <v>350.7</v>
      </c>
      <c r="H14" s="582">
        <v>350.7</v>
      </c>
      <c r="I14" s="582">
        <v>350.7</v>
      </c>
      <c r="J14" s="736">
        <v>24.626865671641809</v>
      </c>
      <c r="K14" s="737">
        <v>0</v>
      </c>
      <c r="L14" s="737">
        <v>0</v>
      </c>
      <c r="M14" s="738">
        <v>0</v>
      </c>
    </row>
    <row r="15" spans="1:13" ht="28.5" customHeight="1">
      <c r="A15" s="746"/>
      <c r="B15" s="734" t="s">
        <v>663</v>
      </c>
      <c r="C15" s="747">
        <v>2.5099999999999998</v>
      </c>
      <c r="D15" s="582">
        <v>347.9</v>
      </c>
      <c r="E15" s="582">
        <v>432</v>
      </c>
      <c r="F15" s="582">
        <v>432</v>
      </c>
      <c r="G15" s="582">
        <v>432</v>
      </c>
      <c r="H15" s="582">
        <v>432</v>
      </c>
      <c r="I15" s="582">
        <v>432</v>
      </c>
      <c r="J15" s="736">
        <v>24.173613107214734</v>
      </c>
      <c r="K15" s="737">
        <v>0</v>
      </c>
      <c r="L15" s="737">
        <v>0</v>
      </c>
      <c r="M15" s="738">
        <v>0</v>
      </c>
    </row>
    <row r="16" spans="1:13" ht="28.5" customHeight="1">
      <c r="A16" s="726">
        <v>1.2</v>
      </c>
      <c r="B16" s="732" t="s">
        <v>665</v>
      </c>
      <c r="C16" s="745">
        <v>1.1399999999999999</v>
      </c>
      <c r="D16" s="572">
        <v>290.10000000000002</v>
      </c>
      <c r="E16" s="572">
        <v>353.1</v>
      </c>
      <c r="F16" s="572">
        <v>353.1</v>
      </c>
      <c r="G16" s="572">
        <v>353.1</v>
      </c>
      <c r="H16" s="572">
        <v>353.1</v>
      </c>
      <c r="I16" s="572">
        <v>353.1</v>
      </c>
      <c r="J16" s="729">
        <v>21.716649431230621</v>
      </c>
      <c r="K16" s="730">
        <v>0</v>
      </c>
      <c r="L16" s="730">
        <v>0</v>
      </c>
      <c r="M16" s="731">
        <v>0</v>
      </c>
    </row>
    <row r="17" spans="1:13" ht="28.5" customHeight="1">
      <c r="A17" s="746"/>
      <c r="B17" s="734" t="s">
        <v>662</v>
      </c>
      <c r="C17" s="747">
        <v>0.19</v>
      </c>
      <c r="D17" s="582">
        <v>233</v>
      </c>
      <c r="E17" s="582">
        <v>297.2</v>
      </c>
      <c r="F17" s="582">
        <v>297.2</v>
      </c>
      <c r="G17" s="582">
        <v>297.2</v>
      </c>
      <c r="H17" s="582">
        <v>297.2</v>
      </c>
      <c r="I17" s="582">
        <v>297.2</v>
      </c>
      <c r="J17" s="736">
        <v>27.553648068669531</v>
      </c>
      <c r="K17" s="737">
        <v>0</v>
      </c>
      <c r="L17" s="737">
        <v>0</v>
      </c>
      <c r="M17" s="738">
        <v>0</v>
      </c>
    </row>
    <row r="18" spans="1:13" ht="28.5" customHeight="1">
      <c r="A18" s="746"/>
      <c r="B18" s="734" t="s">
        <v>663</v>
      </c>
      <c r="C18" s="747">
        <v>0.95</v>
      </c>
      <c r="D18" s="582">
        <v>301.60000000000002</v>
      </c>
      <c r="E18" s="582">
        <v>364.2</v>
      </c>
      <c r="F18" s="582">
        <v>364.2</v>
      </c>
      <c r="G18" s="582">
        <v>364.2</v>
      </c>
      <c r="H18" s="582">
        <v>364.2</v>
      </c>
      <c r="I18" s="582">
        <v>364.2</v>
      </c>
      <c r="J18" s="736">
        <v>20.75596816976126</v>
      </c>
      <c r="K18" s="737">
        <v>0</v>
      </c>
      <c r="L18" s="737">
        <v>0</v>
      </c>
      <c r="M18" s="738">
        <v>0</v>
      </c>
    </row>
    <row r="19" spans="1:13" ht="28.5" customHeight="1">
      <c r="A19" s="726">
        <v>1.3</v>
      </c>
      <c r="B19" s="732" t="s">
        <v>666</v>
      </c>
      <c r="C19" s="745">
        <v>0.55000000000000004</v>
      </c>
      <c r="D19" s="572">
        <v>457.7</v>
      </c>
      <c r="E19" s="572">
        <v>516.6</v>
      </c>
      <c r="F19" s="572">
        <v>516.6</v>
      </c>
      <c r="G19" s="572">
        <v>523.20000000000005</v>
      </c>
      <c r="H19" s="572">
        <v>523.20000000000005</v>
      </c>
      <c r="I19" s="572">
        <v>523.20000000000005</v>
      </c>
      <c r="J19" s="729">
        <v>12.868691282499455</v>
      </c>
      <c r="K19" s="730">
        <v>0</v>
      </c>
      <c r="L19" s="730">
        <v>1.2775842044134862</v>
      </c>
      <c r="M19" s="731">
        <v>0</v>
      </c>
    </row>
    <row r="20" spans="1:13" ht="28.5" customHeight="1">
      <c r="A20" s="746"/>
      <c r="B20" s="734" t="s">
        <v>662</v>
      </c>
      <c r="C20" s="747">
        <v>0.1</v>
      </c>
      <c r="D20" s="582">
        <v>352.3</v>
      </c>
      <c r="E20" s="582">
        <v>385.3</v>
      </c>
      <c r="F20" s="582">
        <v>385.3</v>
      </c>
      <c r="G20" s="582">
        <v>407.5</v>
      </c>
      <c r="H20" s="582">
        <v>407.5</v>
      </c>
      <c r="I20" s="582">
        <v>407.5</v>
      </c>
      <c r="J20" s="736">
        <v>9.3670167470905454</v>
      </c>
      <c r="K20" s="737">
        <v>0</v>
      </c>
      <c r="L20" s="737">
        <v>5.7617440955099823</v>
      </c>
      <c r="M20" s="738">
        <v>0</v>
      </c>
    </row>
    <row r="21" spans="1:13" ht="28.5" customHeight="1">
      <c r="A21" s="746"/>
      <c r="B21" s="734" t="s">
        <v>663</v>
      </c>
      <c r="C21" s="747">
        <v>0.45</v>
      </c>
      <c r="D21" s="582">
        <v>481.8</v>
      </c>
      <c r="E21" s="582">
        <v>546.70000000000005</v>
      </c>
      <c r="F21" s="582">
        <v>546.70000000000005</v>
      </c>
      <c r="G21" s="582">
        <v>549.70000000000005</v>
      </c>
      <c r="H21" s="582">
        <v>549.70000000000005</v>
      </c>
      <c r="I21" s="582">
        <v>549.70000000000005</v>
      </c>
      <c r="J21" s="736">
        <v>13.470319634703202</v>
      </c>
      <c r="K21" s="737">
        <v>0</v>
      </c>
      <c r="L21" s="737">
        <v>0.54874702762026573</v>
      </c>
      <c r="M21" s="738">
        <v>0</v>
      </c>
    </row>
    <row r="22" spans="1:13" ht="28.5" customHeight="1">
      <c r="A22" s="726">
        <v>1.4</v>
      </c>
      <c r="B22" s="732" t="s">
        <v>667</v>
      </c>
      <c r="C22" s="745">
        <v>4.01</v>
      </c>
      <c r="D22" s="572">
        <v>332.4</v>
      </c>
      <c r="E22" s="572">
        <v>410.8</v>
      </c>
      <c r="F22" s="572">
        <v>410.8</v>
      </c>
      <c r="G22" s="572">
        <v>410.8</v>
      </c>
      <c r="H22" s="572">
        <v>410.8</v>
      </c>
      <c r="I22" s="572">
        <v>410.8</v>
      </c>
      <c r="J22" s="729">
        <v>23.586040914560783</v>
      </c>
      <c r="K22" s="730">
        <v>0</v>
      </c>
      <c r="L22" s="730">
        <v>0</v>
      </c>
      <c r="M22" s="731">
        <v>0</v>
      </c>
    </row>
    <row r="23" spans="1:13" ht="28.5" customHeight="1">
      <c r="A23" s="746"/>
      <c r="B23" s="734" t="s">
        <v>662</v>
      </c>
      <c r="C23" s="747">
        <v>0.17</v>
      </c>
      <c r="D23" s="582">
        <v>259.3</v>
      </c>
      <c r="E23" s="582">
        <v>322.60000000000002</v>
      </c>
      <c r="F23" s="582">
        <v>322.60000000000002</v>
      </c>
      <c r="G23" s="582">
        <v>322.60000000000002</v>
      </c>
      <c r="H23" s="582">
        <v>322.60000000000002</v>
      </c>
      <c r="I23" s="582">
        <v>322.60000000000002</v>
      </c>
      <c r="J23" s="736">
        <v>24.411878133436176</v>
      </c>
      <c r="K23" s="737">
        <v>0</v>
      </c>
      <c r="L23" s="737">
        <v>0</v>
      </c>
      <c r="M23" s="738">
        <v>0</v>
      </c>
    </row>
    <row r="24" spans="1:13" ht="28.5" customHeight="1">
      <c r="A24" s="746"/>
      <c r="B24" s="734" t="s">
        <v>663</v>
      </c>
      <c r="C24" s="747">
        <v>3.84</v>
      </c>
      <c r="D24" s="582">
        <v>335.7</v>
      </c>
      <c r="E24" s="582">
        <v>414.8</v>
      </c>
      <c r="F24" s="582">
        <v>414.8</v>
      </c>
      <c r="G24" s="582">
        <v>414.8</v>
      </c>
      <c r="H24" s="582">
        <v>414.8</v>
      </c>
      <c r="I24" s="582">
        <v>414.8</v>
      </c>
      <c r="J24" s="736">
        <v>23.562704795948775</v>
      </c>
      <c r="K24" s="737">
        <v>0</v>
      </c>
      <c r="L24" s="737">
        <v>0</v>
      </c>
      <c r="M24" s="738">
        <v>0</v>
      </c>
    </row>
    <row r="25" spans="1:13" ht="28.5" customHeight="1">
      <c r="A25" s="726">
        <v>1.5</v>
      </c>
      <c r="B25" s="732" t="s">
        <v>606</v>
      </c>
      <c r="C25" s="745">
        <v>10.55</v>
      </c>
      <c r="D25" s="572">
        <v>300.2</v>
      </c>
      <c r="E25" s="572">
        <v>362.4</v>
      </c>
      <c r="F25" s="572">
        <v>362.4</v>
      </c>
      <c r="G25" s="572">
        <v>383.4</v>
      </c>
      <c r="H25" s="572">
        <v>383.4</v>
      </c>
      <c r="I25" s="572">
        <v>383.4</v>
      </c>
      <c r="J25" s="729">
        <v>20.71952031978681</v>
      </c>
      <c r="K25" s="730">
        <v>0</v>
      </c>
      <c r="L25" s="730">
        <v>5.7947019867549585</v>
      </c>
      <c r="M25" s="731">
        <v>0</v>
      </c>
    </row>
    <row r="26" spans="1:13" ht="28.5" customHeight="1">
      <c r="A26" s="746"/>
      <c r="B26" s="734" t="s">
        <v>662</v>
      </c>
      <c r="C26" s="747">
        <v>6.8</v>
      </c>
      <c r="D26" s="582">
        <v>272.10000000000002</v>
      </c>
      <c r="E26" s="582">
        <v>326.8</v>
      </c>
      <c r="F26" s="582">
        <v>326.8</v>
      </c>
      <c r="G26" s="582">
        <v>354.6</v>
      </c>
      <c r="H26" s="582">
        <v>354.6</v>
      </c>
      <c r="I26" s="582">
        <v>354.6</v>
      </c>
      <c r="J26" s="736">
        <v>20.102903344358694</v>
      </c>
      <c r="K26" s="737">
        <v>0</v>
      </c>
      <c r="L26" s="737">
        <v>8.5067319461444413</v>
      </c>
      <c r="M26" s="738">
        <v>0</v>
      </c>
    </row>
    <row r="27" spans="1:13" ht="28.5" customHeight="1">
      <c r="A27" s="746"/>
      <c r="B27" s="734" t="s">
        <v>663</v>
      </c>
      <c r="C27" s="747">
        <v>3.75</v>
      </c>
      <c r="D27" s="582">
        <v>351.2</v>
      </c>
      <c r="E27" s="582">
        <v>426.9</v>
      </c>
      <c r="F27" s="582">
        <v>426.9</v>
      </c>
      <c r="G27" s="582">
        <v>435.5</v>
      </c>
      <c r="H27" s="582">
        <v>435.5</v>
      </c>
      <c r="I27" s="582">
        <v>435.5</v>
      </c>
      <c r="J27" s="736">
        <v>21.554669703872435</v>
      </c>
      <c r="K27" s="737">
        <v>0</v>
      </c>
      <c r="L27" s="737">
        <v>2.0145233075661793</v>
      </c>
      <c r="M27" s="738">
        <v>0</v>
      </c>
    </row>
    <row r="28" spans="1:13" ht="28.5" customHeight="1">
      <c r="A28" s="726">
        <v>1.6</v>
      </c>
      <c r="B28" s="732" t="s">
        <v>668</v>
      </c>
      <c r="C28" s="745">
        <v>7.9</v>
      </c>
      <c r="D28" s="572">
        <v>206</v>
      </c>
      <c r="E28" s="572">
        <v>219.7</v>
      </c>
      <c r="F28" s="572">
        <v>219.7</v>
      </c>
      <c r="G28" s="572">
        <v>299.39999999999998</v>
      </c>
      <c r="H28" s="572">
        <v>299.39999999999998</v>
      </c>
      <c r="I28" s="572">
        <v>299.39999999999998</v>
      </c>
      <c r="J28" s="729">
        <v>6.6504854368931916</v>
      </c>
      <c r="K28" s="730">
        <v>0</v>
      </c>
      <c r="L28" s="730">
        <v>36.276741010468839</v>
      </c>
      <c r="M28" s="731">
        <v>0</v>
      </c>
    </row>
    <row r="29" spans="1:13" ht="28.5" customHeight="1">
      <c r="A29" s="746"/>
      <c r="B29" s="734" t="s">
        <v>662</v>
      </c>
      <c r="C29" s="747">
        <v>2.2400000000000002</v>
      </c>
      <c r="D29" s="582">
        <v>243.6</v>
      </c>
      <c r="E29" s="582">
        <v>254.4</v>
      </c>
      <c r="F29" s="582">
        <v>254.4</v>
      </c>
      <c r="G29" s="582">
        <v>293.89999999999998</v>
      </c>
      <c r="H29" s="582">
        <v>293.89999999999998</v>
      </c>
      <c r="I29" s="582">
        <v>293.89999999999998</v>
      </c>
      <c r="J29" s="736">
        <v>4.433497536945822</v>
      </c>
      <c r="K29" s="737">
        <v>0</v>
      </c>
      <c r="L29" s="737">
        <v>15.526729559748404</v>
      </c>
      <c r="M29" s="738">
        <v>0</v>
      </c>
    </row>
    <row r="30" spans="1:13" ht="28.5" customHeight="1">
      <c r="A30" s="746"/>
      <c r="B30" s="734" t="s">
        <v>663</v>
      </c>
      <c r="C30" s="747">
        <v>5.66</v>
      </c>
      <c r="D30" s="582">
        <v>191.1</v>
      </c>
      <c r="E30" s="582">
        <v>206</v>
      </c>
      <c r="F30" s="582">
        <v>206</v>
      </c>
      <c r="G30" s="582">
        <v>301.5</v>
      </c>
      <c r="H30" s="582">
        <v>301.5</v>
      </c>
      <c r="I30" s="582">
        <v>301.5</v>
      </c>
      <c r="J30" s="736">
        <v>7.7969649398220895</v>
      </c>
      <c r="K30" s="737">
        <v>0</v>
      </c>
      <c r="L30" s="737">
        <v>46.359223300970854</v>
      </c>
      <c r="M30" s="738">
        <v>0</v>
      </c>
    </row>
    <row r="31" spans="1:13" ht="28.5" customHeight="1">
      <c r="A31" s="726">
        <v>2</v>
      </c>
      <c r="B31" s="732" t="s">
        <v>669</v>
      </c>
      <c r="C31" s="745">
        <v>73.03</v>
      </c>
      <c r="D31" s="572">
        <v>406.6</v>
      </c>
      <c r="E31" s="572">
        <v>463.7</v>
      </c>
      <c r="F31" s="572">
        <v>464</v>
      </c>
      <c r="G31" s="572">
        <v>489</v>
      </c>
      <c r="H31" s="572">
        <v>489.6</v>
      </c>
      <c r="I31" s="572">
        <v>489.6</v>
      </c>
      <c r="J31" s="729">
        <v>14.117068371864235</v>
      </c>
      <c r="K31" s="730">
        <v>6.4697002372213319E-2</v>
      </c>
      <c r="L31" s="730">
        <v>5.5172413793103487</v>
      </c>
      <c r="M31" s="731">
        <v>0</v>
      </c>
    </row>
    <row r="32" spans="1:13" ht="28.5" customHeight="1">
      <c r="A32" s="726">
        <v>2.1</v>
      </c>
      <c r="B32" s="732" t="s">
        <v>670</v>
      </c>
      <c r="C32" s="745">
        <v>39.49</v>
      </c>
      <c r="D32" s="572">
        <v>461.7</v>
      </c>
      <c r="E32" s="572">
        <v>522.1</v>
      </c>
      <c r="F32" s="572">
        <v>522.1</v>
      </c>
      <c r="G32" s="572">
        <v>561.70000000000005</v>
      </c>
      <c r="H32" s="572">
        <v>561.70000000000005</v>
      </c>
      <c r="I32" s="572">
        <v>561.70000000000005</v>
      </c>
      <c r="J32" s="729">
        <v>13.08208793588912</v>
      </c>
      <c r="K32" s="730">
        <v>0</v>
      </c>
      <c r="L32" s="730">
        <v>7.5847538785673123</v>
      </c>
      <c r="M32" s="731">
        <v>0</v>
      </c>
    </row>
    <row r="33" spans="1:13" ht="28.5" customHeight="1">
      <c r="A33" s="746"/>
      <c r="B33" s="734" t="s">
        <v>671</v>
      </c>
      <c r="C33" s="735">
        <v>20.49</v>
      </c>
      <c r="D33" s="582">
        <v>453.7</v>
      </c>
      <c r="E33" s="582">
        <v>501.1</v>
      </c>
      <c r="F33" s="582">
        <v>501.1</v>
      </c>
      <c r="G33" s="582">
        <v>537.4</v>
      </c>
      <c r="H33" s="582">
        <v>537.4</v>
      </c>
      <c r="I33" s="582">
        <v>537.4</v>
      </c>
      <c r="J33" s="736">
        <v>10.447432223936531</v>
      </c>
      <c r="K33" s="737">
        <v>0</v>
      </c>
      <c r="L33" s="737">
        <v>7.2440630612652228</v>
      </c>
      <c r="M33" s="738">
        <v>0</v>
      </c>
    </row>
    <row r="34" spans="1:13" ht="28.5" customHeight="1">
      <c r="A34" s="746"/>
      <c r="B34" s="734" t="s">
        <v>672</v>
      </c>
      <c r="C34" s="735">
        <v>19</v>
      </c>
      <c r="D34" s="582">
        <v>470.2</v>
      </c>
      <c r="E34" s="582">
        <v>544.70000000000005</v>
      </c>
      <c r="F34" s="582">
        <v>544.70000000000005</v>
      </c>
      <c r="G34" s="582">
        <v>587.9</v>
      </c>
      <c r="H34" s="582">
        <v>587.9</v>
      </c>
      <c r="I34" s="582">
        <v>587.9</v>
      </c>
      <c r="J34" s="736">
        <v>15.844321565291381</v>
      </c>
      <c r="K34" s="737">
        <v>0</v>
      </c>
      <c r="L34" s="737">
        <v>7.9309711767945572</v>
      </c>
      <c r="M34" s="738">
        <v>0</v>
      </c>
    </row>
    <row r="35" spans="1:13" ht="28.5" customHeight="1">
      <c r="A35" s="726">
        <v>2.2000000000000002</v>
      </c>
      <c r="B35" s="732" t="s">
        <v>673</v>
      </c>
      <c r="C35" s="745">
        <v>25.25</v>
      </c>
      <c r="D35" s="572">
        <v>334.1</v>
      </c>
      <c r="E35" s="572">
        <v>390.4</v>
      </c>
      <c r="F35" s="572">
        <v>390.4</v>
      </c>
      <c r="G35" s="572">
        <v>392.1</v>
      </c>
      <c r="H35" s="572">
        <v>392.1</v>
      </c>
      <c r="I35" s="572">
        <v>392.1</v>
      </c>
      <c r="J35" s="729">
        <v>16.85124214307092</v>
      </c>
      <c r="K35" s="730">
        <v>0</v>
      </c>
      <c r="L35" s="730">
        <v>0.43545081967212695</v>
      </c>
      <c r="M35" s="731">
        <v>0</v>
      </c>
    </row>
    <row r="36" spans="1:13" ht="28.5" customHeight="1">
      <c r="A36" s="746"/>
      <c r="B36" s="734" t="s">
        <v>674</v>
      </c>
      <c r="C36" s="735">
        <v>6.31</v>
      </c>
      <c r="D36" s="582">
        <v>325.5</v>
      </c>
      <c r="E36" s="582">
        <v>358</v>
      </c>
      <c r="F36" s="582">
        <v>358</v>
      </c>
      <c r="G36" s="582">
        <v>360.3</v>
      </c>
      <c r="H36" s="582">
        <v>360.3</v>
      </c>
      <c r="I36" s="582">
        <v>360.3</v>
      </c>
      <c r="J36" s="736">
        <v>9.9846390168970771</v>
      </c>
      <c r="K36" s="737">
        <v>0</v>
      </c>
      <c r="L36" s="737">
        <v>0.64245810055865604</v>
      </c>
      <c r="M36" s="738">
        <v>0</v>
      </c>
    </row>
    <row r="37" spans="1:13" ht="28.5" customHeight="1">
      <c r="A37" s="746"/>
      <c r="B37" s="734" t="s">
        <v>675</v>
      </c>
      <c r="C37" s="735">
        <v>6.31</v>
      </c>
      <c r="D37" s="582">
        <v>332.7</v>
      </c>
      <c r="E37" s="582">
        <v>371.9</v>
      </c>
      <c r="F37" s="582">
        <v>371.9</v>
      </c>
      <c r="G37" s="582">
        <v>373.1</v>
      </c>
      <c r="H37" s="582">
        <v>373.1</v>
      </c>
      <c r="I37" s="582">
        <v>373.1</v>
      </c>
      <c r="J37" s="736">
        <v>11.782386534415394</v>
      </c>
      <c r="K37" s="737">
        <v>0</v>
      </c>
      <c r="L37" s="737">
        <v>0.32266738370529424</v>
      </c>
      <c r="M37" s="738">
        <v>0</v>
      </c>
    </row>
    <row r="38" spans="1:13" ht="28.5" customHeight="1">
      <c r="A38" s="746"/>
      <c r="B38" s="734" t="s">
        <v>676</v>
      </c>
      <c r="C38" s="735">
        <v>6.31</v>
      </c>
      <c r="D38" s="582">
        <v>327.8</v>
      </c>
      <c r="E38" s="582">
        <v>365.5</v>
      </c>
      <c r="F38" s="582">
        <v>365.5</v>
      </c>
      <c r="G38" s="582">
        <v>366.9</v>
      </c>
      <c r="H38" s="582">
        <v>366.9</v>
      </c>
      <c r="I38" s="582">
        <v>366.9</v>
      </c>
      <c r="J38" s="736">
        <v>11.500915192190362</v>
      </c>
      <c r="K38" s="737">
        <v>0</v>
      </c>
      <c r="L38" s="737">
        <v>0.38303693570452424</v>
      </c>
      <c r="M38" s="738">
        <v>0</v>
      </c>
    </row>
    <row r="39" spans="1:13" ht="28.5" customHeight="1">
      <c r="A39" s="746"/>
      <c r="B39" s="734" t="s">
        <v>677</v>
      </c>
      <c r="C39" s="735">
        <v>6.32</v>
      </c>
      <c r="D39" s="582">
        <v>350.4</v>
      </c>
      <c r="E39" s="582">
        <v>466.1</v>
      </c>
      <c r="F39" s="582">
        <v>466.1</v>
      </c>
      <c r="G39" s="582">
        <v>467.8</v>
      </c>
      <c r="H39" s="582">
        <v>467.8</v>
      </c>
      <c r="I39" s="582">
        <v>467.8</v>
      </c>
      <c r="J39" s="736">
        <v>33.019406392694066</v>
      </c>
      <c r="K39" s="737">
        <v>0</v>
      </c>
      <c r="L39" s="737">
        <v>0.36472859901309107</v>
      </c>
      <c r="M39" s="738">
        <v>0</v>
      </c>
    </row>
    <row r="40" spans="1:13" ht="28.5" customHeight="1">
      <c r="A40" s="726">
        <v>2.2999999999999998</v>
      </c>
      <c r="B40" s="732" t="s">
        <v>678</v>
      </c>
      <c r="C40" s="745">
        <v>8.2899999999999991</v>
      </c>
      <c r="D40" s="572">
        <v>365.4</v>
      </c>
      <c r="E40" s="572">
        <v>408.6</v>
      </c>
      <c r="F40" s="572">
        <v>411.7</v>
      </c>
      <c r="G40" s="572">
        <v>437.9</v>
      </c>
      <c r="H40" s="572">
        <v>443</v>
      </c>
      <c r="I40" s="572">
        <v>443</v>
      </c>
      <c r="J40" s="729">
        <v>12.671045429666123</v>
      </c>
      <c r="K40" s="730">
        <v>0.7586882036221283</v>
      </c>
      <c r="L40" s="730">
        <v>7.602623269370909</v>
      </c>
      <c r="M40" s="731">
        <v>0</v>
      </c>
    </row>
    <row r="41" spans="1:13" ht="28.5" customHeight="1">
      <c r="A41" s="726"/>
      <c r="B41" s="732" t="s">
        <v>679</v>
      </c>
      <c r="C41" s="745">
        <v>2.76</v>
      </c>
      <c r="D41" s="572">
        <v>340.8</v>
      </c>
      <c r="E41" s="572">
        <v>382.5</v>
      </c>
      <c r="F41" s="572">
        <v>382.5</v>
      </c>
      <c r="G41" s="572">
        <v>407.4</v>
      </c>
      <c r="H41" s="572">
        <v>416.1</v>
      </c>
      <c r="I41" s="572">
        <v>416.1</v>
      </c>
      <c r="J41" s="729">
        <v>12.235915492957744</v>
      </c>
      <c r="K41" s="730">
        <v>0</v>
      </c>
      <c r="L41" s="730">
        <v>8.7843137254901933</v>
      </c>
      <c r="M41" s="731">
        <v>0</v>
      </c>
    </row>
    <row r="42" spans="1:13" ht="28.5" customHeight="1">
      <c r="A42" s="746"/>
      <c r="B42" s="734" t="s">
        <v>675</v>
      </c>
      <c r="C42" s="735">
        <v>1.38</v>
      </c>
      <c r="D42" s="582">
        <v>330.6</v>
      </c>
      <c r="E42" s="582">
        <v>370.5</v>
      </c>
      <c r="F42" s="582">
        <v>370.5</v>
      </c>
      <c r="G42" s="582">
        <v>392.9</v>
      </c>
      <c r="H42" s="582">
        <v>410.3</v>
      </c>
      <c r="I42" s="582">
        <v>410.3</v>
      </c>
      <c r="J42" s="736">
        <v>12.068965517241367</v>
      </c>
      <c r="K42" s="737">
        <v>0</v>
      </c>
      <c r="L42" s="737">
        <v>10.742240215924426</v>
      </c>
      <c r="M42" s="738">
        <v>0</v>
      </c>
    </row>
    <row r="43" spans="1:13" ht="28.5" customHeight="1">
      <c r="A43" s="748"/>
      <c r="B43" s="734" t="s">
        <v>677</v>
      </c>
      <c r="C43" s="735">
        <v>1.38</v>
      </c>
      <c r="D43" s="582">
        <v>351</v>
      </c>
      <c r="E43" s="582">
        <v>394.6</v>
      </c>
      <c r="F43" s="582">
        <v>394.6</v>
      </c>
      <c r="G43" s="582">
        <v>421.9</v>
      </c>
      <c r="H43" s="582">
        <v>421.9</v>
      </c>
      <c r="I43" s="582">
        <v>421.9</v>
      </c>
      <c r="J43" s="736">
        <v>12.421652421652425</v>
      </c>
      <c r="K43" s="737">
        <v>0</v>
      </c>
      <c r="L43" s="737">
        <v>6.9183983781043992</v>
      </c>
      <c r="M43" s="738">
        <v>0</v>
      </c>
    </row>
    <row r="44" spans="1:13" ht="28.5" customHeight="1">
      <c r="A44" s="726"/>
      <c r="B44" s="732" t="s">
        <v>680</v>
      </c>
      <c r="C44" s="745">
        <v>2.76</v>
      </c>
      <c r="D44" s="572">
        <v>333.9</v>
      </c>
      <c r="E44" s="572">
        <v>374.4</v>
      </c>
      <c r="F44" s="572">
        <v>374.4</v>
      </c>
      <c r="G44" s="572">
        <v>395.2</v>
      </c>
      <c r="H44" s="572">
        <v>396.5</v>
      </c>
      <c r="I44" s="572">
        <v>396.5</v>
      </c>
      <c r="J44" s="729">
        <v>12.129380053908363</v>
      </c>
      <c r="K44" s="730">
        <v>0</v>
      </c>
      <c r="L44" s="730">
        <v>5.9027777777777857</v>
      </c>
      <c r="M44" s="731">
        <v>0</v>
      </c>
    </row>
    <row r="45" spans="1:13" ht="28.5" customHeight="1">
      <c r="A45" s="746"/>
      <c r="B45" s="734" t="s">
        <v>675</v>
      </c>
      <c r="C45" s="735">
        <v>1.38</v>
      </c>
      <c r="D45" s="582">
        <v>330.3</v>
      </c>
      <c r="E45" s="582">
        <v>361</v>
      </c>
      <c r="F45" s="582">
        <v>361</v>
      </c>
      <c r="G45" s="582">
        <v>379</v>
      </c>
      <c r="H45" s="582">
        <v>381.7</v>
      </c>
      <c r="I45" s="582">
        <v>381.7</v>
      </c>
      <c r="J45" s="736">
        <v>9.2945806842264602</v>
      </c>
      <c r="K45" s="737">
        <v>0</v>
      </c>
      <c r="L45" s="737">
        <v>5.734072022160646</v>
      </c>
      <c r="M45" s="738">
        <v>0</v>
      </c>
    </row>
    <row r="46" spans="1:13" ht="28.5" customHeight="1">
      <c r="A46" s="746"/>
      <c r="B46" s="734" t="s">
        <v>677</v>
      </c>
      <c r="C46" s="735">
        <v>1.38</v>
      </c>
      <c r="D46" s="582">
        <v>337.5</v>
      </c>
      <c r="E46" s="582">
        <v>387.9</v>
      </c>
      <c r="F46" s="582">
        <v>387.9</v>
      </c>
      <c r="G46" s="582">
        <v>411.3</v>
      </c>
      <c r="H46" s="582">
        <v>411.3</v>
      </c>
      <c r="I46" s="582">
        <v>411.3</v>
      </c>
      <c r="J46" s="736">
        <v>14.933333333333337</v>
      </c>
      <c r="K46" s="737">
        <v>0</v>
      </c>
      <c r="L46" s="737">
        <v>6.0324825986078849</v>
      </c>
      <c r="M46" s="738">
        <v>0</v>
      </c>
    </row>
    <row r="47" spans="1:13" ht="28.5" customHeight="1">
      <c r="A47" s="726"/>
      <c r="B47" s="732" t="s">
        <v>681</v>
      </c>
      <c r="C47" s="745">
        <v>2.77</v>
      </c>
      <c r="D47" s="572">
        <v>421.4</v>
      </c>
      <c r="E47" s="572">
        <v>468.6</v>
      </c>
      <c r="F47" s="572">
        <v>478</v>
      </c>
      <c r="G47" s="572">
        <v>510.9</v>
      </c>
      <c r="H47" s="572">
        <v>516.1</v>
      </c>
      <c r="I47" s="572">
        <v>516.1</v>
      </c>
      <c r="J47" s="729">
        <v>13.431419079259626</v>
      </c>
      <c r="K47" s="730">
        <v>2.0059752454118609</v>
      </c>
      <c r="L47" s="730">
        <v>7.9707112970711478</v>
      </c>
      <c r="M47" s="731">
        <v>0</v>
      </c>
    </row>
    <row r="48" spans="1:13" ht="28.5" customHeight="1">
      <c r="A48" s="746"/>
      <c r="B48" s="734" t="s">
        <v>671</v>
      </c>
      <c r="C48" s="735">
        <v>1.38</v>
      </c>
      <c r="D48" s="582">
        <v>428.1</v>
      </c>
      <c r="E48" s="582">
        <v>458.5</v>
      </c>
      <c r="F48" s="582">
        <v>465.4</v>
      </c>
      <c r="G48" s="582">
        <v>495.6</v>
      </c>
      <c r="H48" s="582">
        <v>500.9</v>
      </c>
      <c r="I48" s="582">
        <v>500.9</v>
      </c>
      <c r="J48" s="736">
        <v>8.7129175426302226</v>
      </c>
      <c r="K48" s="737">
        <v>1.5049073064340206</v>
      </c>
      <c r="L48" s="737">
        <v>7.627847013321869</v>
      </c>
      <c r="M48" s="738">
        <v>0</v>
      </c>
    </row>
    <row r="49" spans="1:13" ht="28.5" customHeight="1" thickBot="1">
      <c r="A49" s="749"/>
      <c r="B49" s="750" t="s">
        <v>672</v>
      </c>
      <c r="C49" s="751">
        <v>1.39</v>
      </c>
      <c r="D49" s="599">
        <v>414.8</v>
      </c>
      <c r="E49" s="599">
        <v>478.7</v>
      </c>
      <c r="F49" s="599">
        <v>490.5</v>
      </c>
      <c r="G49" s="599">
        <v>526</v>
      </c>
      <c r="H49" s="599">
        <v>531.29999999999995</v>
      </c>
      <c r="I49" s="599">
        <v>531.29999999999995</v>
      </c>
      <c r="J49" s="752">
        <v>18.249758919961437</v>
      </c>
      <c r="K49" s="753">
        <v>2.4650094004595786</v>
      </c>
      <c r="L49" s="753">
        <v>8.3180428134556479</v>
      </c>
      <c r="M49" s="754">
        <v>0</v>
      </c>
    </row>
    <row r="50" spans="1:13" ht="18.75" customHeight="1" thickTop="1">
      <c r="A50" s="1560" t="s">
        <v>64</v>
      </c>
      <c r="B50" s="1560"/>
      <c r="C50" s="1560"/>
      <c r="D50" s="1560"/>
      <c r="E50" s="1560"/>
      <c r="F50" s="1560"/>
      <c r="G50" s="1560"/>
      <c r="H50" s="1560"/>
      <c r="I50" s="1560"/>
      <c r="J50" s="1560"/>
      <c r="K50" s="1560"/>
      <c r="L50" s="1560"/>
      <c r="M50" s="1560"/>
    </row>
    <row r="51" spans="1:13" ht="18.75" customHeight="1">
      <c r="A51" s="1561" t="s">
        <v>682</v>
      </c>
      <c r="B51" s="1561"/>
      <c r="C51" s="1561"/>
      <c r="D51" s="1561"/>
      <c r="E51" s="1561"/>
      <c r="F51" s="1561"/>
      <c r="G51" s="1561"/>
      <c r="H51" s="1561"/>
      <c r="I51" s="1561"/>
      <c r="J51" s="1561"/>
      <c r="K51" s="1561"/>
      <c r="L51" s="1561"/>
      <c r="M51" s="1561"/>
    </row>
    <row r="52" spans="1:13" ht="24.95" customHeight="1">
      <c r="D52" s="755"/>
      <c r="E52" s="755"/>
      <c r="F52" s="755"/>
      <c r="G52" s="755"/>
      <c r="H52" s="755"/>
      <c r="I52" s="755"/>
      <c r="J52" s="755"/>
      <c r="K52" s="755"/>
      <c r="L52" s="755"/>
      <c r="M52" s="755"/>
    </row>
    <row r="53" spans="1:13" ht="24.95" customHeight="1">
      <c r="D53" s="755"/>
      <c r="E53" s="755"/>
      <c r="F53" s="755"/>
      <c r="G53" s="755"/>
      <c r="H53" s="755"/>
      <c r="I53" s="755"/>
      <c r="J53" s="755"/>
      <c r="K53" s="755"/>
      <c r="L53" s="755"/>
      <c r="M53" s="755"/>
    </row>
    <row r="54" spans="1:13" ht="24.95" customHeight="1">
      <c r="D54" s="755"/>
      <c r="E54" s="755"/>
      <c r="F54" s="755"/>
      <c r="G54" s="755"/>
      <c r="H54" s="755"/>
      <c r="I54" s="755"/>
      <c r="J54" s="755"/>
      <c r="K54" s="755"/>
      <c r="L54" s="755"/>
      <c r="M54" s="755"/>
    </row>
    <row r="55" spans="1:13" ht="24.95" customHeight="1">
      <c r="D55" s="755"/>
      <c r="E55" s="755"/>
      <c r="F55" s="755"/>
      <c r="G55" s="755"/>
      <c r="H55" s="755"/>
      <c r="I55" s="755"/>
      <c r="J55" s="755"/>
      <c r="K55" s="755"/>
      <c r="L55" s="755"/>
      <c r="M55" s="755"/>
    </row>
    <row r="56" spans="1:13" ht="24.95" customHeight="1">
      <c r="D56" s="755"/>
      <c r="E56" s="755"/>
      <c r="F56" s="755"/>
      <c r="G56" s="755"/>
      <c r="H56" s="755"/>
      <c r="I56" s="755"/>
      <c r="J56" s="755"/>
      <c r="K56" s="755"/>
      <c r="L56" s="755"/>
      <c r="M56" s="755"/>
    </row>
    <row r="57" spans="1:13" ht="24.95" customHeight="1">
      <c r="D57" s="755"/>
      <c r="E57" s="755"/>
      <c r="F57" s="755"/>
      <c r="G57" s="755"/>
      <c r="H57" s="755"/>
      <c r="I57" s="755"/>
      <c r="J57" s="755"/>
      <c r="K57" s="755"/>
      <c r="L57" s="755"/>
      <c r="M57" s="755"/>
    </row>
    <row r="58" spans="1:13" ht="24.95" customHeight="1">
      <c r="D58" s="755"/>
      <c r="E58" s="755"/>
      <c r="F58" s="755"/>
      <c r="G58" s="755"/>
      <c r="H58" s="755"/>
      <c r="I58" s="755"/>
      <c r="J58" s="755"/>
      <c r="K58" s="755"/>
      <c r="L58" s="755"/>
      <c r="M58" s="755"/>
    </row>
    <row r="59" spans="1:13" ht="24.95" customHeight="1">
      <c r="D59" s="755"/>
      <c r="E59" s="755"/>
      <c r="F59" s="755"/>
      <c r="G59" s="755"/>
      <c r="H59" s="755"/>
      <c r="I59" s="755"/>
      <c r="J59" s="755"/>
      <c r="K59" s="755"/>
      <c r="L59" s="755"/>
      <c r="M59" s="755"/>
    </row>
    <row r="60" spans="1:13" ht="24.95" customHeight="1">
      <c r="D60" s="755"/>
      <c r="E60" s="755"/>
      <c r="F60" s="755"/>
      <c r="G60" s="755"/>
      <c r="H60" s="755"/>
      <c r="I60" s="755"/>
      <c r="J60" s="755"/>
      <c r="K60" s="755"/>
      <c r="L60" s="755"/>
      <c r="M60" s="755"/>
    </row>
    <row r="61" spans="1:13" ht="24.95" customHeight="1">
      <c r="D61" s="755"/>
      <c r="E61" s="755"/>
      <c r="F61" s="755"/>
      <c r="G61" s="755"/>
      <c r="H61" s="755"/>
      <c r="I61" s="755"/>
      <c r="J61" s="755"/>
      <c r="K61" s="755"/>
      <c r="L61" s="755"/>
      <c r="M61" s="755"/>
    </row>
    <row r="62" spans="1:13" ht="24.95" customHeight="1">
      <c r="D62" s="755"/>
      <c r="E62" s="755"/>
      <c r="F62" s="755"/>
      <c r="G62" s="755"/>
      <c r="H62" s="755"/>
      <c r="I62" s="755"/>
      <c r="J62" s="755"/>
      <c r="K62" s="755"/>
      <c r="L62" s="755"/>
      <c r="M62" s="755"/>
    </row>
    <row r="63" spans="1:13" ht="24.95" customHeight="1">
      <c r="D63" s="755"/>
      <c r="E63" s="755"/>
      <c r="F63" s="755"/>
      <c r="G63" s="755"/>
      <c r="H63" s="755"/>
      <c r="I63" s="755"/>
      <c r="J63" s="755"/>
      <c r="K63" s="755"/>
      <c r="L63" s="755"/>
      <c r="M63" s="755"/>
    </row>
    <row r="64" spans="1:13" ht="24.95" customHeight="1">
      <c r="D64" s="755"/>
      <c r="E64" s="755"/>
      <c r="F64" s="755"/>
      <c r="G64" s="755"/>
      <c r="H64" s="755"/>
      <c r="I64" s="755"/>
      <c r="J64" s="755"/>
      <c r="K64" s="755"/>
      <c r="L64" s="755"/>
      <c r="M64" s="755"/>
    </row>
    <row r="65" spans="4:13" ht="24.95" customHeight="1">
      <c r="D65" s="755"/>
      <c r="E65" s="755"/>
      <c r="F65" s="755"/>
      <c r="G65" s="755"/>
      <c r="H65" s="755"/>
      <c r="I65" s="755"/>
      <c r="J65" s="755"/>
      <c r="K65" s="755"/>
      <c r="L65" s="755"/>
      <c r="M65" s="755"/>
    </row>
    <row r="66" spans="4:13" ht="24.95" customHeight="1">
      <c r="D66" s="755"/>
      <c r="E66" s="755"/>
      <c r="F66" s="755"/>
      <c r="G66" s="755"/>
      <c r="H66" s="755"/>
      <c r="I66" s="755"/>
      <c r="J66" s="755"/>
      <c r="K66" s="755"/>
      <c r="L66" s="755"/>
      <c r="M66" s="755"/>
    </row>
    <row r="67" spans="4:13" ht="24.95" customHeight="1">
      <c r="D67" s="755"/>
      <c r="E67" s="755"/>
      <c r="F67" s="755"/>
      <c r="G67" s="755"/>
      <c r="H67" s="755"/>
      <c r="I67" s="755"/>
      <c r="J67" s="755"/>
      <c r="K67" s="755"/>
      <c r="L67" s="755"/>
      <c r="M67" s="755"/>
    </row>
    <row r="68" spans="4:13" ht="24.95" customHeight="1">
      <c r="D68" s="755"/>
      <c r="E68" s="755"/>
      <c r="F68" s="755"/>
      <c r="G68" s="755"/>
      <c r="H68" s="755"/>
      <c r="I68" s="755"/>
      <c r="J68" s="755"/>
      <c r="K68" s="755"/>
      <c r="L68" s="755"/>
      <c r="M68" s="755"/>
    </row>
    <row r="69" spans="4:13" ht="24.95" customHeight="1">
      <c r="D69" s="755"/>
      <c r="E69" s="755"/>
      <c r="F69" s="755"/>
      <c r="G69" s="755"/>
      <c r="H69" s="755"/>
      <c r="I69" s="755"/>
      <c r="J69" s="755"/>
      <c r="K69" s="755"/>
      <c r="L69" s="755"/>
      <c r="M69" s="755"/>
    </row>
    <row r="70" spans="4:13" ht="24.95" customHeight="1">
      <c r="D70" s="755"/>
      <c r="E70" s="755"/>
      <c r="F70" s="755"/>
      <c r="G70" s="755"/>
      <c r="H70" s="755"/>
      <c r="I70" s="755"/>
      <c r="J70" s="755"/>
      <c r="K70" s="755"/>
      <c r="L70" s="755"/>
      <c r="M70" s="755"/>
    </row>
    <row r="71" spans="4:13" ht="24.95" customHeight="1">
      <c r="D71" s="755"/>
      <c r="E71" s="755"/>
      <c r="F71" s="755"/>
      <c r="G71" s="755"/>
      <c r="H71" s="755"/>
      <c r="I71" s="755"/>
      <c r="J71" s="755"/>
      <c r="K71" s="755"/>
      <c r="L71" s="755"/>
      <c r="M71" s="755"/>
    </row>
    <row r="72" spans="4:13" ht="24.95" customHeight="1">
      <c r="D72" s="755"/>
      <c r="E72" s="755"/>
      <c r="F72" s="755"/>
      <c r="G72" s="755"/>
      <c r="H72" s="755"/>
      <c r="I72" s="755"/>
      <c r="J72" s="755"/>
      <c r="K72" s="755"/>
      <c r="L72" s="755"/>
      <c r="M72" s="755"/>
    </row>
    <row r="73" spans="4:13" ht="24.95" customHeight="1">
      <c r="D73" s="755"/>
      <c r="E73" s="755"/>
      <c r="F73" s="755"/>
      <c r="G73" s="755"/>
      <c r="H73" s="755"/>
      <c r="I73" s="755"/>
      <c r="J73" s="755"/>
      <c r="K73" s="755"/>
      <c r="L73" s="755"/>
      <c r="M73" s="755"/>
    </row>
    <row r="74" spans="4:13" ht="24.95" customHeight="1">
      <c r="D74" s="755"/>
      <c r="E74" s="755"/>
      <c r="F74" s="755"/>
      <c r="G74" s="755"/>
      <c r="H74" s="755"/>
      <c r="I74" s="755"/>
      <c r="J74" s="755"/>
      <c r="K74" s="755"/>
      <c r="L74" s="755"/>
      <c r="M74" s="755"/>
    </row>
    <row r="75" spans="4:13" ht="24.95" customHeight="1">
      <c r="D75" s="755"/>
      <c r="E75" s="755"/>
      <c r="F75" s="755"/>
      <c r="G75" s="755"/>
      <c r="H75" s="755"/>
      <c r="I75" s="755"/>
      <c r="J75" s="755"/>
      <c r="K75" s="755"/>
      <c r="L75" s="755"/>
      <c r="M75" s="755"/>
    </row>
    <row r="76" spans="4:13" ht="24.95" customHeight="1">
      <c r="D76" s="755"/>
      <c r="E76" s="755"/>
      <c r="F76" s="755"/>
      <c r="G76" s="755"/>
      <c r="H76" s="755"/>
      <c r="I76" s="755"/>
      <c r="J76" s="755"/>
      <c r="K76" s="755"/>
      <c r="L76" s="755"/>
      <c r="M76" s="755"/>
    </row>
    <row r="77" spans="4:13" ht="24.95" customHeight="1">
      <c r="D77" s="755"/>
      <c r="E77" s="755"/>
      <c r="F77" s="755"/>
      <c r="G77" s="755"/>
      <c r="H77" s="755"/>
      <c r="I77" s="755"/>
      <c r="J77" s="755"/>
      <c r="K77" s="755"/>
      <c r="L77" s="755"/>
      <c r="M77" s="755"/>
    </row>
  </sheetData>
  <mergeCells count="15">
    <mergeCell ref="A50:M50"/>
    <mergeCell ref="A51:M51"/>
    <mergeCell ref="A1:M1"/>
    <mergeCell ref="A2:M2"/>
    <mergeCell ref="A3:M3"/>
    <mergeCell ref="A4:M4"/>
    <mergeCell ref="A6:A8"/>
    <mergeCell ref="B6:B7"/>
    <mergeCell ref="E6:F6"/>
    <mergeCell ref="G6:I6"/>
    <mergeCell ref="J6:M6"/>
    <mergeCell ref="J7:J8"/>
    <mergeCell ref="K7:K8"/>
    <mergeCell ref="L7:L8"/>
    <mergeCell ref="M7:M8"/>
  </mergeCells>
  <printOptions horizontalCentered="1"/>
  <pageMargins left="0.5" right="0.5" top="0.7" bottom="0.7" header="0.5" footer="0.5"/>
  <pageSetup paperSize="9" scale="55" orientation="portrait"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73"/>
  <sheetViews>
    <sheetView view="pageBreakPreview" topLeftCell="A13" zoomScale="60" workbookViewId="0">
      <selection activeCell="K14" sqref="K14"/>
    </sheetView>
  </sheetViews>
  <sheetFormatPr defaultRowHeight="15.75"/>
  <cols>
    <col min="1" max="1" width="29" style="300" bestFit="1" customWidth="1"/>
    <col min="2" max="6" width="16.28515625" style="300" customWidth="1"/>
    <col min="7" max="8" width="12.28515625" style="300" customWidth="1"/>
    <col min="9" max="9" width="8" style="300" customWidth="1"/>
    <col min="10" max="256" width="9.140625" style="300"/>
    <col min="257" max="257" width="23" style="300" bestFit="1" customWidth="1"/>
    <col min="258" max="258" width="10" style="300" customWidth="1"/>
    <col min="259" max="259" width="12.42578125" style="300" bestFit="1" customWidth="1"/>
    <col min="260" max="260" width="10.28515625" style="300" customWidth="1"/>
    <col min="261" max="261" width="12.28515625" style="300" customWidth="1"/>
    <col min="262" max="262" width="12.42578125" style="300" bestFit="1" customWidth="1"/>
    <col min="263" max="263" width="10.7109375" style="300" customWidth="1"/>
    <col min="264" max="264" width="9.140625" style="300"/>
    <col min="265" max="265" width="9.28515625" style="300" customWidth="1"/>
    <col min="266" max="512" width="9.140625" style="300"/>
    <col min="513" max="513" width="23" style="300" bestFit="1" customWidth="1"/>
    <col min="514" max="514" width="10" style="300" customWidth="1"/>
    <col min="515" max="515" width="12.42578125" style="300" bestFit="1" customWidth="1"/>
    <col min="516" max="516" width="10.28515625" style="300" customWidth="1"/>
    <col min="517" max="517" width="12.28515625" style="300" customWidth="1"/>
    <col min="518" max="518" width="12.42578125" style="300" bestFit="1" customWidth="1"/>
    <col min="519" max="519" width="10.7109375" style="300" customWidth="1"/>
    <col min="520" max="520" width="9.140625" style="300"/>
    <col min="521" max="521" width="9.28515625" style="300" customWidth="1"/>
    <col min="522" max="768" width="9.140625" style="300"/>
    <col min="769" max="769" width="23" style="300" bestFit="1" customWidth="1"/>
    <col min="770" max="770" width="10" style="300" customWidth="1"/>
    <col min="771" max="771" width="12.42578125" style="300" bestFit="1" customWidth="1"/>
    <col min="772" max="772" width="10.28515625" style="300" customWidth="1"/>
    <col min="773" max="773" width="12.28515625" style="300" customWidth="1"/>
    <col min="774" max="774" width="12.42578125" style="300" bestFit="1" customWidth="1"/>
    <col min="775" max="775" width="10.7109375" style="300" customWidth="1"/>
    <col min="776" max="776" width="9.140625" style="300"/>
    <col min="777" max="777" width="9.28515625" style="300" customWidth="1"/>
    <col min="778" max="1024" width="9.140625" style="300"/>
    <col min="1025" max="1025" width="23" style="300" bestFit="1" customWidth="1"/>
    <col min="1026" max="1026" width="10" style="300" customWidth="1"/>
    <col min="1027" max="1027" width="12.42578125" style="300" bestFit="1" customWidth="1"/>
    <col min="1028" max="1028" width="10.28515625" style="300" customWidth="1"/>
    <col min="1029" max="1029" width="12.28515625" style="300" customWidth="1"/>
    <col min="1030" max="1030" width="12.42578125" style="300" bestFit="1" customWidth="1"/>
    <col min="1031" max="1031" width="10.7109375" style="300" customWidth="1"/>
    <col min="1032" max="1032" width="9.140625" style="300"/>
    <col min="1033" max="1033" width="9.28515625" style="300" customWidth="1"/>
    <col min="1034" max="1280" width="9.140625" style="300"/>
    <col min="1281" max="1281" width="23" style="300" bestFit="1" customWidth="1"/>
    <col min="1282" max="1282" width="10" style="300" customWidth="1"/>
    <col min="1283" max="1283" width="12.42578125" style="300" bestFit="1" customWidth="1"/>
    <col min="1284" max="1284" width="10.28515625" style="300" customWidth="1"/>
    <col min="1285" max="1285" width="12.28515625" style="300" customWidth="1"/>
    <col min="1286" max="1286" width="12.42578125" style="300" bestFit="1" customWidth="1"/>
    <col min="1287" max="1287" width="10.7109375" style="300" customWidth="1"/>
    <col min="1288" max="1288" width="9.140625" style="300"/>
    <col min="1289" max="1289" width="9.28515625" style="300" customWidth="1"/>
    <col min="1290" max="1536" width="9.140625" style="300"/>
    <col min="1537" max="1537" width="23" style="300" bestFit="1" customWidth="1"/>
    <col min="1538" max="1538" width="10" style="300" customWidth="1"/>
    <col min="1539" max="1539" width="12.42578125" style="300" bestFit="1" customWidth="1"/>
    <col min="1540" max="1540" width="10.28515625" style="300" customWidth="1"/>
    <col min="1541" max="1541" width="12.28515625" style="300" customWidth="1"/>
    <col min="1542" max="1542" width="12.42578125" style="300" bestFit="1" customWidth="1"/>
    <col min="1543" max="1543" width="10.7109375" style="300" customWidth="1"/>
    <col min="1544" max="1544" width="9.140625" style="300"/>
    <col min="1545" max="1545" width="9.28515625" style="300" customWidth="1"/>
    <col min="1546" max="1792" width="9.140625" style="300"/>
    <col min="1793" max="1793" width="23" style="300" bestFit="1" customWidth="1"/>
    <col min="1794" max="1794" width="10" style="300" customWidth="1"/>
    <col min="1795" max="1795" width="12.42578125" style="300" bestFit="1" customWidth="1"/>
    <col min="1796" max="1796" width="10.28515625" style="300" customWidth="1"/>
    <col min="1797" max="1797" width="12.28515625" style="300" customWidth="1"/>
    <col min="1798" max="1798" width="12.42578125" style="300" bestFit="1" customWidth="1"/>
    <col min="1799" max="1799" width="10.7109375" style="300" customWidth="1"/>
    <col min="1800" max="1800" width="9.140625" style="300"/>
    <col min="1801" max="1801" width="9.28515625" style="300" customWidth="1"/>
    <col min="1802" max="2048" width="9.140625" style="300"/>
    <col min="2049" max="2049" width="23" style="300" bestFit="1" customWidth="1"/>
    <col min="2050" max="2050" width="10" style="300" customWidth="1"/>
    <col min="2051" max="2051" width="12.42578125" style="300" bestFit="1" customWidth="1"/>
    <col min="2052" max="2052" width="10.28515625" style="300" customWidth="1"/>
    <col min="2053" max="2053" width="12.28515625" style="300" customWidth="1"/>
    <col min="2054" max="2054" width="12.42578125" style="300" bestFit="1" customWidth="1"/>
    <col min="2055" max="2055" width="10.7109375" style="300" customWidth="1"/>
    <col min="2056" max="2056" width="9.140625" style="300"/>
    <col min="2057" max="2057" width="9.28515625" style="300" customWidth="1"/>
    <col min="2058" max="2304" width="9.140625" style="300"/>
    <col min="2305" max="2305" width="23" style="300" bestFit="1" customWidth="1"/>
    <col min="2306" max="2306" width="10" style="300" customWidth="1"/>
    <col min="2307" max="2307" width="12.42578125" style="300" bestFit="1" customWidth="1"/>
    <col min="2308" max="2308" width="10.28515625" style="300" customWidth="1"/>
    <col min="2309" max="2309" width="12.28515625" style="300" customWidth="1"/>
    <col min="2310" max="2310" width="12.42578125" style="300" bestFit="1" customWidth="1"/>
    <col min="2311" max="2311" width="10.7109375" style="300" customWidth="1"/>
    <col min="2312" max="2312" width="9.140625" style="300"/>
    <col min="2313" max="2313" width="9.28515625" style="300" customWidth="1"/>
    <col min="2314" max="2560" width="9.140625" style="300"/>
    <col min="2561" max="2561" width="23" style="300" bestFit="1" customWidth="1"/>
    <col min="2562" max="2562" width="10" style="300" customWidth="1"/>
    <col min="2563" max="2563" width="12.42578125" style="300" bestFit="1" customWidth="1"/>
    <col min="2564" max="2564" width="10.28515625" style="300" customWidth="1"/>
    <col min="2565" max="2565" width="12.28515625" style="300" customWidth="1"/>
    <col min="2566" max="2566" width="12.42578125" style="300" bestFit="1" customWidth="1"/>
    <col min="2567" max="2567" width="10.7109375" style="300" customWidth="1"/>
    <col min="2568" max="2568" width="9.140625" style="300"/>
    <col min="2569" max="2569" width="9.28515625" style="300" customWidth="1"/>
    <col min="2570" max="2816" width="9.140625" style="300"/>
    <col min="2817" max="2817" width="23" style="300" bestFit="1" customWidth="1"/>
    <col min="2818" max="2818" width="10" style="300" customWidth="1"/>
    <col min="2819" max="2819" width="12.42578125" style="300" bestFit="1" customWidth="1"/>
    <col min="2820" max="2820" width="10.28515625" style="300" customWidth="1"/>
    <col min="2821" max="2821" width="12.28515625" style="300" customWidth="1"/>
    <col min="2822" max="2822" width="12.42578125" style="300" bestFit="1" customWidth="1"/>
    <col min="2823" max="2823" width="10.7109375" style="300" customWidth="1"/>
    <col min="2824" max="2824" width="9.140625" style="300"/>
    <col min="2825" max="2825" width="9.28515625" style="300" customWidth="1"/>
    <col min="2826" max="3072" width="9.140625" style="300"/>
    <col min="3073" max="3073" width="23" style="300" bestFit="1" customWidth="1"/>
    <col min="3074" max="3074" width="10" style="300" customWidth="1"/>
    <col min="3075" max="3075" width="12.42578125" style="300" bestFit="1" customWidth="1"/>
    <col min="3076" max="3076" width="10.28515625" style="300" customWidth="1"/>
    <col min="3077" max="3077" width="12.28515625" style="300" customWidth="1"/>
    <col min="3078" max="3078" width="12.42578125" style="300" bestFit="1" customWidth="1"/>
    <col min="3079" max="3079" width="10.7109375" style="300" customWidth="1"/>
    <col min="3080" max="3080" width="9.140625" style="300"/>
    <col min="3081" max="3081" width="9.28515625" style="300" customWidth="1"/>
    <col min="3082" max="3328" width="9.140625" style="300"/>
    <col min="3329" max="3329" width="23" style="300" bestFit="1" customWidth="1"/>
    <col min="3330" max="3330" width="10" style="300" customWidth="1"/>
    <col min="3331" max="3331" width="12.42578125" style="300" bestFit="1" customWidth="1"/>
    <col min="3332" max="3332" width="10.28515625" style="300" customWidth="1"/>
    <col min="3333" max="3333" width="12.28515625" style="300" customWidth="1"/>
    <col min="3334" max="3334" width="12.42578125" style="300" bestFit="1" customWidth="1"/>
    <col min="3335" max="3335" width="10.7109375" style="300" customWidth="1"/>
    <col min="3336" max="3336" width="9.140625" style="300"/>
    <col min="3337" max="3337" width="9.28515625" style="300" customWidth="1"/>
    <col min="3338" max="3584" width="9.140625" style="300"/>
    <col min="3585" max="3585" width="23" style="300" bestFit="1" customWidth="1"/>
    <col min="3586" max="3586" width="10" style="300" customWidth="1"/>
    <col min="3587" max="3587" width="12.42578125" style="300" bestFit="1" customWidth="1"/>
    <col min="3588" max="3588" width="10.28515625" style="300" customWidth="1"/>
    <col min="3589" max="3589" width="12.28515625" style="300" customWidth="1"/>
    <col min="3590" max="3590" width="12.42578125" style="300" bestFit="1" customWidth="1"/>
    <col min="3591" max="3591" width="10.7109375" style="300" customWidth="1"/>
    <col min="3592" max="3592" width="9.140625" style="300"/>
    <col min="3593" max="3593" width="9.28515625" style="300" customWidth="1"/>
    <col min="3594" max="3840" width="9.140625" style="300"/>
    <col min="3841" max="3841" width="23" style="300" bestFit="1" customWidth="1"/>
    <col min="3842" max="3842" width="10" style="300" customWidth="1"/>
    <col min="3843" max="3843" width="12.42578125" style="300" bestFit="1" customWidth="1"/>
    <col min="3844" max="3844" width="10.28515625" style="300" customWidth="1"/>
    <col min="3845" max="3845" width="12.28515625" style="300" customWidth="1"/>
    <col min="3846" max="3846" width="12.42578125" style="300" bestFit="1" customWidth="1"/>
    <col min="3847" max="3847" width="10.7109375" style="300" customWidth="1"/>
    <col min="3848" max="3848" width="9.140625" style="300"/>
    <col min="3849" max="3849" width="9.28515625" style="300" customWidth="1"/>
    <col min="3850" max="4096" width="9.140625" style="300"/>
    <col min="4097" max="4097" width="23" style="300" bestFit="1" customWidth="1"/>
    <col min="4098" max="4098" width="10" style="300" customWidth="1"/>
    <col min="4099" max="4099" width="12.42578125" style="300" bestFit="1" customWidth="1"/>
    <col min="4100" max="4100" width="10.28515625" style="300" customWidth="1"/>
    <col min="4101" max="4101" width="12.28515625" style="300" customWidth="1"/>
    <col min="4102" max="4102" width="12.42578125" style="300" bestFit="1" customWidth="1"/>
    <col min="4103" max="4103" width="10.7109375" style="300" customWidth="1"/>
    <col min="4104" max="4104" width="9.140625" style="300"/>
    <col min="4105" max="4105" width="9.28515625" style="300" customWidth="1"/>
    <col min="4106" max="4352" width="9.140625" style="300"/>
    <col min="4353" max="4353" width="23" style="300" bestFit="1" customWidth="1"/>
    <col min="4354" max="4354" width="10" style="300" customWidth="1"/>
    <col min="4355" max="4355" width="12.42578125" style="300" bestFit="1" customWidth="1"/>
    <col min="4356" max="4356" width="10.28515625" style="300" customWidth="1"/>
    <col min="4357" max="4357" width="12.28515625" style="300" customWidth="1"/>
    <col min="4358" max="4358" width="12.42578125" style="300" bestFit="1" customWidth="1"/>
    <col min="4359" max="4359" width="10.7109375" style="300" customWidth="1"/>
    <col min="4360" max="4360" width="9.140625" style="300"/>
    <col min="4361" max="4361" width="9.28515625" style="300" customWidth="1"/>
    <col min="4362" max="4608" width="9.140625" style="300"/>
    <col min="4609" max="4609" width="23" style="300" bestFit="1" customWidth="1"/>
    <col min="4610" max="4610" width="10" style="300" customWidth="1"/>
    <col min="4611" max="4611" width="12.42578125" style="300" bestFit="1" customWidth="1"/>
    <col min="4612" max="4612" width="10.28515625" style="300" customWidth="1"/>
    <col min="4613" max="4613" width="12.28515625" style="300" customWidth="1"/>
    <col min="4614" max="4614" width="12.42578125" style="300" bestFit="1" customWidth="1"/>
    <col min="4615" max="4615" width="10.7109375" style="300" customWidth="1"/>
    <col min="4616" max="4616" width="9.140625" style="300"/>
    <col min="4617" max="4617" width="9.28515625" style="300" customWidth="1"/>
    <col min="4618" max="4864" width="9.140625" style="300"/>
    <col min="4865" max="4865" width="23" style="300" bestFit="1" customWidth="1"/>
    <col min="4866" max="4866" width="10" style="300" customWidth="1"/>
    <col min="4867" max="4867" width="12.42578125" style="300" bestFit="1" customWidth="1"/>
    <col min="4868" max="4868" width="10.28515625" style="300" customWidth="1"/>
    <col min="4869" max="4869" width="12.28515625" style="300" customWidth="1"/>
    <col min="4870" max="4870" width="12.42578125" style="300" bestFit="1" customWidth="1"/>
    <col min="4871" max="4871" width="10.7109375" style="300" customWidth="1"/>
    <col min="4872" max="4872" width="9.140625" style="300"/>
    <col min="4873" max="4873" width="9.28515625" style="300" customWidth="1"/>
    <col min="4874" max="5120" width="9.140625" style="300"/>
    <col min="5121" max="5121" width="23" style="300" bestFit="1" customWidth="1"/>
    <col min="5122" max="5122" width="10" style="300" customWidth="1"/>
    <col min="5123" max="5123" width="12.42578125" style="300" bestFit="1" customWidth="1"/>
    <col min="5124" max="5124" width="10.28515625" style="300" customWidth="1"/>
    <col min="5125" max="5125" width="12.28515625" style="300" customWidth="1"/>
    <col min="5126" max="5126" width="12.42578125" style="300" bestFit="1" customWidth="1"/>
    <col min="5127" max="5127" width="10.7109375" style="300" customWidth="1"/>
    <col min="5128" max="5128" width="9.140625" style="300"/>
    <col min="5129" max="5129" width="9.28515625" style="300" customWidth="1"/>
    <col min="5130" max="5376" width="9.140625" style="300"/>
    <col min="5377" max="5377" width="23" style="300" bestFit="1" customWidth="1"/>
    <col min="5378" max="5378" width="10" style="300" customWidth="1"/>
    <col min="5379" max="5379" width="12.42578125" style="300" bestFit="1" customWidth="1"/>
    <col min="5380" max="5380" width="10.28515625" style="300" customWidth="1"/>
    <col min="5381" max="5381" width="12.28515625" style="300" customWidth="1"/>
    <col min="5382" max="5382" width="12.42578125" style="300" bestFit="1" customWidth="1"/>
    <col min="5383" max="5383" width="10.7109375" style="300" customWidth="1"/>
    <col min="5384" max="5384" width="9.140625" style="300"/>
    <col min="5385" max="5385" width="9.28515625" style="300" customWidth="1"/>
    <col min="5386" max="5632" width="9.140625" style="300"/>
    <col min="5633" max="5633" width="23" style="300" bestFit="1" customWidth="1"/>
    <col min="5634" max="5634" width="10" style="300" customWidth="1"/>
    <col min="5635" max="5635" width="12.42578125" style="300" bestFit="1" customWidth="1"/>
    <col min="5636" max="5636" width="10.28515625" style="300" customWidth="1"/>
    <col min="5637" max="5637" width="12.28515625" style="300" customWidth="1"/>
    <col min="5638" max="5638" width="12.42578125" style="300" bestFit="1" customWidth="1"/>
    <col min="5639" max="5639" width="10.7109375" style="300" customWidth="1"/>
    <col min="5640" max="5640" width="9.140625" style="300"/>
    <col min="5641" max="5641" width="9.28515625" style="300" customWidth="1"/>
    <col min="5642" max="5888" width="9.140625" style="300"/>
    <col min="5889" max="5889" width="23" style="300" bestFit="1" customWidth="1"/>
    <col min="5890" max="5890" width="10" style="300" customWidth="1"/>
    <col min="5891" max="5891" width="12.42578125" style="300" bestFit="1" customWidth="1"/>
    <col min="5892" max="5892" width="10.28515625" style="300" customWidth="1"/>
    <col min="5893" max="5893" width="12.28515625" style="300" customWidth="1"/>
    <col min="5894" max="5894" width="12.42578125" style="300" bestFit="1" customWidth="1"/>
    <col min="5895" max="5895" width="10.7109375" style="300" customWidth="1"/>
    <col min="5896" max="5896" width="9.140625" style="300"/>
    <col min="5897" max="5897" width="9.28515625" style="300" customWidth="1"/>
    <col min="5898" max="6144" width="9.140625" style="300"/>
    <col min="6145" max="6145" width="23" style="300" bestFit="1" customWidth="1"/>
    <col min="6146" max="6146" width="10" style="300" customWidth="1"/>
    <col min="6147" max="6147" width="12.42578125" style="300" bestFit="1" customWidth="1"/>
    <col min="6148" max="6148" width="10.28515625" style="300" customWidth="1"/>
    <col min="6149" max="6149" width="12.28515625" style="300" customWidth="1"/>
    <col min="6150" max="6150" width="12.42578125" style="300" bestFit="1" customWidth="1"/>
    <col min="6151" max="6151" width="10.7109375" style="300" customWidth="1"/>
    <col min="6152" max="6152" width="9.140625" style="300"/>
    <col min="6153" max="6153" width="9.28515625" style="300" customWidth="1"/>
    <col min="6154" max="6400" width="9.140625" style="300"/>
    <col min="6401" max="6401" width="23" style="300" bestFit="1" customWidth="1"/>
    <col min="6402" max="6402" width="10" style="300" customWidth="1"/>
    <col min="6403" max="6403" width="12.42578125" style="300" bestFit="1" customWidth="1"/>
    <col min="6404" max="6404" width="10.28515625" style="300" customWidth="1"/>
    <col min="6405" max="6405" width="12.28515625" style="300" customWidth="1"/>
    <col min="6406" max="6406" width="12.42578125" style="300" bestFit="1" customWidth="1"/>
    <col min="6407" max="6407" width="10.7109375" style="300" customWidth="1"/>
    <col min="6408" max="6408" width="9.140625" style="300"/>
    <col min="6409" max="6409" width="9.28515625" style="300" customWidth="1"/>
    <col min="6410" max="6656" width="9.140625" style="300"/>
    <col min="6657" max="6657" width="23" style="300" bestFit="1" customWidth="1"/>
    <col min="6658" max="6658" width="10" style="300" customWidth="1"/>
    <col min="6659" max="6659" width="12.42578125" style="300" bestFit="1" customWidth="1"/>
    <col min="6660" max="6660" width="10.28515625" style="300" customWidth="1"/>
    <col min="6661" max="6661" width="12.28515625" style="300" customWidth="1"/>
    <col min="6662" max="6662" width="12.42578125" style="300" bestFit="1" customWidth="1"/>
    <col min="6663" max="6663" width="10.7109375" style="300" customWidth="1"/>
    <col min="6664" max="6664" width="9.140625" style="300"/>
    <col min="6665" max="6665" width="9.28515625" style="300" customWidth="1"/>
    <col min="6666" max="6912" width="9.140625" style="300"/>
    <col min="6913" max="6913" width="23" style="300" bestFit="1" customWidth="1"/>
    <col min="6914" max="6914" width="10" style="300" customWidth="1"/>
    <col min="6915" max="6915" width="12.42578125" style="300" bestFit="1" customWidth="1"/>
    <col min="6916" max="6916" width="10.28515625" style="300" customWidth="1"/>
    <col min="6917" max="6917" width="12.28515625" style="300" customWidth="1"/>
    <col min="6918" max="6918" width="12.42578125" style="300" bestFit="1" customWidth="1"/>
    <col min="6919" max="6919" width="10.7109375" style="300" customWidth="1"/>
    <col min="6920" max="6920" width="9.140625" style="300"/>
    <col min="6921" max="6921" width="9.28515625" style="300" customWidth="1"/>
    <col min="6922" max="7168" width="9.140625" style="300"/>
    <col min="7169" max="7169" width="23" style="300" bestFit="1" customWidth="1"/>
    <col min="7170" max="7170" width="10" style="300" customWidth="1"/>
    <col min="7171" max="7171" width="12.42578125" style="300" bestFit="1" customWidth="1"/>
    <col min="7172" max="7172" width="10.28515625" style="300" customWidth="1"/>
    <col min="7173" max="7173" width="12.28515625" style="300" customWidth="1"/>
    <col min="7174" max="7174" width="12.42578125" style="300" bestFit="1" customWidth="1"/>
    <col min="7175" max="7175" width="10.7109375" style="300" customWidth="1"/>
    <col min="7176" max="7176" width="9.140625" style="300"/>
    <col min="7177" max="7177" width="9.28515625" style="300" customWidth="1"/>
    <col min="7178" max="7424" width="9.140625" style="300"/>
    <col min="7425" max="7425" width="23" style="300" bestFit="1" customWidth="1"/>
    <col min="7426" max="7426" width="10" style="300" customWidth="1"/>
    <col min="7427" max="7427" width="12.42578125" style="300" bestFit="1" customWidth="1"/>
    <col min="7428" max="7428" width="10.28515625" style="300" customWidth="1"/>
    <col min="7429" max="7429" width="12.28515625" style="300" customWidth="1"/>
    <col min="7430" max="7430" width="12.42578125" style="300" bestFit="1" customWidth="1"/>
    <col min="7431" max="7431" width="10.7109375" style="300" customWidth="1"/>
    <col min="7432" max="7432" width="9.140625" style="300"/>
    <col min="7433" max="7433" width="9.28515625" style="300" customWidth="1"/>
    <col min="7434" max="7680" width="9.140625" style="300"/>
    <col min="7681" max="7681" width="23" style="300" bestFit="1" customWidth="1"/>
    <col min="7682" max="7682" width="10" style="300" customWidth="1"/>
    <col min="7683" max="7683" width="12.42578125" style="300" bestFit="1" customWidth="1"/>
    <col min="7684" max="7684" width="10.28515625" style="300" customWidth="1"/>
    <col min="7685" max="7685" width="12.28515625" style="300" customWidth="1"/>
    <col min="7686" max="7686" width="12.42578125" style="300" bestFit="1" customWidth="1"/>
    <col min="7687" max="7687" width="10.7109375" style="300" customWidth="1"/>
    <col min="7688" max="7688" width="9.140625" style="300"/>
    <col min="7689" max="7689" width="9.28515625" style="300" customWidth="1"/>
    <col min="7690" max="7936" width="9.140625" style="300"/>
    <col min="7937" max="7937" width="23" style="300" bestFit="1" customWidth="1"/>
    <col min="7938" max="7938" width="10" style="300" customWidth="1"/>
    <col min="7939" max="7939" width="12.42578125" style="300" bestFit="1" customWidth="1"/>
    <col min="7940" max="7940" width="10.28515625" style="300" customWidth="1"/>
    <col min="7941" max="7941" width="12.28515625" style="300" customWidth="1"/>
    <col min="7942" max="7942" width="12.42578125" style="300" bestFit="1" customWidth="1"/>
    <col min="7943" max="7943" width="10.7109375" style="300" customWidth="1"/>
    <col min="7944" max="7944" width="9.140625" style="300"/>
    <col min="7945" max="7945" width="9.28515625" style="300" customWidth="1"/>
    <col min="7946" max="8192" width="9.140625" style="300"/>
    <col min="8193" max="8193" width="23" style="300" bestFit="1" customWidth="1"/>
    <col min="8194" max="8194" width="10" style="300" customWidth="1"/>
    <col min="8195" max="8195" width="12.42578125" style="300" bestFit="1" customWidth="1"/>
    <col min="8196" max="8196" width="10.28515625" style="300" customWidth="1"/>
    <col min="8197" max="8197" width="12.28515625" style="300" customWidth="1"/>
    <col min="8198" max="8198" width="12.42578125" style="300" bestFit="1" customWidth="1"/>
    <col min="8199" max="8199" width="10.7109375" style="300" customWidth="1"/>
    <col min="8200" max="8200" width="9.140625" style="300"/>
    <col min="8201" max="8201" width="9.28515625" style="300" customWidth="1"/>
    <col min="8202" max="8448" width="9.140625" style="300"/>
    <col min="8449" max="8449" width="23" style="300" bestFit="1" customWidth="1"/>
    <col min="8450" max="8450" width="10" style="300" customWidth="1"/>
    <col min="8451" max="8451" width="12.42578125" style="300" bestFit="1" customWidth="1"/>
    <col min="8452" max="8452" width="10.28515625" style="300" customWidth="1"/>
    <col min="8453" max="8453" width="12.28515625" style="300" customWidth="1"/>
    <col min="8454" max="8454" width="12.42578125" style="300" bestFit="1" customWidth="1"/>
    <col min="8455" max="8455" width="10.7109375" style="300" customWidth="1"/>
    <col min="8456" max="8456" width="9.140625" style="300"/>
    <col min="8457" max="8457" width="9.28515625" style="300" customWidth="1"/>
    <col min="8458" max="8704" width="9.140625" style="300"/>
    <col min="8705" max="8705" width="23" style="300" bestFit="1" customWidth="1"/>
    <col min="8706" max="8706" width="10" style="300" customWidth="1"/>
    <col min="8707" max="8707" width="12.42578125" style="300" bestFit="1" customWidth="1"/>
    <col min="8708" max="8708" width="10.28515625" style="300" customWidth="1"/>
    <col min="8709" max="8709" width="12.28515625" style="300" customWidth="1"/>
    <col min="8710" max="8710" width="12.42578125" style="300" bestFit="1" customWidth="1"/>
    <col min="8711" max="8711" width="10.7109375" style="300" customWidth="1"/>
    <col min="8712" max="8712" width="9.140625" style="300"/>
    <col min="8713" max="8713" width="9.28515625" style="300" customWidth="1"/>
    <col min="8714" max="8960" width="9.140625" style="300"/>
    <col min="8961" max="8961" width="23" style="300" bestFit="1" customWidth="1"/>
    <col min="8962" max="8962" width="10" style="300" customWidth="1"/>
    <col min="8963" max="8963" width="12.42578125" style="300" bestFit="1" customWidth="1"/>
    <col min="8964" max="8964" width="10.28515625" style="300" customWidth="1"/>
    <col min="8965" max="8965" width="12.28515625" style="300" customWidth="1"/>
    <col min="8966" max="8966" width="12.42578125" style="300" bestFit="1" customWidth="1"/>
    <col min="8967" max="8967" width="10.7109375" style="300" customWidth="1"/>
    <col min="8968" max="8968" width="9.140625" style="300"/>
    <col min="8969" max="8969" width="9.28515625" style="300" customWidth="1"/>
    <col min="8970" max="9216" width="9.140625" style="300"/>
    <col min="9217" max="9217" width="23" style="300" bestFit="1" customWidth="1"/>
    <col min="9218" max="9218" width="10" style="300" customWidth="1"/>
    <col min="9219" max="9219" width="12.42578125" style="300" bestFit="1" customWidth="1"/>
    <col min="9220" max="9220" width="10.28515625" style="300" customWidth="1"/>
    <col min="9221" max="9221" width="12.28515625" style="300" customWidth="1"/>
    <col min="9222" max="9222" width="12.42578125" style="300" bestFit="1" customWidth="1"/>
    <col min="9223" max="9223" width="10.7109375" style="300" customWidth="1"/>
    <col min="9224" max="9224" width="9.140625" style="300"/>
    <col min="9225" max="9225" width="9.28515625" style="300" customWidth="1"/>
    <col min="9226" max="9472" width="9.140625" style="300"/>
    <col min="9473" max="9473" width="23" style="300" bestFit="1" customWidth="1"/>
    <col min="9474" max="9474" width="10" style="300" customWidth="1"/>
    <col min="9475" max="9475" width="12.42578125" style="300" bestFit="1" customWidth="1"/>
    <col min="9476" max="9476" width="10.28515625" style="300" customWidth="1"/>
    <col min="9477" max="9477" width="12.28515625" style="300" customWidth="1"/>
    <col min="9478" max="9478" width="12.42578125" style="300" bestFit="1" customWidth="1"/>
    <col min="9479" max="9479" width="10.7109375" style="300" customWidth="1"/>
    <col min="9480" max="9480" width="9.140625" style="300"/>
    <col min="9481" max="9481" width="9.28515625" style="300" customWidth="1"/>
    <col min="9482" max="9728" width="9.140625" style="300"/>
    <col min="9729" max="9729" width="23" style="300" bestFit="1" customWidth="1"/>
    <col min="9730" max="9730" width="10" style="300" customWidth="1"/>
    <col min="9731" max="9731" width="12.42578125" style="300" bestFit="1" customWidth="1"/>
    <col min="9732" max="9732" width="10.28515625" style="300" customWidth="1"/>
    <col min="9733" max="9733" width="12.28515625" style="300" customWidth="1"/>
    <col min="9734" max="9734" width="12.42578125" style="300" bestFit="1" customWidth="1"/>
    <col min="9735" max="9735" width="10.7109375" style="300" customWidth="1"/>
    <col min="9736" max="9736" width="9.140625" style="300"/>
    <col min="9737" max="9737" width="9.28515625" style="300" customWidth="1"/>
    <col min="9738" max="9984" width="9.140625" style="300"/>
    <col min="9985" max="9985" width="23" style="300" bestFit="1" customWidth="1"/>
    <col min="9986" max="9986" width="10" style="300" customWidth="1"/>
    <col min="9987" max="9987" width="12.42578125" style="300" bestFit="1" customWidth="1"/>
    <col min="9988" max="9988" width="10.28515625" style="300" customWidth="1"/>
    <col min="9989" max="9989" width="12.28515625" style="300" customWidth="1"/>
    <col min="9990" max="9990" width="12.42578125" style="300" bestFit="1" customWidth="1"/>
    <col min="9991" max="9991" width="10.7109375" style="300" customWidth="1"/>
    <col min="9992" max="9992" width="9.140625" style="300"/>
    <col min="9993" max="9993" width="9.28515625" style="300" customWidth="1"/>
    <col min="9994" max="10240" width="9.140625" style="300"/>
    <col min="10241" max="10241" width="23" style="300" bestFit="1" customWidth="1"/>
    <col min="10242" max="10242" width="10" style="300" customWidth="1"/>
    <col min="10243" max="10243" width="12.42578125" style="300" bestFit="1" customWidth="1"/>
    <col min="10244" max="10244" width="10.28515625" style="300" customWidth="1"/>
    <col min="10245" max="10245" width="12.28515625" style="300" customWidth="1"/>
    <col min="10246" max="10246" width="12.42578125" style="300" bestFit="1" customWidth="1"/>
    <col min="10247" max="10247" width="10.7109375" style="300" customWidth="1"/>
    <col min="10248" max="10248" width="9.140625" style="300"/>
    <col min="10249" max="10249" width="9.28515625" style="300" customWidth="1"/>
    <col min="10250" max="10496" width="9.140625" style="300"/>
    <col min="10497" max="10497" width="23" style="300" bestFit="1" customWidth="1"/>
    <col min="10498" max="10498" width="10" style="300" customWidth="1"/>
    <col min="10499" max="10499" width="12.42578125" style="300" bestFit="1" customWidth="1"/>
    <col min="10500" max="10500" width="10.28515625" style="300" customWidth="1"/>
    <col min="10501" max="10501" width="12.28515625" style="300" customWidth="1"/>
    <col min="10502" max="10502" width="12.42578125" style="300" bestFit="1" customWidth="1"/>
    <col min="10503" max="10503" width="10.7109375" style="300" customWidth="1"/>
    <col min="10504" max="10504" width="9.140625" style="300"/>
    <col min="10505" max="10505" width="9.28515625" style="300" customWidth="1"/>
    <col min="10506" max="10752" width="9.140625" style="300"/>
    <col min="10753" max="10753" width="23" style="300" bestFit="1" customWidth="1"/>
    <col min="10754" max="10754" width="10" style="300" customWidth="1"/>
    <col min="10755" max="10755" width="12.42578125" style="300" bestFit="1" customWidth="1"/>
    <col min="10756" max="10756" width="10.28515625" style="300" customWidth="1"/>
    <col min="10757" max="10757" width="12.28515625" style="300" customWidth="1"/>
    <col min="10758" max="10758" width="12.42578125" style="300" bestFit="1" customWidth="1"/>
    <col min="10759" max="10759" width="10.7109375" style="300" customWidth="1"/>
    <col min="10760" max="10760" width="9.140625" style="300"/>
    <col min="10761" max="10761" width="9.28515625" style="300" customWidth="1"/>
    <col min="10762" max="11008" width="9.140625" style="300"/>
    <col min="11009" max="11009" width="23" style="300" bestFit="1" customWidth="1"/>
    <col min="11010" max="11010" width="10" style="300" customWidth="1"/>
    <col min="11011" max="11011" width="12.42578125" style="300" bestFit="1" customWidth="1"/>
    <col min="11012" max="11012" width="10.28515625" style="300" customWidth="1"/>
    <col min="11013" max="11013" width="12.28515625" style="300" customWidth="1"/>
    <col min="11014" max="11014" width="12.42578125" style="300" bestFit="1" customWidth="1"/>
    <col min="11015" max="11015" width="10.7109375" style="300" customWidth="1"/>
    <col min="11016" max="11016" width="9.140625" style="300"/>
    <col min="11017" max="11017" width="9.28515625" style="300" customWidth="1"/>
    <col min="11018" max="11264" width="9.140625" style="300"/>
    <col min="11265" max="11265" width="23" style="300" bestFit="1" customWidth="1"/>
    <col min="11266" max="11266" width="10" style="300" customWidth="1"/>
    <col min="11267" max="11267" width="12.42578125" style="300" bestFit="1" customWidth="1"/>
    <col min="11268" max="11268" width="10.28515625" style="300" customWidth="1"/>
    <col min="11269" max="11269" width="12.28515625" style="300" customWidth="1"/>
    <col min="11270" max="11270" width="12.42578125" style="300" bestFit="1" customWidth="1"/>
    <col min="11271" max="11271" width="10.7109375" style="300" customWidth="1"/>
    <col min="11272" max="11272" width="9.140625" style="300"/>
    <col min="11273" max="11273" width="9.28515625" style="300" customWidth="1"/>
    <col min="11274" max="11520" width="9.140625" style="300"/>
    <col min="11521" max="11521" width="23" style="300" bestFit="1" customWidth="1"/>
    <col min="11522" max="11522" width="10" style="300" customWidth="1"/>
    <col min="11523" max="11523" width="12.42578125" style="300" bestFit="1" customWidth="1"/>
    <col min="11524" max="11524" width="10.28515625" style="300" customWidth="1"/>
    <col min="11525" max="11525" width="12.28515625" style="300" customWidth="1"/>
    <col min="11526" max="11526" width="12.42578125" style="300" bestFit="1" customWidth="1"/>
    <col min="11527" max="11527" width="10.7109375" style="300" customWidth="1"/>
    <col min="11528" max="11528" width="9.140625" style="300"/>
    <col min="11529" max="11529" width="9.28515625" style="300" customWidth="1"/>
    <col min="11530" max="11776" width="9.140625" style="300"/>
    <col min="11777" max="11777" width="23" style="300" bestFit="1" customWidth="1"/>
    <col min="11778" max="11778" width="10" style="300" customWidth="1"/>
    <col min="11779" max="11779" width="12.42578125" style="300" bestFit="1" customWidth="1"/>
    <col min="11780" max="11780" width="10.28515625" style="300" customWidth="1"/>
    <col min="11781" max="11781" width="12.28515625" style="300" customWidth="1"/>
    <col min="11782" max="11782" width="12.42578125" style="300" bestFit="1" customWidth="1"/>
    <col min="11783" max="11783" width="10.7109375" style="300" customWidth="1"/>
    <col min="11784" max="11784" width="9.140625" style="300"/>
    <col min="11785" max="11785" width="9.28515625" style="300" customWidth="1"/>
    <col min="11786" max="12032" width="9.140625" style="300"/>
    <col min="12033" max="12033" width="23" style="300" bestFit="1" customWidth="1"/>
    <col min="12034" max="12034" width="10" style="300" customWidth="1"/>
    <col min="12035" max="12035" width="12.42578125" style="300" bestFit="1" customWidth="1"/>
    <col min="12036" max="12036" width="10.28515625" style="300" customWidth="1"/>
    <col min="12037" max="12037" width="12.28515625" style="300" customWidth="1"/>
    <col min="12038" max="12038" width="12.42578125" style="300" bestFit="1" customWidth="1"/>
    <col min="12039" max="12039" width="10.7109375" style="300" customWidth="1"/>
    <col min="12040" max="12040" width="9.140625" style="300"/>
    <col min="12041" max="12041" width="9.28515625" style="300" customWidth="1"/>
    <col min="12042" max="12288" width="9.140625" style="300"/>
    <col min="12289" max="12289" width="23" style="300" bestFit="1" customWidth="1"/>
    <col min="12290" max="12290" width="10" style="300" customWidth="1"/>
    <col min="12291" max="12291" width="12.42578125" style="300" bestFit="1" customWidth="1"/>
    <col min="12292" max="12292" width="10.28515625" style="300" customWidth="1"/>
    <col min="12293" max="12293" width="12.28515625" style="300" customWidth="1"/>
    <col min="12294" max="12294" width="12.42578125" style="300" bestFit="1" customWidth="1"/>
    <col min="12295" max="12295" width="10.7109375" style="300" customWidth="1"/>
    <col min="12296" max="12296" width="9.140625" style="300"/>
    <col min="12297" max="12297" width="9.28515625" style="300" customWidth="1"/>
    <col min="12298" max="12544" width="9.140625" style="300"/>
    <col min="12545" max="12545" width="23" style="300" bestFit="1" customWidth="1"/>
    <col min="12546" max="12546" width="10" style="300" customWidth="1"/>
    <col min="12547" max="12547" width="12.42578125" style="300" bestFit="1" customWidth="1"/>
    <col min="12548" max="12548" width="10.28515625" style="300" customWidth="1"/>
    <col min="12549" max="12549" width="12.28515625" style="300" customWidth="1"/>
    <col min="12550" max="12550" width="12.42578125" style="300" bestFit="1" customWidth="1"/>
    <col min="12551" max="12551" width="10.7109375" style="300" customWidth="1"/>
    <col min="12552" max="12552" width="9.140625" style="300"/>
    <col min="12553" max="12553" width="9.28515625" style="300" customWidth="1"/>
    <col min="12554" max="12800" width="9.140625" style="300"/>
    <col min="12801" max="12801" width="23" style="300" bestFit="1" customWidth="1"/>
    <col min="12802" max="12802" width="10" style="300" customWidth="1"/>
    <col min="12803" max="12803" width="12.42578125" style="300" bestFit="1" customWidth="1"/>
    <col min="12804" max="12804" width="10.28515625" style="300" customWidth="1"/>
    <col min="12805" max="12805" width="12.28515625" style="300" customWidth="1"/>
    <col min="12806" max="12806" width="12.42578125" style="300" bestFit="1" customWidth="1"/>
    <col min="12807" max="12807" width="10.7109375" style="300" customWidth="1"/>
    <col min="12808" max="12808" width="9.140625" style="300"/>
    <col min="12809" max="12809" width="9.28515625" style="300" customWidth="1"/>
    <col min="12810" max="13056" width="9.140625" style="300"/>
    <col min="13057" max="13057" width="23" style="300" bestFit="1" customWidth="1"/>
    <col min="13058" max="13058" width="10" style="300" customWidth="1"/>
    <col min="13059" max="13059" width="12.42578125" style="300" bestFit="1" customWidth="1"/>
    <col min="13060" max="13060" width="10.28515625" style="300" customWidth="1"/>
    <col min="13061" max="13061" width="12.28515625" style="300" customWidth="1"/>
    <col min="13062" max="13062" width="12.42578125" style="300" bestFit="1" customWidth="1"/>
    <col min="13063" max="13063" width="10.7109375" style="300" customWidth="1"/>
    <col min="13064" max="13064" width="9.140625" style="300"/>
    <col min="13065" max="13065" width="9.28515625" style="300" customWidth="1"/>
    <col min="13066" max="13312" width="9.140625" style="300"/>
    <col min="13313" max="13313" width="23" style="300" bestFit="1" customWidth="1"/>
    <col min="13314" max="13314" width="10" style="300" customWidth="1"/>
    <col min="13315" max="13315" width="12.42578125" style="300" bestFit="1" customWidth="1"/>
    <col min="13316" max="13316" width="10.28515625" style="300" customWidth="1"/>
    <col min="13317" max="13317" width="12.28515625" style="300" customWidth="1"/>
    <col min="13318" max="13318" width="12.42578125" style="300" bestFit="1" customWidth="1"/>
    <col min="13319" max="13319" width="10.7109375" style="300" customWidth="1"/>
    <col min="13320" max="13320" width="9.140625" style="300"/>
    <col min="13321" max="13321" width="9.28515625" style="300" customWidth="1"/>
    <col min="13322" max="13568" width="9.140625" style="300"/>
    <col min="13569" max="13569" width="23" style="300" bestFit="1" customWidth="1"/>
    <col min="13570" max="13570" width="10" style="300" customWidth="1"/>
    <col min="13571" max="13571" width="12.42578125" style="300" bestFit="1" customWidth="1"/>
    <col min="13572" max="13572" width="10.28515625" style="300" customWidth="1"/>
    <col min="13573" max="13573" width="12.28515625" style="300" customWidth="1"/>
    <col min="13574" max="13574" width="12.42578125" style="300" bestFit="1" customWidth="1"/>
    <col min="13575" max="13575" width="10.7109375" style="300" customWidth="1"/>
    <col min="13576" max="13576" width="9.140625" style="300"/>
    <col min="13577" max="13577" width="9.28515625" style="300" customWidth="1"/>
    <col min="13578" max="13824" width="9.140625" style="300"/>
    <col min="13825" max="13825" width="23" style="300" bestFit="1" customWidth="1"/>
    <col min="13826" max="13826" width="10" style="300" customWidth="1"/>
    <col min="13827" max="13827" width="12.42578125" style="300" bestFit="1" customWidth="1"/>
    <col min="13828" max="13828" width="10.28515625" style="300" customWidth="1"/>
    <col min="13829" max="13829" width="12.28515625" style="300" customWidth="1"/>
    <col min="13830" max="13830" width="12.42578125" style="300" bestFit="1" customWidth="1"/>
    <col min="13831" max="13831" width="10.7109375" style="300" customWidth="1"/>
    <col min="13832" max="13832" width="9.140625" style="300"/>
    <col min="13833" max="13833" width="9.28515625" style="300" customWidth="1"/>
    <col min="13834" max="14080" width="9.140625" style="300"/>
    <col min="14081" max="14081" width="23" style="300" bestFit="1" customWidth="1"/>
    <col min="14082" max="14082" width="10" style="300" customWidth="1"/>
    <col min="14083" max="14083" width="12.42578125" style="300" bestFit="1" customWidth="1"/>
    <col min="14084" max="14084" width="10.28515625" style="300" customWidth="1"/>
    <col min="14085" max="14085" width="12.28515625" style="300" customWidth="1"/>
    <col min="14086" max="14086" width="12.42578125" style="300" bestFit="1" customWidth="1"/>
    <col min="14087" max="14087" width="10.7109375" style="300" customWidth="1"/>
    <col min="14088" max="14088" width="9.140625" style="300"/>
    <col min="14089" max="14089" width="9.28515625" style="300" customWidth="1"/>
    <col min="14090" max="14336" width="9.140625" style="300"/>
    <col min="14337" max="14337" width="23" style="300" bestFit="1" customWidth="1"/>
    <col min="14338" max="14338" width="10" style="300" customWidth="1"/>
    <col min="14339" max="14339" width="12.42578125" style="300" bestFit="1" customWidth="1"/>
    <col min="14340" max="14340" width="10.28515625" style="300" customWidth="1"/>
    <col min="14341" max="14341" width="12.28515625" style="300" customWidth="1"/>
    <col min="14342" max="14342" width="12.42578125" style="300" bestFit="1" customWidth="1"/>
    <col min="14343" max="14343" width="10.7109375" style="300" customWidth="1"/>
    <col min="14344" max="14344" width="9.140625" style="300"/>
    <col min="14345" max="14345" width="9.28515625" style="300" customWidth="1"/>
    <col min="14346" max="14592" width="9.140625" style="300"/>
    <col min="14593" max="14593" width="23" style="300" bestFit="1" customWidth="1"/>
    <col min="14594" max="14594" width="10" style="300" customWidth="1"/>
    <col min="14595" max="14595" width="12.42578125" style="300" bestFit="1" customWidth="1"/>
    <col min="14596" max="14596" width="10.28515625" style="300" customWidth="1"/>
    <col min="14597" max="14597" width="12.28515625" style="300" customWidth="1"/>
    <col min="14598" max="14598" width="12.42578125" style="300" bestFit="1" customWidth="1"/>
    <col min="14599" max="14599" width="10.7109375" style="300" customWidth="1"/>
    <col min="14600" max="14600" width="9.140625" style="300"/>
    <col min="14601" max="14601" width="9.28515625" style="300" customWidth="1"/>
    <col min="14602" max="14848" width="9.140625" style="300"/>
    <col min="14849" max="14849" width="23" style="300" bestFit="1" customWidth="1"/>
    <col min="14850" max="14850" width="10" style="300" customWidth="1"/>
    <col min="14851" max="14851" width="12.42578125" style="300" bestFit="1" customWidth="1"/>
    <col min="14852" max="14852" width="10.28515625" style="300" customWidth="1"/>
    <col min="14853" max="14853" width="12.28515625" style="300" customWidth="1"/>
    <col min="14854" max="14854" width="12.42578125" style="300" bestFit="1" customWidth="1"/>
    <col min="14855" max="14855" width="10.7109375" style="300" customWidth="1"/>
    <col min="14856" max="14856" width="9.140625" style="300"/>
    <col min="14857" max="14857" width="9.28515625" style="300" customWidth="1"/>
    <col min="14858" max="15104" width="9.140625" style="300"/>
    <col min="15105" max="15105" width="23" style="300" bestFit="1" customWidth="1"/>
    <col min="15106" max="15106" width="10" style="300" customWidth="1"/>
    <col min="15107" max="15107" width="12.42578125" style="300" bestFit="1" customWidth="1"/>
    <col min="15108" max="15108" width="10.28515625" style="300" customWidth="1"/>
    <col min="15109" max="15109" width="12.28515625" style="300" customWidth="1"/>
    <col min="15110" max="15110" width="12.42578125" style="300" bestFit="1" customWidth="1"/>
    <col min="15111" max="15111" width="10.7109375" style="300" customWidth="1"/>
    <col min="15112" max="15112" width="9.140625" style="300"/>
    <col min="15113" max="15113" width="9.28515625" style="300" customWidth="1"/>
    <col min="15114" max="15360" width="9.140625" style="300"/>
    <col min="15361" max="15361" width="23" style="300" bestFit="1" customWidth="1"/>
    <col min="15362" max="15362" width="10" style="300" customWidth="1"/>
    <col min="15363" max="15363" width="12.42578125" style="300" bestFit="1" customWidth="1"/>
    <col min="15364" max="15364" width="10.28515625" style="300" customWidth="1"/>
    <col min="15365" max="15365" width="12.28515625" style="300" customWidth="1"/>
    <col min="15366" max="15366" width="12.42578125" style="300" bestFit="1" customWidth="1"/>
    <col min="15367" max="15367" width="10.7109375" style="300" customWidth="1"/>
    <col min="15368" max="15368" width="9.140625" style="300"/>
    <col min="15369" max="15369" width="9.28515625" style="300" customWidth="1"/>
    <col min="15370" max="15616" width="9.140625" style="300"/>
    <col min="15617" max="15617" width="23" style="300" bestFit="1" customWidth="1"/>
    <col min="15618" max="15618" width="10" style="300" customWidth="1"/>
    <col min="15619" max="15619" width="12.42578125" style="300" bestFit="1" customWidth="1"/>
    <col min="15620" max="15620" width="10.28515625" style="300" customWidth="1"/>
    <col min="15621" max="15621" width="12.28515625" style="300" customWidth="1"/>
    <col min="15622" max="15622" width="12.42578125" style="300" bestFit="1" customWidth="1"/>
    <col min="15623" max="15623" width="10.7109375" style="300" customWidth="1"/>
    <col min="15624" max="15624" width="9.140625" style="300"/>
    <col min="15625" max="15625" width="9.28515625" style="300" customWidth="1"/>
    <col min="15626" max="15872" width="9.140625" style="300"/>
    <col min="15873" max="15873" width="23" style="300" bestFit="1" customWidth="1"/>
    <col min="15874" max="15874" width="10" style="300" customWidth="1"/>
    <col min="15875" max="15875" width="12.42578125" style="300" bestFit="1" customWidth="1"/>
    <col min="15876" max="15876" width="10.28515625" style="300" customWidth="1"/>
    <col min="15877" max="15877" width="12.28515625" style="300" customWidth="1"/>
    <col min="15878" max="15878" width="12.42578125" style="300" bestFit="1" customWidth="1"/>
    <col min="15879" max="15879" width="10.7109375" style="300" customWidth="1"/>
    <col min="15880" max="15880" width="9.140625" style="300"/>
    <col min="15881" max="15881" width="9.28515625" style="300" customWidth="1"/>
    <col min="15882" max="16128" width="9.140625" style="300"/>
    <col min="16129" max="16129" width="23" style="300" bestFit="1" customWidth="1"/>
    <col min="16130" max="16130" width="10" style="300" customWidth="1"/>
    <col min="16131" max="16131" width="12.42578125" style="300" bestFit="1" customWidth="1"/>
    <col min="16132" max="16132" width="10.28515625" style="300" customWidth="1"/>
    <col min="16133" max="16133" width="12.28515625" style="300" customWidth="1"/>
    <col min="16134" max="16134" width="12.42578125" style="300" bestFit="1" customWidth="1"/>
    <col min="16135" max="16135" width="10.7109375" style="300" customWidth="1"/>
    <col min="16136" max="16136" width="9.140625" style="300"/>
    <col min="16137" max="16137" width="9.28515625" style="300" customWidth="1"/>
    <col min="16138" max="16384" width="9.140625" style="300"/>
  </cols>
  <sheetData>
    <row r="1" spans="1:12">
      <c r="A1" s="1578" t="s">
        <v>155</v>
      </c>
      <c r="B1" s="1578"/>
      <c r="C1" s="1578"/>
      <c r="D1" s="1578"/>
      <c r="E1" s="1578"/>
      <c r="F1" s="1578"/>
      <c r="G1" s="1578"/>
      <c r="H1" s="1578"/>
    </row>
    <row r="2" spans="1:12">
      <c r="A2" s="1578" t="s">
        <v>156</v>
      </c>
      <c r="B2" s="1578"/>
      <c r="C2" s="1578"/>
      <c r="D2" s="1578"/>
      <c r="E2" s="1578"/>
      <c r="F2" s="1578"/>
      <c r="G2" s="1578"/>
      <c r="H2" s="1578"/>
    </row>
    <row r="3" spans="1:12" ht="15.75" customHeight="1">
      <c r="A3" s="1579" t="s">
        <v>143</v>
      </c>
      <c r="B3" s="1579"/>
      <c r="C3" s="1579"/>
      <c r="D3" s="1579"/>
      <c r="E3" s="1579"/>
      <c r="F3" s="1579"/>
      <c r="G3" s="1579"/>
      <c r="H3" s="1579"/>
    </row>
    <row r="4" spans="1:12" ht="17.25" customHeight="1" thickBot="1">
      <c r="A4" s="301" t="s">
        <v>87</v>
      </c>
      <c r="B4" s="301"/>
      <c r="C4" s="301"/>
      <c r="D4" s="301"/>
      <c r="E4" s="302"/>
      <c r="F4" s="302"/>
      <c r="G4" s="301"/>
      <c r="H4" s="303" t="s">
        <v>68</v>
      </c>
    </row>
    <row r="5" spans="1:12" ht="15" customHeight="1" thickTop="1">
      <c r="A5" s="1580" t="s">
        <v>566</v>
      </c>
      <c r="B5" s="1582" t="s">
        <v>4</v>
      </c>
      <c r="C5" s="1582"/>
      <c r="D5" s="1583" t="s">
        <v>563</v>
      </c>
      <c r="E5" s="1583"/>
      <c r="F5" s="304" t="s">
        <v>564</v>
      </c>
      <c r="G5" s="1584" t="s">
        <v>570</v>
      </c>
      <c r="H5" s="1585"/>
    </row>
    <row r="6" spans="1:12" ht="16.5" customHeight="1">
      <c r="A6" s="1581"/>
      <c r="B6" s="305" t="s">
        <v>51</v>
      </c>
      <c r="C6" s="306" t="s">
        <v>157</v>
      </c>
      <c r="D6" s="305" t="s">
        <v>51</v>
      </c>
      <c r="E6" s="306" t="str">
        <f>C6</f>
        <v>Eleven  Months</v>
      </c>
      <c r="F6" s="306" t="str">
        <f>C6</f>
        <v>Eleven  Months</v>
      </c>
      <c r="G6" s="307" t="s">
        <v>5</v>
      </c>
      <c r="H6" s="308" t="s">
        <v>46</v>
      </c>
    </row>
    <row r="7" spans="1:12" ht="15" customHeight="1">
      <c r="A7" s="309"/>
      <c r="B7" s="310"/>
      <c r="C7" s="310"/>
      <c r="D7" s="310"/>
      <c r="E7" s="310"/>
      <c r="F7" s="310"/>
      <c r="G7" s="311"/>
      <c r="H7" s="312"/>
    </row>
    <row r="8" spans="1:12" ht="15" customHeight="1">
      <c r="A8" s="313" t="s">
        <v>158</v>
      </c>
      <c r="B8" s="314">
        <v>70117.120803999991</v>
      </c>
      <c r="C8" s="314">
        <v>62154.945408999993</v>
      </c>
      <c r="D8" s="314">
        <v>73049.066227999996</v>
      </c>
      <c r="E8" s="314">
        <v>67312.178245999996</v>
      </c>
      <c r="F8" s="314">
        <v>74314.405729999999</v>
      </c>
      <c r="G8" s="429">
        <v>8.2973813315476548</v>
      </c>
      <c r="H8" s="430">
        <v>10.402616088888948</v>
      </c>
      <c r="J8" s="162"/>
      <c r="K8" s="162"/>
      <c r="L8" s="162"/>
    </row>
    <row r="9" spans="1:12" ht="15" customHeight="1">
      <c r="A9" s="316"/>
      <c r="B9" s="314"/>
      <c r="C9" s="315"/>
      <c r="D9" s="315"/>
      <c r="E9" s="315"/>
      <c r="F9" s="315"/>
      <c r="G9" s="429"/>
      <c r="H9" s="430"/>
    </row>
    <row r="10" spans="1:12" ht="15" customHeight="1">
      <c r="A10" s="316" t="s">
        <v>159</v>
      </c>
      <c r="B10" s="317">
        <v>39493.688892999999</v>
      </c>
      <c r="C10" s="318">
        <v>34872.090534999996</v>
      </c>
      <c r="D10" s="318">
        <v>41449.172801000001</v>
      </c>
      <c r="E10" s="318">
        <v>39044.519364</v>
      </c>
      <c r="F10" s="318">
        <v>42458.922439000002</v>
      </c>
      <c r="G10" s="431">
        <v>11.964951813864658</v>
      </c>
      <c r="H10" s="432">
        <v>8.7448971856167077</v>
      </c>
    </row>
    <row r="11" spans="1:12" ht="15" customHeight="1">
      <c r="A11" s="316" t="s">
        <v>160</v>
      </c>
      <c r="B11" s="317">
        <v>1681.5272220000002</v>
      </c>
      <c r="C11" s="318">
        <v>1501.5759290000001</v>
      </c>
      <c r="D11" s="318">
        <v>1701.4950960000001</v>
      </c>
      <c r="E11" s="318">
        <v>1565.4686000000002</v>
      </c>
      <c r="F11" s="318">
        <v>2999.7215959999999</v>
      </c>
      <c r="G11" s="431">
        <v>4.2550409716910309</v>
      </c>
      <c r="H11" s="432">
        <v>91.618126099750555</v>
      </c>
    </row>
    <row r="12" spans="1:12" ht="15" customHeight="1">
      <c r="A12" s="319" t="s">
        <v>161</v>
      </c>
      <c r="B12" s="320">
        <v>28941.904688999999</v>
      </c>
      <c r="C12" s="320">
        <v>25781.278944999998</v>
      </c>
      <c r="D12" s="320">
        <v>29898.398331</v>
      </c>
      <c r="E12" s="320">
        <v>26702.190282</v>
      </c>
      <c r="F12" s="320">
        <v>28855.761695000001</v>
      </c>
      <c r="G12" s="433">
        <v>3.5720157210377863</v>
      </c>
      <c r="H12" s="434">
        <v>8.0651489269467476</v>
      </c>
    </row>
    <row r="13" spans="1:12" ht="15" customHeight="1">
      <c r="A13" s="309"/>
      <c r="B13" s="317"/>
      <c r="C13" s="315"/>
      <c r="D13" s="315"/>
      <c r="E13" s="315"/>
      <c r="F13" s="315"/>
      <c r="G13" s="429"/>
      <c r="H13" s="430"/>
    </row>
    <row r="14" spans="1:12" ht="15" customHeight="1">
      <c r="A14" s="313" t="s">
        <v>162</v>
      </c>
      <c r="B14" s="314">
        <v>773599.12336700002</v>
      </c>
      <c r="C14" s="314">
        <v>684753.13162500004</v>
      </c>
      <c r="D14" s="314">
        <v>990113.20393199997</v>
      </c>
      <c r="E14" s="314">
        <v>896571.39463200001</v>
      </c>
      <c r="F14" s="314">
        <v>1107351.696978</v>
      </c>
      <c r="G14" s="429">
        <v>30.933522349044267</v>
      </c>
      <c r="H14" s="430">
        <v>23.509594841860348</v>
      </c>
    </row>
    <row r="15" spans="1:12" ht="15" customHeight="1">
      <c r="A15" s="316"/>
      <c r="B15" s="314"/>
      <c r="C15" s="315"/>
      <c r="D15" s="315"/>
      <c r="E15" s="315"/>
      <c r="F15" s="315"/>
      <c r="G15" s="429"/>
      <c r="H15" s="430"/>
    </row>
    <row r="16" spans="1:12" ht="15" customHeight="1">
      <c r="A16" s="316" t="s">
        <v>163</v>
      </c>
      <c r="B16" s="317">
        <v>477212.56763300003</v>
      </c>
      <c r="C16" s="318">
        <v>420981.05291400006</v>
      </c>
      <c r="D16" s="318">
        <v>633669.56580899993</v>
      </c>
      <c r="E16" s="318">
        <v>585020.50402699993</v>
      </c>
      <c r="F16" s="318">
        <v>731236.17947600002</v>
      </c>
      <c r="G16" s="431">
        <v>38.965993832152492</v>
      </c>
      <c r="H16" s="432">
        <v>24.993256551269852</v>
      </c>
    </row>
    <row r="17" spans="1:8" ht="15" customHeight="1">
      <c r="A17" s="316" t="s">
        <v>164</v>
      </c>
      <c r="B17" s="317">
        <v>115694.31763999996</v>
      </c>
      <c r="C17" s="318">
        <v>103645.72467299998</v>
      </c>
      <c r="D17" s="321">
        <v>127245.02276300002</v>
      </c>
      <c r="E17" s="318">
        <v>113965.667157</v>
      </c>
      <c r="F17" s="318">
        <v>142786.56012399998</v>
      </c>
      <c r="G17" s="431">
        <v>9.9569398704666696</v>
      </c>
      <c r="H17" s="432">
        <v>25.289101258272879</v>
      </c>
    </row>
    <row r="18" spans="1:8" ht="15" customHeight="1">
      <c r="A18" s="319" t="s">
        <v>165</v>
      </c>
      <c r="B18" s="320">
        <v>180692.238094</v>
      </c>
      <c r="C18" s="320">
        <v>160126.35403800002</v>
      </c>
      <c r="D18" s="320">
        <v>229198.61536000005</v>
      </c>
      <c r="E18" s="320">
        <v>197585.22344800003</v>
      </c>
      <c r="F18" s="320">
        <v>233328.95737799999</v>
      </c>
      <c r="G18" s="433">
        <v>23.393319378964023</v>
      </c>
      <c r="H18" s="434">
        <v>18.09028696895794</v>
      </c>
    </row>
    <row r="19" spans="1:8" ht="15" customHeight="1">
      <c r="A19" s="309"/>
      <c r="B19" s="314"/>
      <c r="C19" s="314"/>
      <c r="D19" s="314"/>
      <c r="E19" s="314"/>
      <c r="F19" s="314"/>
      <c r="G19" s="429"/>
      <c r="H19" s="430"/>
    </row>
    <row r="20" spans="1:8" ht="15" customHeight="1">
      <c r="A20" s="313" t="s">
        <v>166</v>
      </c>
      <c r="B20" s="314">
        <v>-703482.00256300007</v>
      </c>
      <c r="C20" s="314">
        <v>-622598.186216</v>
      </c>
      <c r="D20" s="314">
        <v>-917064.13770399999</v>
      </c>
      <c r="E20" s="314">
        <v>-829259.21638600004</v>
      </c>
      <c r="F20" s="314">
        <v>-1033037.2912480001</v>
      </c>
      <c r="G20" s="429">
        <v>33.193323518341003</v>
      </c>
      <c r="H20" s="430">
        <v>24.573507394959876</v>
      </c>
    </row>
    <row r="21" spans="1:8" ht="15" customHeight="1">
      <c r="A21" s="316"/>
      <c r="B21" s="317"/>
      <c r="C21" s="317"/>
      <c r="D21" s="317"/>
      <c r="E21" s="317"/>
      <c r="F21" s="317"/>
      <c r="G21" s="429"/>
      <c r="H21" s="430"/>
    </row>
    <row r="22" spans="1:8" ht="15" customHeight="1">
      <c r="A22" s="316" t="s">
        <v>167</v>
      </c>
      <c r="B22" s="317">
        <v>-437718.87874000001</v>
      </c>
      <c r="C22" s="317">
        <v>-386108.96237900003</v>
      </c>
      <c r="D22" s="317">
        <v>-592220.39300799998</v>
      </c>
      <c r="E22" s="317">
        <v>-545975.98466299998</v>
      </c>
      <c r="F22" s="317">
        <v>-688777.25703700003</v>
      </c>
      <c r="G22" s="431">
        <v>41.404639068459716</v>
      </c>
      <c r="H22" s="432">
        <v>26.155229604493172</v>
      </c>
    </row>
    <row r="23" spans="1:8" ht="15" customHeight="1">
      <c r="A23" s="316" t="s">
        <v>168</v>
      </c>
      <c r="B23" s="317">
        <v>-114012.79041799996</v>
      </c>
      <c r="C23" s="317">
        <v>-102144.14874399998</v>
      </c>
      <c r="D23" s="317">
        <v>-125543.52766700002</v>
      </c>
      <c r="E23" s="317">
        <v>-112400.198557</v>
      </c>
      <c r="F23" s="317">
        <v>-139786.83852799999</v>
      </c>
      <c r="G23" s="431">
        <v>10.040760962925404</v>
      </c>
      <c r="H23" s="432">
        <v>24.365295010677215</v>
      </c>
    </row>
    <row r="24" spans="1:8" ht="15" customHeight="1">
      <c r="A24" s="319" t="s">
        <v>169</v>
      </c>
      <c r="B24" s="322">
        <v>-151750.33340500001</v>
      </c>
      <c r="C24" s="322">
        <v>-134345.07509300002</v>
      </c>
      <c r="D24" s="322">
        <v>-199300.21702900005</v>
      </c>
      <c r="E24" s="322">
        <v>-170883.03316600004</v>
      </c>
      <c r="F24" s="322">
        <v>-204473.195683</v>
      </c>
      <c r="G24" s="433">
        <v>27.19709527699969</v>
      </c>
      <c r="H24" s="434">
        <v>19.656815480545475</v>
      </c>
    </row>
    <row r="25" spans="1:8" ht="15" customHeight="1">
      <c r="A25" s="309"/>
      <c r="B25" s="317"/>
      <c r="C25" s="317"/>
      <c r="D25" s="317"/>
      <c r="E25" s="317"/>
      <c r="F25" s="317"/>
      <c r="G25" s="429"/>
      <c r="H25" s="430"/>
    </row>
    <row r="26" spans="1:8" ht="15" customHeight="1">
      <c r="A26" s="313" t="s">
        <v>170</v>
      </c>
      <c r="B26" s="314">
        <v>843716.28417100001</v>
      </c>
      <c r="C26" s="314">
        <v>746908.07703400007</v>
      </c>
      <c r="D26" s="314">
        <v>1063162.2701599998</v>
      </c>
      <c r="E26" s="314">
        <v>963883.57287799998</v>
      </c>
      <c r="F26" s="314">
        <v>1181666.102708</v>
      </c>
      <c r="G26" s="429">
        <v>29.04982587758559</v>
      </c>
      <c r="H26" s="430">
        <v>22.594277561940061</v>
      </c>
    </row>
    <row r="27" spans="1:8" ht="15" customHeight="1">
      <c r="A27" s="316"/>
      <c r="B27" s="317"/>
      <c r="C27" s="317"/>
      <c r="D27" s="317"/>
      <c r="E27" s="317"/>
      <c r="F27" s="317"/>
      <c r="G27" s="429"/>
      <c r="H27" s="430"/>
    </row>
    <row r="28" spans="1:8" ht="15" customHeight="1">
      <c r="A28" s="316" t="s">
        <v>167</v>
      </c>
      <c r="B28" s="317">
        <v>516706.29652600002</v>
      </c>
      <c r="C28" s="317">
        <v>455853.14344900008</v>
      </c>
      <c r="D28" s="317">
        <v>675118.73860999988</v>
      </c>
      <c r="E28" s="317">
        <v>624065.02339099988</v>
      </c>
      <c r="F28" s="317">
        <v>773695.10191500001</v>
      </c>
      <c r="G28" s="431">
        <v>36.900454095655249</v>
      </c>
      <c r="H28" s="432">
        <v>23.976680780946651</v>
      </c>
    </row>
    <row r="29" spans="1:8" ht="15" customHeight="1">
      <c r="A29" s="316" t="s">
        <v>168</v>
      </c>
      <c r="B29" s="317">
        <v>117375.84486199997</v>
      </c>
      <c r="C29" s="317">
        <v>105147.30060199997</v>
      </c>
      <c r="D29" s="317">
        <v>128946.51785900001</v>
      </c>
      <c r="E29" s="317">
        <v>115531.13575700001</v>
      </c>
      <c r="F29" s="317">
        <v>145786.28171999997</v>
      </c>
      <c r="G29" s="431">
        <v>9.8755128239616567</v>
      </c>
      <c r="H29" s="432">
        <v>26.187872009357278</v>
      </c>
    </row>
    <row r="30" spans="1:8" ht="15" customHeight="1" thickBot="1">
      <c r="A30" s="323" t="s">
        <v>169</v>
      </c>
      <c r="B30" s="324">
        <v>209634.14278299999</v>
      </c>
      <c r="C30" s="324">
        <v>185907.63298300002</v>
      </c>
      <c r="D30" s="324">
        <v>259097.01369100006</v>
      </c>
      <c r="E30" s="324">
        <v>224287.41373000003</v>
      </c>
      <c r="F30" s="324">
        <v>262184.71907300001</v>
      </c>
      <c r="G30" s="435">
        <v>20.644542739409516</v>
      </c>
      <c r="H30" s="436">
        <v>16.896759703431783</v>
      </c>
    </row>
    <row r="31" spans="1:8" ht="16.5" thickTop="1">
      <c r="A31" s="301"/>
      <c r="B31" s="325"/>
      <c r="C31" s="325"/>
      <c r="D31" s="325"/>
      <c r="E31" s="325"/>
      <c r="F31" s="325"/>
      <c r="G31" s="301"/>
      <c r="H31" s="301"/>
    </row>
    <row r="32" spans="1:8">
      <c r="A32" s="301"/>
      <c r="B32" s="302"/>
      <c r="C32" s="302"/>
      <c r="D32" s="302"/>
      <c r="E32" s="302"/>
      <c r="F32" s="302"/>
      <c r="G32" s="301"/>
      <c r="H32" s="301"/>
    </row>
    <row r="33" spans="1:10">
      <c r="A33" s="301"/>
      <c r="B33" s="325"/>
      <c r="C33" s="325"/>
      <c r="D33" s="325"/>
      <c r="E33" s="326"/>
      <c r="F33" s="326"/>
      <c r="G33" s="301"/>
      <c r="H33" s="301"/>
      <c r="I33" s="327"/>
    </row>
    <row r="34" spans="1:10" ht="15" customHeight="1">
      <c r="A34" s="328" t="s">
        <v>171</v>
      </c>
      <c r="B34" s="329">
        <v>9.0637539115638344</v>
      </c>
      <c r="C34" s="329">
        <v>9.0769859294398501</v>
      </c>
      <c r="D34" s="329">
        <v>7.377849920383138</v>
      </c>
      <c r="E34" s="329">
        <v>7.5077320834698789</v>
      </c>
      <c r="F34" s="329">
        <v>6.7110030113112673</v>
      </c>
      <c r="G34" s="301"/>
      <c r="H34" s="301"/>
      <c r="I34" s="162"/>
    </row>
    <row r="35" spans="1:10" ht="15" customHeight="1">
      <c r="A35" s="330" t="s">
        <v>172</v>
      </c>
      <c r="B35" s="329">
        <v>8.275911317443045</v>
      </c>
      <c r="C35" s="329">
        <v>8.2835296965547336</v>
      </c>
      <c r="D35" s="329">
        <v>6.5411335872004885</v>
      </c>
      <c r="E35" s="329">
        <v>6.6740428916997425</v>
      </c>
      <c r="F35" s="329">
        <v>5.8064581089827696</v>
      </c>
      <c r="G35" s="301"/>
      <c r="H35" s="301"/>
      <c r="I35" s="162"/>
      <c r="J35" s="162"/>
    </row>
    <row r="36" spans="1:10" ht="15" customHeight="1">
      <c r="A36" s="331" t="s">
        <v>173</v>
      </c>
      <c r="B36" s="332">
        <v>1.4534224811561807</v>
      </c>
      <c r="C36" s="332">
        <v>1.448758194066798</v>
      </c>
      <c r="D36" s="332">
        <v>1.3371800790739898</v>
      </c>
      <c r="E36" s="332">
        <v>1.3736317603821844</v>
      </c>
      <c r="F36" s="332">
        <v>2.1008430999352843</v>
      </c>
      <c r="G36" s="301"/>
      <c r="H36" s="301"/>
      <c r="I36" s="162"/>
      <c r="J36" s="162"/>
    </row>
    <row r="37" spans="1:10" ht="15" customHeight="1">
      <c r="A37" s="333" t="s">
        <v>174</v>
      </c>
      <c r="B37" s="334">
        <v>16.01723737238995</v>
      </c>
      <c r="C37" s="334">
        <v>16.100584503961024</v>
      </c>
      <c r="D37" s="334">
        <v>13.044755215488049</v>
      </c>
      <c r="E37" s="334">
        <v>13.514264789657924</v>
      </c>
      <c r="F37" s="334">
        <v>12.366986943782033</v>
      </c>
      <c r="G37" s="301"/>
      <c r="H37" s="301"/>
      <c r="I37" s="162"/>
      <c r="J37" s="162"/>
    </row>
    <row r="38" spans="1:10" ht="15" customHeight="1">
      <c r="A38" s="335" t="s">
        <v>175</v>
      </c>
      <c r="B38" s="336"/>
      <c r="C38" s="336"/>
      <c r="D38" s="336"/>
      <c r="E38" s="336"/>
      <c r="F38" s="337"/>
      <c r="G38" s="301"/>
      <c r="H38" s="301"/>
    </row>
    <row r="39" spans="1:10" ht="15" customHeight="1">
      <c r="A39" s="338" t="s">
        <v>172</v>
      </c>
      <c r="B39" s="329">
        <v>56.325314616664912</v>
      </c>
      <c r="C39" s="329">
        <v>56.105093980101131</v>
      </c>
      <c r="D39" s="329">
        <v>56.741550496524177</v>
      </c>
      <c r="E39" s="329">
        <v>58.005134258629056</v>
      </c>
      <c r="F39" s="329">
        <v>57.134174756456069</v>
      </c>
      <c r="G39" s="301"/>
      <c r="H39" s="301"/>
      <c r="I39" s="162"/>
      <c r="J39" s="162"/>
    </row>
    <row r="40" spans="1:10" ht="15" customHeight="1">
      <c r="A40" s="331" t="s">
        <v>173</v>
      </c>
      <c r="B40" s="332">
        <v>2.3981692384380873</v>
      </c>
      <c r="C40" s="332">
        <v>2.4158591389939073</v>
      </c>
      <c r="D40" s="332">
        <v>2.32924961790656</v>
      </c>
      <c r="E40" s="332">
        <v>2.325684060139634</v>
      </c>
      <c r="F40" s="332">
        <v>4.0365277317814057</v>
      </c>
      <c r="G40" s="301"/>
      <c r="H40" s="301"/>
      <c r="I40" s="162"/>
      <c r="J40" s="162"/>
    </row>
    <row r="41" spans="1:10" ht="15" customHeight="1">
      <c r="A41" s="339" t="s">
        <v>174</v>
      </c>
      <c r="B41" s="334">
        <v>41.276516144897016</v>
      </c>
      <c r="C41" s="334">
        <v>41.479046880904967</v>
      </c>
      <c r="D41" s="334">
        <v>40.929199885569275</v>
      </c>
      <c r="E41" s="334">
        <v>39.669181681231315</v>
      </c>
      <c r="F41" s="334">
        <v>38.829297511762526</v>
      </c>
      <c r="G41" s="301"/>
      <c r="H41" s="301"/>
      <c r="I41" s="162"/>
      <c r="J41" s="162"/>
    </row>
    <row r="42" spans="1:10" ht="15" customHeight="1">
      <c r="A42" s="335" t="s">
        <v>176</v>
      </c>
      <c r="B42" s="336"/>
      <c r="C42" s="336"/>
      <c r="D42" s="336"/>
      <c r="E42" s="336"/>
      <c r="F42" s="337"/>
      <c r="G42" s="301"/>
      <c r="H42" s="301"/>
    </row>
    <row r="43" spans="1:10" ht="15" customHeight="1">
      <c r="A43" s="338" t="s">
        <v>172</v>
      </c>
      <c r="B43" s="340">
        <v>61.687320114323285</v>
      </c>
      <c r="C43" s="340">
        <v>61.479244631559752</v>
      </c>
      <c r="D43" s="340">
        <v>63.999708648721324</v>
      </c>
      <c r="E43" s="340">
        <v>65.250855372998274</v>
      </c>
      <c r="F43" s="340">
        <v>66.034682700317177</v>
      </c>
      <c r="G43" s="301"/>
      <c r="H43" s="301"/>
      <c r="I43" s="300" t="s">
        <v>87</v>
      </c>
    </row>
    <row r="44" spans="1:10" ht="15" customHeight="1">
      <c r="A44" s="341" t="s">
        <v>173</v>
      </c>
      <c r="B44" s="342">
        <v>14.955332050591515</v>
      </c>
      <c r="C44" s="342">
        <v>15.136217694548753</v>
      </c>
      <c r="D44" s="342">
        <v>12.851563059423565</v>
      </c>
      <c r="E44" s="342">
        <v>12.711276295378296</v>
      </c>
      <c r="F44" s="342">
        <v>12.894418323796252</v>
      </c>
      <c r="G44" s="301"/>
      <c r="H44" s="301" t="s">
        <v>87</v>
      </c>
    </row>
    <row r="45" spans="1:10" ht="15" customHeight="1">
      <c r="A45" s="339" t="s">
        <v>174</v>
      </c>
      <c r="B45" s="342">
        <v>23.357347835085189</v>
      </c>
      <c r="C45" s="342">
        <v>23.384537673891508</v>
      </c>
      <c r="D45" s="342">
        <v>23.148728291855118</v>
      </c>
      <c r="E45" s="342">
        <v>22.037868331623429</v>
      </c>
      <c r="F45" s="342">
        <v>21.070898975886575</v>
      </c>
      <c r="G45" s="301"/>
      <c r="H45" s="301"/>
    </row>
    <row r="46" spans="1:10" ht="15" customHeight="1">
      <c r="A46" s="335" t="s">
        <v>177</v>
      </c>
      <c r="B46" s="336"/>
      <c r="C46" s="336"/>
      <c r="D46" s="336"/>
      <c r="E46" s="336"/>
      <c r="F46" s="337"/>
      <c r="G46" s="301"/>
      <c r="H46" s="301"/>
    </row>
    <row r="47" spans="1:10" ht="15" customHeight="1">
      <c r="A47" s="338" t="s">
        <v>172</v>
      </c>
      <c r="B47" s="340">
        <v>62.221759354931081</v>
      </c>
      <c r="C47" s="340">
        <v>62.015754450824247</v>
      </c>
      <c r="D47" s="340">
        <v>64.57785978750708</v>
      </c>
      <c r="E47" s="340">
        <v>65.839001107810589</v>
      </c>
      <c r="F47" s="340">
        <v>66.674965451140338</v>
      </c>
      <c r="G47" s="301"/>
      <c r="H47" s="301"/>
    </row>
    <row r="48" spans="1:10" ht="15" customHeight="1">
      <c r="A48" s="341" t="s">
        <v>173</v>
      </c>
      <c r="B48" s="342">
        <v>16.206923560605173</v>
      </c>
      <c r="C48" s="342">
        <v>16.406110876230979</v>
      </c>
      <c r="D48" s="342">
        <v>13.689721635099158</v>
      </c>
      <c r="E48" s="342">
        <v>13.554289941672524</v>
      </c>
      <c r="F48" s="342">
        <v>13.531635277089094</v>
      </c>
      <c r="G48" s="301"/>
      <c r="H48" s="301"/>
    </row>
    <row r="49" spans="1:8" ht="15" customHeight="1">
      <c r="A49" s="339" t="s">
        <v>174</v>
      </c>
      <c r="B49" s="343">
        <v>21.571317084463733</v>
      </c>
      <c r="C49" s="343">
        <v>21.578134672944781</v>
      </c>
      <c r="D49" s="343">
        <v>21.732418577393766</v>
      </c>
      <c r="E49" s="343">
        <v>20.606708950516882</v>
      </c>
      <c r="F49" s="343">
        <v>19.793399271770561</v>
      </c>
      <c r="G49" s="301"/>
      <c r="H49" s="301"/>
    </row>
    <row r="50" spans="1:8" ht="15" customHeight="1">
      <c r="A50" s="1575" t="s">
        <v>178</v>
      </c>
      <c r="B50" s="1576"/>
      <c r="C50" s="1576"/>
      <c r="D50" s="1576"/>
      <c r="E50" s="1576"/>
      <c r="F50" s="1577"/>
      <c r="G50" s="301"/>
      <c r="H50" s="301"/>
    </row>
    <row r="51" spans="1:8" ht="15" customHeight="1">
      <c r="A51" s="338" t="s">
        <v>172</v>
      </c>
      <c r="B51" s="340">
        <v>61.241711961704496</v>
      </c>
      <c r="C51" s="340">
        <v>61.032027563446626</v>
      </c>
      <c r="D51" s="340">
        <v>63.501006154817588</v>
      </c>
      <c r="E51" s="340">
        <v>64.744855182835309</v>
      </c>
      <c r="F51" s="340">
        <v>65.47493409025941</v>
      </c>
      <c r="G51" s="301"/>
      <c r="H51" s="301"/>
    </row>
    <row r="52" spans="1:8" ht="15" customHeight="1">
      <c r="A52" s="341" t="s">
        <v>173</v>
      </c>
      <c r="B52" s="342">
        <v>13.911767150177564</v>
      </c>
      <c r="C52" s="342">
        <v>14.07767620073729</v>
      </c>
      <c r="D52" s="342">
        <v>12.128582952778629</v>
      </c>
      <c r="E52" s="342">
        <v>11.986005261200042</v>
      </c>
      <c r="F52" s="342">
        <v>12.33734989824152</v>
      </c>
      <c r="G52" s="301"/>
      <c r="H52" s="301"/>
    </row>
    <row r="53" spans="1:8" ht="15" customHeight="1">
      <c r="A53" s="339" t="s">
        <v>174</v>
      </c>
      <c r="B53" s="343">
        <v>24.846520888117933</v>
      </c>
      <c r="C53" s="343">
        <v>24.890296235816084</v>
      </c>
      <c r="D53" s="343">
        <v>24.370410892403793</v>
      </c>
      <c r="E53" s="343">
        <v>23.269139555964649</v>
      </c>
      <c r="F53" s="343">
        <v>22.187716011499077</v>
      </c>
      <c r="G53" s="301"/>
      <c r="H53" s="301"/>
    </row>
    <row r="54" spans="1:8" ht="15" customHeight="1">
      <c r="A54" s="1575" t="s">
        <v>179</v>
      </c>
      <c r="B54" s="1576"/>
      <c r="C54" s="1576"/>
      <c r="D54" s="1576"/>
      <c r="E54" s="1576"/>
      <c r="F54" s="1577"/>
      <c r="G54" s="301"/>
      <c r="H54" s="301"/>
    </row>
    <row r="55" spans="1:8" ht="15" customHeight="1">
      <c r="A55" s="331" t="s">
        <v>180</v>
      </c>
      <c r="B55" s="344">
        <v>8.3105093642816339</v>
      </c>
      <c r="C55" s="344">
        <v>8.3216325167910359</v>
      </c>
      <c r="D55" s="344">
        <v>6.8709234966555508</v>
      </c>
      <c r="E55" s="344">
        <v>6.9834345288214372</v>
      </c>
      <c r="F55" s="345">
        <v>6.2889513001765218</v>
      </c>
      <c r="G55" s="301"/>
      <c r="H55" s="301"/>
    </row>
    <row r="56" spans="1:8" ht="15" customHeight="1">
      <c r="A56" s="333" t="s">
        <v>181</v>
      </c>
      <c r="B56" s="346">
        <v>91.689485894788177</v>
      </c>
      <c r="C56" s="346">
        <v>91.678367483208959</v>
      </c>
      <c r="D56" s="346">
        <v>93.129076503344464</v>
      </c>
      <c r="E56" s="346">
        <v>93.016565471178566</v>
      </c>
      <c r="F56" s="347">
        <v>93.711048699823479</v>
      </c>
      <c r="G56" s="301"/>
      <c r="H56" s="301"/>
    </row>
    <row r="57" spans="1:8">
      <c r="A57" s="301" t="s">
        <v>182</v>
      </c>
      <c r="B57" s="301"/>
      <c r="C57" s="301"/>
      <c r="D57" s="301"/>
      <c r="E57" s="301"/>
      <c r="F57" s="301"/>
      <c r="G57" s="301"/>
      <c r="H57" s="301"/>
    </row>
    <row r="58" spans="1:8">
      <c r="A58" s="301" t="s">
        <v>183</v>
      </c>
      <c r="B58" s="301"/>
      <c r="C58" s="301"/>
      <c r="D58" s="301"/>
      <c r="E58" s="301"/>
      <c r="F58" s="301"/>
      <c r="G58" s="301"/>
      <c r="H58" s="301"/>
    </row>
    <row r="59" spans="1:8">
      <c r="A59" s="301" t="s">
        <v>184</v>
      </c>
      <c r="B59" s="301"/>
      <c r="C59" s="301"/>
      <c r="D59" s="301"/>
      <c r="E59" s="301"/>
      <c r="F59" s="301"/>
      <c r="G59" s="301"/>
      <c r="H59" s="301"/>
    </row>
    <row r="60" spans="1:8">
      <c r="H60" s="300" t="s">
        <v>87</v>
      </c>
    </row>
    <row r="70" spans="5:6">
      <c r="E70" s="162"/>
      <c r="F70" s="162"/>
    </row>
    <row r="73" spans="5:6">
      <c r="F73" s="162"/>
    </row>
  </sheetData>
  <mergeCells count="9">
    <mergeCell ref="A54:F54"/>
    <mergeCell ref="A50:F50"/>
    <mergeCell ref="A1:H1"/>
    <mergeCell ref="A2:H2"/>
    <mergeCell ref="A3:H3"/>
    <mergeCell ref="A5:A6"/>
    <mergeCell ref="B5:C5"/>
    <mergeCell ref="D5:E5"/>
    <mergeCell ref="G5:H5"/>
  </mergeCells>
  <printOptions horizontalCentered="1"/>
  <pageMargins left="0.7" right="0.7" top="0.5" bottom="0.5" header="0.5" footer="0.5"/>
  <pageSetup scale="66" orientation="portrait" horizontalDpi="4294967295" verticalDpi="4294967295"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B1:H63"/>
  <sheetViews>
    <sheetView view="pageBreakPreview" topLeftCell="A13" zoomScale="60" workbookViewId="0">
      <selection activeCell="K6" sqref="K6"/>
    </sheetView>
  </sheetViews>
  <sheetFormatPr defaultRowHeight="15.75"/>
  <cols>
    <col min="1" max="1" width="9.140625" style="213"/>
    <col min="2" max="2" width="5" style="213" customWidth="1"/>
    <col min="3" max="3" width="23.140625" style="213" bestFit="1" customWidth="1"/>
    <col min="4" max="6" width="14.140625" style="213" customWidth="1"/>
    <col min="7" max="8" width="12.28515625" style="213" customWidth="1"/>
    <col min="9" max="9" width="8.7109375" style="213" customWidth="1"/>
    <col min="10" max="10" width="9.140625" style="213" customWidth="1"/>
    <col min="11" max="257" width="9.140625" style="213"/>
    <col min="258" max="258" width="5" style="213" customWidth="1"/>
    <col min="259" max="259" width="20.7109375" style="213" customWidth="1"/>
    <col min="260" max="264" width="10.7109375" style="213" customWidth="1"/>
    <col min="265" max="265" width="8.7109375" style="213" customWidth="1"/>
    <col min="266" max="266" width="9.140625" style="213" customWidth="1"/>
    <col min="267" max="513" width="9.140625" style="213"/>
    <col min="514" max="514" width="5" style="213" customWidth="1"/>
    <col min="515" max="515" width="20.7109375" style="213" customWidth="1"/>
    <col min="516" max="520" width="10.7109375" style="213" customWidth="1"/>
    <col min="521" max="521" width="8.7109375" style="213" customWidth="1"/>
    <col min="522" max="522" width="9.140625" style="213" customWidth="1"/>
    <col min="523" max="769" width="9.140625" style="213"/>
    <col min="770" max="770" width="5" style="213" customWidth="1"/>
    <col min="771" max="771" width="20.7109375" style="213" customWidth="1"/>
    <col min="772" max="776" width="10.7109375" style="213" customWidth="1"/>
    <col min="777" max="777" width="8.7109375" style="213" customWidth="1"/>
    <col min="778" max="778" width="9.140625" style="213" customWidth="1"/>
    <col min="779" max="1025" width="9.140625" style="213"/>
    <col min="1026" max="1026" width="5" style="213" customWidth="1"/>
    <col min="1027" max="1027" width="20.7109375" style="213" customWidth="1"/>
    <col min="1028" max="1032" width="10.7109375" style="213" customWidth="1"/>
    <col min="1033" max="1033" width="8.7109375" style="213" customWidth="1"/>
    <col min="1034" max="1034" width="9.140625" style="213" customWidth="1"/>
    <col min="1035" max="1281" width="9.140625" style="213"/>
    <col min="1282" max="1282" width="5" style="213" customWidth="1"/>
    <col min="1283" max="1283" width="20.7109375" style="213" customWidth="1"/>
    <col min="1284" max="1288" width="10.7109375" style="213" customWidth="1"/>
    <col min="1289" max="1289" width="8.7109375" style="213" customWidth="1"/>
    <col min="1290" max="1290" width="9.140625" style="213" customWidth="1"/>
    <col min="1291" max="1537" width="9.140625" style="213"/>
    <col min="1538" max="1538" width="5" style="213" customWidth="1"/>
    <col min="1539" max="1539" width="20.7109375" style="213" customWidth="1"/>
    <col min="1540" max="1544" width="10.7109375" style="213" customWidth="1"/>
    <col min="1545" max="1545" width="8.7109375" style="213" customWidth="1"/>
    <col min="1546" max="1546" width="9.140625" style="213" customWidth="1"/>
    <col min="1547" max="1793" width="9.140625" style="213"/>
    <col min="1794" max="1794" width="5" style="213" customWidth="1"/>
    <col min="1795" max="1795" width="20.7109375" style="213" customWidth="1"/>
    <col min="1796" max="1800" width="10.7109375" style="213" customWidth="1"/>
    <col min="1801" max="1801" width="8.7109375" style="213" customWidth="1"/>
    <col min="1802" max="1802" width="9.140625" style="213" customWidth="1"/>
    <col min="1803" max="2049" width="9.140625" style="213"/>
    <col min="2050" max="2050" width="5" style="213" customWidth="1"/>
    <col min="2051" max="2051" width="20.7109375" style="213" customWidth="1"/>
    <col min="2052" max="2056" width="10.7109375" style="213" customWidth="1"/>
    <col min="2057" max="2057" width="8.7109375" style="213" customWidth="1"/>
    <col min="2058" max="2058" width="9.140625" style="213" customWidth="1"/>
    <col min="2059" max="2305" width="9.140625" style="213"/>
    <col min="2306" max="2306" width="5" style="213" customWidth="1"/>
    <col min="2307" max="2307" width="20.7109375" style="213" customWidth="1"/>
    <col min="2308" max="2312" width="10.7109375" style="213" customWidth="1"/>
    <col min="2313" max="2313" width="8.7109375" style="213" customWidth="1"/>
    <col min="2314" max="2314" width="9.140625" style="213" customWidth="1"/>
    <col min="2315" max="2561" width="9.140625" style="213"/>
    <col min="2562" max="2562" width="5" style="213" customWidth="1"/>
    <col min="2563" max="2563" width="20.7109375" style="213" customWidth="1"/>
    <col min="2564" max="2568" width="10.7109375" style="213" customWidth="1"/>
    <col min="2569" max="2569" width="8.7109375" style="213" customWidth="1"/>
    <col min="2570" max="2570" width="9.140625" style="213" customWidth="1"/>
    <col min="2571" max="2817" width="9.140625" style="213"/>
    <col min="2818" max="2818" width="5" style="213" customWidth="1"/>
    <col min="2819" max="2819" width="20.7109375" style="213" customWidth="1"/>
    <col min="2820" max="2824" width="10.7109375" style="213" customWidth="1"/>
    <col min="2825" max="2825" width="8.7109375" style="213" customWidth="1"/>
    <col min="2826" max="2826" width="9.140625" style="213" customWidth="1"/>
    <col min="2827" max="3073" width="9.140625" style="213"/>
    <col min="3074" max="3074" width="5" style="213" customWidth="1"/>
    <col min="3075" max="3075" width="20.7109375" style="213" customWidth="1"/>
    <col min="3076" max="3080" width="10.7109375" style="213" customWidth="1"/>
    <col min="3081" max="3081" width="8.7109375" style="213" customWidth="1"/>
    <col min="3082" max="3082" width="9.140625" style="213" customWidth="1"/>
    <col min="3083" max="3329" width="9.140625" style="213"/>
    <col min="3330" max="3330" width="5" style="213" customWidth="1"/>
    <col min="3331" max="3331" width="20.7109375" style="213" customWidth="1"/>
    <col min="3332" max="3336" width="10.7109375" style="213" customWidth="1"/>
    <col min="3337" max="3337" width="8.7109375" style="213" customWidth="1"/>
    <col min="3338" max="3338" width="9.140625" style="213" customWidth="1"/>
    <col min="3339" max="3585" width="9.140625" style="213"/>
    <col min="3586" max="3586" width="5" style="213" customWidth="1"/>
    <col min="3587" max="3587" width="20.7109375" style="213" customWidth="1"/>
    <col min="3588" max="3592" width="10.7109375" style="213" customWidth="1"/>
    <col min="3593" max="3593" width="8.7109375" style="213" customWidth="1"/>
    <col min="3594" max="3594" width="9.140625" style="213" customWidth="1"/>
    <col min="3595" max="3841" width="9.140625" style="213"/>
    <col min="3842" max="3842" width="5" style="213" customWidth="1"/>
    <col min="3843" max="3843" width="20.7109375" style="213" customWidth="1"/>
    <col min="3844" max="3848" width="10.7109375" style="213" customWidth="1"/>
    <col min="3849" max="3849" width="8.7109375" style="213" customWidth="1"/>
    <col min="3850" max="3850" width="9.140625" style="213" customWidth="1"/>
    <col min="3851" max="4097" width="9.140625" style="213"/>
    <col min="4098" max="4098" width="5" style="213" customWidth="1"/>
    <col min="4099" max="4099" width="20.7109375" style="213" customWidth="1"/>
    <col min="4100" max="4104" width="10.7109375" style="213" customWidth="1"/>
    <col min="4105" max="4105" width="8.7109375" style="213" customWidth="1"/>
    <col min="4106" max="4106" width="9.140625" style="213" customWidth="1"/>
    <col min="4107" max="4353" width="9.140625" style="213"/>
    <col min="4354" max="4354" width="5" style="213" customWidth="1"/>
    <col min="4355" max="4355" width="20.7109375" style="213" customWidth="1"/>
    <col min="4356" max="4360" width="10.7109375" style="213" customWidth="1"/>
    <col min="4361" max="4361" width="8.7109375" style="213" customWidth="1"/>
    <col min="4362" max="4362" width="9.140625" style="213" customWidth="1"/>
    <col min="4363" max="4609" width="9.140625" style="213"/>
    <col min="4610" max="4610" width="5" style="213" customWidth="1"/>
    <col min="4611" max="4611" width="20.7109375" style="213" customWidth="1"/>
    <col min="4612" max="4616" width="10.7109375" style="213" customWidth="1"/>
    <col min="4617" max="4617" width="8.7109375" style="213" customWidth="1"/>
    <col min="4618" max="4618" width="9.140625" style="213" customWidth="1"/>
    <col min="4619" max="4865" width="9.140625" style="213"/>
    <col min="4866" max="4866" width="5" style="213" customWidth="1"/>
    <col min="4867" max="4867" width="20.7109375" style="213" customWidth="1"/>
    <col min="4868" max="4872" width="10.7109375" style="213" customWidth="1"/>
    <col min="4873" max="4873" width="8.7109375" style="213" customWidth="1"/>
    <col min="4874" max="4874" width="9.140625" style="213" customWidth="1"/>
    <col min="4875" max="5121" width="9.140625" style="213"/>
    <col min="5122" max="5122" width="5" style="213" customWidth="1"/>
    <col min="5123" max="5123" width="20.7109375" style="213" customWidth="1"/>
    <col min="5124" max="5128" width="10.7109375" style="213" customWidth="1"/>
    <col min="5129" max="5129" width="8.7109375" style="213" customWidth="1"/>
    <col min="5130" max="5130" width="9.140625" style="213" customWidth="1"/>
    <col min="5131" max="5377" width="9.140625" style="213"/>
    <col min="5378" max="5378" width="5" style="213" customWidth="1"/>
    <col min="5379" max="5379" width="20.7109375" style="213" customWidth="1"/>
    <col min="5380" max="5384" width="10.7109375" style="213" customWidth="1"/>
    <col min="5385" max="5385" width="8.7109375" style="213" customWidth="1"/>
    <col min="5386" max="5386" width="9.140625" style="213" customWidth="1"/>
    <col min="5387" max="5633" width="9.140625" style="213"/>
    <col min="5634" max="5634" width="5" style="213" customWidth="1"/>
    <col min="5635" max="5635" width="20.7109375" style="213" customWidth="1"/>
    <col min="5636" max="5640" width="10.7109375" style="213" customWidth="1"/>
    <col min="5641" max="5641" width="8.7109375" style="213" customWidth="1"/>
    <col min="5642" max="5642" width="9.140625" style="213" customWidth="1"/>
    <col min="5643" max="5889" width="9.140625" style="213"/>
    <col min="5890" max="5890" width="5" style="213" customWidth="1"/>
    <col min="5891" max="5891" width="20.7109375" style="213" customWidth="1"/>
    <col min="5892" max="5896" width="10.7109375" style="213" customWidth="1"/>
    <col min="5897" max="5897" width="8.7109375" style="213" customWidth="1"/>
    <col min="5898" max="5898" width="9.140625" style="213" customWidth="1"/>
    <col min="5899" max="6145" width="9.140625" style="213"/>
    <col min="6146" max="6146" width="5" style="213" customWidth="1"/>
    <col min="6147" max="6147" width="20.7109375" style="213" customWidth="1"/>
    <col min="6148" max="6152" width="10.7109375" style="213" customWidth="1"/>
    <col min="6153" max="6153" width="8.7109375" style="213" customWidth="1"/>
    <col min="6154" max="6154" width="9.140625" style="213" customWidth="1"/>
    <col min="6155" max="6401" width="9.140625" style="213"/>
    <col min="6402" max="6402" width="5" style="213" customWidth="1"/>
    <col min="6403" max="6403" width="20.7109375" style="213" customWidth="1"/>
    <col min="6404" max="6408" width="10.7109375" style="213" customWidth="1"/>
    <col min="6409" max="6409" width="8.7109375" style="213" customWidth="1"/>
    <col min="6410" max="6410" width="9.140625" style="213" customWidth="1"/>
    <col min="6411" max="6657" width="9.140625" style="213"/>
    <col min="6658" max="6658" width="5" style="213" customWidth="1"/>
    <col min="6659" max="6659" width="20.7109375" style="213" customWidth="1"/>
    <col min="6660" max="6664" width="10.7109375" style="213" customWidth="1"/>
    <col min="6665" max="6665" width="8.7109375" style="213" customWidth="1"/>
    <col min="6666" max="6666" width="9.140625" style="213" customWidth="1"/>
    <col min="6667" max="6913" width="9.140625" style="213"/>
    <col min="6914" max="6914" width="5" style="213" customWidth="1"/>
    <col min="6915" max="6915" width="20.7109375" style="213" customWidth="1"/>
    <col min="6916" max="6920" width="10.7109375" style="213" customWidth="1"/>
    <col min="6921" max="6921" width="8.7109375" style="213" customWidth="1"/>
    <col min="6922" max="6922" width="9.140625" style="213" customWidth="1"/>
    <col min="6923" max="7169" width="9.140625" style="213"/>
    <col min="7170" max="7170" width="5" style="213" customWidth="1"/>
    <col min="7171" max="7171" width="20.7109375" style="213" customWidth="1"/>
    <col min="7172" max="7176" width="10.7109375" style="213" customWidth="1"/>
    <col min="7177" max="7177" width="8.7109375" style="213" customWidth="1"/>
    <col min="7178" max="7178" width="9.140625" style="213" customWidth="1"/>
    <col min="7179" max="7425" width="9.140625" style="213"/>
    <col min="7426" max="7426" width="5" style="213" customWidth="1"/>
    <col min="7427" max="7427" width="20.7109375" style="213" customWidth="1"/>
    <col min="7428" max="7432" width="10.7109375" style="213" customWidth="1"/>
    <col min="7433" max="7433" width="8.7109375" style="213" customWidth="1"/>
    <col min="7434" max="7434" width="9.140625" style="213" customWidth="1"/>
    <col min="7435" max="7681" width="9.140625" style="213"/>
    <col min="7682" max="7682" width="5" style="213" customWidth="1"/>
    <col min="7683" max="7683" width="20.7109375" style="213" customWidth="1"/>
    <col min="7684" max="7688" width="10.7109375" style="213" customWidth="1"/>
    <col min="7689" max="7689" width="8.7109375" style="213" customWidth="1"/>
    <col min="7690" max="7690" width="9.140625" style="213" customWidth="1"/>
    <col min="7691" max="7937" width="9.140625" style="213"/>
    <col min="7938" max="7938" width="5" style="213" customWidth="1"/>
    <col min="7939" max="7939" width="20.7109375" style="213" customWidth="1"/>
    <col min="7940" max="7944" width="10.7109375" style="213" customWidth="1"/>
    <col min="7945" max="7945" width="8.7109375" style="213" customWidth="1"/>
    <col min="7946" max="7946" width="9.140625" style="213" customWidth="1"/>
    <col min="7947" max="8193" width="9.140625" style="213"/>
    <col min="8194" max="8194" width="5" style="213" customWidth="1"/>
    <col min="8195" max="8195" width="20.7109375" style="213" customWidth="1"/>
    <col min="8196" max="8200" width="10.7109375" style="213" customWidth="1"/>
    <col min="8201" max="8201" width="8.7109375" style="213" customWidth="1"/>
    <col min="8202" max="8202" width="9.140625" style="213" customWidth="1"/>
    <col min="8203" max="8449" width="9.140625" style="213"/>
    <col min="8450" max="8450" width="5" style="213" customWidth="1"/>
    <col min="8451" max="8451" width="20.7109375" style="213" customWidth="1"/>
    <col min="8452" max="8456" width="10.7109375" style="213" customWidth="1"/>
    <col min="8457" max="8457" width="8.7109375" style="213" customWidth="1"/>
    <col min="8458" max="8458" width="9.140625" style="213" customWidth="1"/>
    <col min="8459" max="8705" width="9.140625" style="213"/>
    <col min="8706" max="8706" width="5" style="213" customWidth="1"/>
    <col min="8707" max="8707" width="20.7109375" style="213" customWidth="1"/>
    <col min="8708" max="8712" width="10.7109375" style="213" customWidth="1"/>
    <col min="8713" max="8713" width="8.7109375" style="213" customWidth="1"/>
    <col min="8714" max="8714" width="9.140625" style="213" customWidth="1"/>
    <col min="8715" max="8961" width="9.140625" style="213"/>
    <col min="8962" max="8962" width="5" style="213" customWidth="1"/>
    <col min="8963" max="8963" width="20.7109375" style="213" customWidth="1"/>
    <col min="8964" max="8968" width="10.7109375" style="213" customWidth="1"/>
    <col min="8969" max="8969" width="8.7109375" style="213" customWidth="1"/>
    <col min="8970" max="8970" width="9.140625" style="213" customWidth="1"/>
    <col min="8971" max="9217" width="9.140625" style="213"/>
    <col min="9218" max="9218" width="5" style="213" customWidth="1"/>
    <col min="9219" max="9219" width="20.7109375" style="213" customWidth="1"/>
    <col min="9220" max="9224" width="10.7109375" style="213" customWidth="1"/>
    <col min="9225" max="9225" width="8.7109375" style="213" customWidth="1"/>
    <col min="9226" max="9226" width="9.140625" style="213" customWidth="1"/>
    <col min="9227" max="9473" width="9.140625" style="213"/>
    <col min="9474" max="9474" width="5" style="213" customWidth="1"/>
    <col min="9475" max="9475" width="20.7109375" style="213" customWidth="1"/>
    <col min="9476" max="9480" width="10.7109375" style="213" customWidth="1"/>
    <col min="9481" max="9481" width="8.7109375" style="213" customWidth="1"/>
    <col min="9482" max="9482" width="9.140625" style="213" customWidth="1"/>
    <col min="9483" max="9729" width="9.140625" style="213"/>
    <col min="9730" max="9730" width="5" style="213" customWidth="1"/>
    <col min="9731" max="9731" width="20.7109375" style="213" customWidth="1"/>
    <col min="9732" max="9736" width="10.7109375" style="213" customWidth="1"/>
    <col min="9737" max="9737" width="8.7109375" style="213" customWidth="1"/>
    <col min="9738" max="9738" width="9.140625" style="213" customWidth="1"/>
    <col min="9739" max="9985" width="9.140625" style="213"/>
    <col min="9986" max="9986" width="5" style="213" customWidth="1"/>
    <col min="9987" max="9987" width="20.7109375" style="213" customWidth="1"/>
    <col min="9988" max="9992" width="10.7109375" style="213" customWidth="1"/>
    <col min="9993" max="9993" width="8.7109375" style="213" customWidth="1"/>
    <col min="9994" max="9994" width="9.140625" style="213" customWidth="1"/>
    <col min="9995" max="10241" width="9.140625" style="213"/>
    <col min="10242" max="10242" width="5" style="213" customWidth="1"/>
    <col min="10243" max="10243" width="20.7109375" style="213" customWidth="1"/>
    <col min="10244" max="10248" width="10.7109375" style="213" customWidth="1"/>
    <col min="10249" max="10249" width="8.7109375" style="213" customWidth="1"/>
    <col min="10250" max="10250" width="9.140625" style="213" customWidth="1"/>
    <col min="10251" max="10497" width="9.140625" style="213"/>
    <col min="10498" max="10498" width="5" style="213" customWidth="1"/>
    <col min="10499" max="10499" width="20.7109375" style="213" customWidth="1"/>
    <col min="10500" max="10504" width="10.7109375" style="213" customWidth="1"/>
    <col min="10505" max="10505" width="8.7109375" style="213" customWidth="1"/>
    <col min="10506" max="10506" width="9.140625" style="213" customWidth="1"/>
    <col min="10507" max="10753" width="9.140625" style="213"/>
    <col min="10754" max="10754" width="5" style="213" customWidth="1"/>
    <col min="10755" max="10755" width="20.7109375" style="213" customWidth="1"/>
    <col min="10756" max="10760" width="10.7109375" style="213" customWidth="1"/>
    <col min="10761" max="10761" width="8.7109375" style="213" customWidth="1"/>
    <col min="10762" max="10762" width="9.140625" style="213" customWidth="1"/>
    <col min="10763" max="11009" width="9.140625" style="213"/>
    <col min="11010" max="11010" width="5" style="213" customWidth="1"/>
    <col min="11011" max="11011" width="20.7109375" style="213" customWidth="1"/>
    <col min="11012" max="11016" width="10.7109375" style="213" customWidth="1"/>
    <col min="11017" max="11017" width="8.7109375" style="213" customWidth="1"/>
    <col min="11018" max="11018" width="9.140625" style="213" customWidth="1"/>
    <col min="11019" max="11265" width="9.140625" style="213"/>
    <col min="11266" max="11266" width="5" style="213" customWidth="1"/>
    <col min="11267" max="11267" width="20.7109375" style="213" customWidth="1"/>
    <col min="11268" max="11272" width="10.7109375" style="213" customWidth="1"/>
    <col min="11273" max="11273" width="8.7109375" style="213" customWidth="1"/>
    <col min="11274" max="11274" width="9.140625" style="213" customWidth="1"/>
    <col min="11275" max="11521" width="9.140625" style="213"/>
    <col min="11522" max="11522" width="5" style="213" customWidth="1"/>
    <col min="11523" max="11523" width="20.7109375" style="213" customWidth="1"/>
    <col min="11524" max="11528" width="10.7109375" style="213" customWidth="1"/>
    <col min="11529" max="11529" width="8.7109375" style="213" customWidth="1"/>
    <col min="11530" max="11530" width="9.140625" style="213" customWidth="1"/>
    <col min="11531" max="11777" width="9.140625" style="213"/>
    <col min="11778" max="11778" width="5" style="213" customWidth="1"/>
    <col min="11779" max="11779" width="20.7109375" style="213" customWidth="1"/>
    <col min="11780" max="11784" width="10.7109375" style="213" customWidth="1"/>
    <col min="11785" max="11785" width="8.7109375" style="213" customWidth="1"/>
    <col min="11786" max="11786" width="9.140625" style="213" customWidth="1"/>
    <col min="11787" max="12033" width="9.140625" style="213"/>
    <col min="12034" max="12034" width="5" style="213" customWidth="1"/>
    <col min="12035" max="12035" width="20.7109375" style="213" customWidth="1"/>
    <col min="12036" max="12040" width="10.7109375" style="213" customWidth="1"/>
    <col min="12041" max="12041" width="8.7109375" style="213" customWidth="1"/>
    <col min="12042" max="12042" width="9.140625" style="213" customWidth="1"/>
    <col min="12043" max="12289" width="9.140625" style="213"/>
    <col min="12290" max="12290" width="5" style="213" customWidth="1"/>
    <col min="12291" max="12291" width="20.7109375" style="213" customWidth="1"/>
    <col min="12292" max="12296" width="10.7109375" style="213" customWidth="1"/>
    <col min="12297" max="12297" width="8.7109375" style="213" customWidth="1"/>
    <col min="12298" max="12298" width="9.140625" style="213" customWidth="1"/>
    <col min="12299" max="12545" width="9.140625" style="213"/>
    <col min="12546" max="12546" width="5" style="213" customWidth="1"/>
    <col min="12547" max="12547" width="20.7109375" style="213" customWidth="1"/>
    <col min="12548" max="12552" width="10.7109375" style="213" customWidth="1"/>
    <col min="12553" max="12553" width="8.7109375" style="213" customWidth="1"/>
    <col min="12554" max="12554" width="9.140625" style="213" customWidth="1"/>
    <col min="12555" max="12801" width="9.140625" style="213"/>
    <col min="12802" max="12802" width="5" style="213" customWidth="1"/>
    <col min="12803" max="12803" width="20.7109375" style="213" customWidth="1"/>
    <col min="12804" max="12808" width="10.7109375" style="213" customWidth="1"/>
    <col min="12809" max="12809" width="8.7109375" style="213" customWidth="1"/>
    <col min="12810" max="12810" width="9.140625" style="213" customWidth="1"/>
    <col min="12811" max="13057" width="9.140625" style="213"/>
    <col min="13058" max="13058" width="5" style="213" customWidth="1"/>
    <col min="13059" max="13059" width="20.7109375" style="213" customWidth="1"/>
    <col min="13060" max="13064" width="10.7109375" style="213" customWidth="1"/>
    <col min="13065" max="13065" width="8.7109375" style="213" customWidth="1"/>
    <col min="13066" max="13066" width="9.140625" style="213" customWidth="1"/>
    <col min="13067" max="13313" width="9.140625" style="213"/>
    <col min="13314" max="13314" width="5" style="213" customWidth="1"/>
    <col min="13315" max="13315" width="20.7109375" style="213" customWidth="1"/>
    <col min="13316" max="13320" width="10.7109375" style="213" customWidth="1"/>
    <col min="13321" max="13321" width="8.7109375" style="213" customWidth="1"/>
    <col min="13322" max="13322" width="9.140625" style="213" customWidth="1"/>
    <col min="13323" max="13569" width="9.140625" style="213"/>
    <col min="13570" max="13570" width="5" style="213" customWidth="1"/>
    <col min="13571" max="13571" width="20.7109375" style="213" customWidth="1"/>
    <col min="13572" max="13576" width="10.7109375" style="213" customWidth="1"/>
    <col min="13577" max="13577" width="8.7109375" style="213" customWidth="1"/>
    <col min="13578" max="13578" width="9.140625" style="213" customWidth="1"/>
    <col min="13579" max="13825" width="9.140625" style="213"/>
    <col min="13826" max="13826" width="5" style="213" customWidth="1"/>
    <col min="13827" max="13827" width="20.7109375" style="213" customWidth="1"/>
    <col min="13828" max="13832" width="10.7109375" style="213" customWidth="1"/>
    <col min="13833" max="13833" width="8.7109375" style="213" customWidth="1"/>
    <col min="13834" max="13834" width="9.140625" style="213" customWidth="1"/>
    <col min="13835" max="14081" width="9.140625" style="213"/>
    <col min="14082" max="14082" width="5" style="213" customWidth="1"/>
    <col min="14083" max="14083" width="20.7109375" style="213" customWidth="1"/>
    <col min="14084" max="14088" width="10.7109375" style="213" customWidth="1"/>
    <col min="14089" max="14089" width="8.7109375" style="213" customWidth="1"/>
    <col min="14090" max="14090" width="9.140625" style="213" customWidth="1"/>
    <col min="14091" max="14337" width="9.140625" style="213"/>
    <col min="14338" max="14338" width="5" style="213" customWidth="1"/>
    <col min="14339" max="14339" width="20.7109375" style="213" customWidth="1"/>
    <col min="14340" max="14344" width="10.7109375" style="213" customWidth="1"/>
    <col min="14345" max="14345" width="8.7109375" style="213" customWidth="1"/>
    <col min="14346" max="14346" width="9.140625" style="213" customWidth="1"/>
    <col min="14347" max="14593" width="9.140625" style="213"/>
    <col min="14594" max="14594" width="5" style="213" customWidth="1"/>
    <col min="14595" max="14595" width="20.7109375" style="213" customWidth="1"/>
    <col min="14596" max="14600" width="10.7109375" style="213" customWidth="1"/>
    <col min="14601" max="14601" width="8.7109375" style="213" customWidth="1"/>
    <col min="14602" max="14602" width="9.140625" style="213" customWidth="1"/>
    <col min="14603" max="14849" width="9.140625" style="213"/>
    <col min="14850" max="14850" width="5" style="213" customWidth="1"/>
    <col min="14851" max="14851" width="20.7109375" style="213" customWidth="1"/>
    <col min="14852" max="14856" width="10.7109375" style="213" customWidth="1"/>
    <col min="14857" max="14857" width="8.7109375" style="213" customWidth="1"/>
    <col min="14858" max="14858" width="9.140625" style="213" customWidth="1"/>
    <col min="14859" max="15105" width="9.140625" style="213"/>
    <col min="15106" max="15106" width="5" style="213" customWidth="1"/>
    <col min="15107" max="15107" width="20.7109375" style="213" customWidth="1"/>
    <col min="15108" max="15112" width="10.7109375" style="213" customWidth="1"/>
    <col min="15113" max="15113" width="8.7109375" style="213" customWidth="1"/>
    <col min="15114" max="15114" width="9.140625" style="213" customWidth="1"/>
    <col min="15115" max="15361" width="9.140625" style="213"/>
    <col min="15362" max="15362" width="5" style="213" customWidth="1"/>
    <col min="15363" max="15363" width="20.7109375" style="213" customWidth="1"/>
    <col min="15364" max="15368" width="10.7109375" style="213" customWidth="1"/>
    <col min="15369" max="15369" width="8.7109375" style="213" customWidth="1"/>
    <col min="15370" max="15370" width="9.140625" style="213" customWidth="1"/>
    <col min="15371" max="15617" width="9.140625" style="213"/>
    <col min="15618" max="15618" width="5" style="213" customWidth="1"/>
    <col min="15619" max="15619" width="20.7109375" style="213" customWidth="1"/>
    <col min="15620" max="15624" width="10.7109375" style="213" customWidth="1"/>
    <col min="15625" max="15625" width="8.7109375" style="213" customWidth="1"/>
    <col min="15626" max="15626" width="9.140625" style="213" customWidth="1"/>
    <col min="15627" max="15873" width="9.140625" style="213"/>
    <col min="15874" max="15874" width="5" style="213" customWidth="1"/>
    <col min="15875" max="15875" width="20.7109375" style="213" customWidth="1"/>
    <col min="15876" max="15880" width="10.7109375" style="213" customWidth="1"/>
    <col min="15881" max="15881" width="8.7109375" style="213" customWidth="1"/>
    <col min="15882" max="15882" width="9.140625" style="213" customWidth="1"/>
    <col min="15883" max="16129" width="9.140625" style="213"/>
    <col min="16130" max="16130" width="5" style="213" customWidth="1"/>
    <col min="16131" max="16131" width="20.7109375" style="213" customWidth="1"/>
    <col min="16132" max="16136" width="10.7109375" style="213" customWidth="1"/>
    <col min="16137" max="16137" width="8.7109375" style="213" customWidth="1"/>
    <col min="16138" max="16138" width="9.140625" style="213" customWidth="1"/>
    <col min="16139" max="16384" width="9.140625" style="213"/>
  </cols>
  <sheetData>
    <row r="1" spans="2:8" ht="15" customHeight="1">
      <c r="B1" s="1586" t="s">
        <v>185</v>
      </c>
      <c r="C1" s="1587"/>
      <c r="D1" s="1587"/>
      <c r="E1" s="1587"/>
      <c r="F1" s="1587"/>
      <c r="G1" s="1587"/>
      <c r="H1" s="1588"/>
    </row>
    <row r="2" spans="2:8" ht="15" customHeight="1">
      <c r="B2" s="1589" t="s">
        <v>186</v>
      </c>
      <c r="C2" s="1590"/>
      <c r="D2" s="1590"/>
      <c r="E2" s="1590"/>
      <c r="F2" s="1590"/>
      <c r="G2" s="1590"/>
      <c r="H2" s="1591"/>
    </row>
    <row r="3" spans="2:8" ht="15" customHeight="1" thickBot="1">
      <c r="B3" s="1592" t="s">
        <v>68</v>
      </c>
      <c r="C3" s="1593"/>
      <c r="D3" s="1593"/>
      <c r="E3" s="1593"/>
      <c r="F3" s="1593"/>
      <c r="G3" s="1593"/>
      <c r="H3" s="1594"/>
    </row>
    <row r="4" spans="2:8" ht="15" customHeight="1" thickTop="1">
      <c r="B4" s="348"/>
      <c r="C4" s="1598" t="s">
        <v>566</v>
      </c>
      <c r="D4" s="1595" t="str">
        <f>Direction!C6</f>
        <v>Eleven  Months</v>
      </c>
      <c r="E4" s="1595"/>
      <c r="F4" s="1595"/>
      <c r="G4" s="1596" t="s">
        <v>570</v>
      </c>
      <c r="H4" s="1597"/>
    </row>
    <row r="5" spans="2:8" ht="15" customHeight="1">
      <c r="B5" s="349"/>
      <c r="C5" s="1599"/>
      <c r="D5" s="350" t="s">
        <v>4</v>
      </c>
      <c r="E5" s="351" t="s">
        <v>563</v>
      </c>
      <c r="F5" s="351" t="s">
        <v>564</v>
      </c>
      <c r="G5" s="351" t="s">
        <v>5</v>
      </c>
      <c r="H5" s="352" t="s">
        <v>46</v>
      </c>
    </row>
    <row r="6" spans="2:8" ht="15" customHeight="1">
      <c r="B6" s="353"/>
      <c r="C6" s="354" t="s">
        <v>187</v>
      </c>
      <c r="D6" s="380">
        <v>30335.951109999995</v>
      </c>
      <c r="E6" s="380">
        <v>32939.628153999984</v>
      </c>
      <c r="F6" s="380">
        <v>34541.477789000004</v>
      </c>
      <c r="G6" s="355">
        <v>8.5828099951733794</v>
      </c>
      <c r="H6" s="356">
        <v>4.8629863928973949</v>
      </c>
    </row>
    <row r="7" spans="2:8" ht="15" customHeight="1">
      <c r="B7" s="357">
        <v>1</v>
      </c>
      <c r="C7" s="358" t="s">
        <v>188</v>
      </c>
      <c r="D7" s="378">
        <v>163.20076</v>
      </c>
      <c r="E7" s="378">
        <v>246.41995199999999</v>
      </c>
      <c r="F7" s="378">
        <v>113.62067300000002</v>
      </c>
      <c r="G7" s="359">
        <v>50.991914498437382</v>
      </c>
      <c r="H7" s="360">
        <v>-53.891447474999907</v>
      </c>
    </row>
    <row r="8" spans="2:8" ht="15" customHeight="1">
      <c r="B8" s="357">
        <v>2</v>
      </c>
      <c r="C8" s="358" t="s">
        <v>189</v>
      </c>
      <c r="D8" s="378">
        <v>0</v>
      </c>
      <c r="E8" s="378">
        <v>8.6655999999999997E-2</v>
      </c>
      <c r="F8" s="378">
        <v>0</v>
      </c>
      <c r="G8" s="359" t="s">
        <v>190</v>
      </c>
      <c r="H8" s="360">
        <v>-100</v>
      </c>
    </row>
    <row r="9" spans="2:8" ht="15" customHeight="1">
      <c r="B9" s="357">
        <v>3</v>
      </c>
      <c r="C9" s="358" t="s">
        <v>191</v>
      </c>
      <c r="D9" s="378">
        <v>122.673017</v>
      </c>
      <c r="E9" s="378">
        <v>255.545534</v>
      </c>
      <c r="F9" s="378">
        <v>300.62774899999999</v>
      </c>
      <c r="G9" s="359">
        <v>108.3143793553231</v>
      </c>
      <c r="H9" s="360">
        <v>17.641558549013808</v>
      </c>
    </row>
    <row r="10" spans="2:8" ht="15" customHeight="1">
      <c r="B10" s="357">
        <v>4</v>
      </c>
      <c r="C10" s="358" t="s">
        <v>192</v>
      </c>
      <c r="D10" s="378">
        <v>0.45719999999999994</v>
      </c>
      <c r="E10" s="378">
        <v>0</v>
      </c>
      <c r="F10" s="378">
        <v>0.58000000000000007</v>
      </c>
      <c r="G10" s="359">
        <v>-100</v>
      </c>
      <c r="H10" s="360" t="s">
        <v>190</v>
      </c>
    </row>
    <row r="11" spans="2:8" ht="15" customHeight="1">
      <c r="B11" s="357">
        <v>5</v>
      </c>
      <c r="C11" s="358" t="s">
        <v>193</v>
      </c>
      <c r="D11" s="378">
        <v>4267.8205509999998</v>
      </c>
      <c r="E11" s="378">
        <v>3756.6726399999998</v>
      </c>
      <c r="F11" s="378">
        <v>4610.5515150000001</v>
      </c>
      <c r="G11" s="359">
        <v>-11.976790141287267</v>
      </c>
      <c r="H11" s="360">
        <v>22.729658845120994</v>
      </c>
    </row>
    <row r="12" spans="2:8" ht="15" customHeight="1">
      <c r="B12" s="357">
        <v>6</v>
      </c>
      <c r="C12" s="358" t="s">
        <v>194</v>
      </c>
      <c r="D12" s="378">
        <v>0</v>
      </c>
      <c r="E12" s="378">
        <v>0</v>
      </c>
      <c r="F12" s="378">
        <v>0</v>
      </c>
      <c r="G12" s="359" t="s">
        <v>190</v>
      </c>
      <c r="H12" s="360" t="s">
        <v>190</v>
      </c>
    </row>
    <row r="13" spans="2:8" ht="15" customHeight="1">
      <c r="B13" s="357">
        <v>7</v>
      </c>
      <c r="C13" s="358" t="s">
        <v>195</v>
      </c>
      <c r="D13" s="378">
        <v>335.35647599999999</v>
      </c>
      <c r="E13" s="378">
        <v>522.51727099999994</v>
      </c>
      <c r="F13" s="378">
        <v>430.01100000000002</v>
      </c>
      <c r="G13" s="359">
        <v>55.809506717264043</v>
      </c>
      <c r="H13" s="360">
        <v>-17.70396427719227</v>
      </c>
    </row>
    <row r="14" spans="2:8" ht="15" customHeight="1">
      <c r="B14" s="357">
        <v>8</v>
      </c>
      <c r="C14" s="358" t="s">
        <v>196</v>
      </c>
      <c r="D14" s="378">
        <v>5.9381520000000005</v>
      </c>
      <c r="E14" s="378">
        <v>9.9673710000000018</v>
      </c>
      <c r="F14" s="378">
        <v>7.2116000000000007</v>
      </c>
      <c r="G14" s="359">
        <v>67.853079543938918</v>
      </c>
      <c r="H14" s="360">
        <v>-27.647922406018594</v>
      </c>
    </row>
    <row r="15" spans="2:8" ht="15" customHeight="1">
      <c r="B15" s="357">
        <v>9</v>
      </c>
      <c r="C15" s="358" t="s">
        <v>197</v>
      </c>
      <c r="D15" s="378">
        <v>88.356763999999998</v>
      </c>
      <c r="E15" s="378">
        <v>67.42076999999999</v>
      </c>
      <c r="F15" s="378">
        <v>89.015797000000006</v>
      </c>
      <c r="G15" s="359">
        <v>-23.694840159605675</v>
      </c>
      <c r="H15" s="360">
        <v>32.030228963567197</v>
      </c>
    </row>
    <row r="16" spans="2:8" ht="15" customHeight="1">
      <c r="B16" s="357">
        <v>10</v>
      </c>
      <c r="C16" s="358" t="s">
        <v>198</v>
      </c>
      <c r="D16" s="378">
        <v>778.56074000000001</v>
      </c>
      <c r="E16" s="378">
        <v>704.42670099999998</v>
      </c>
      <c r="F16" s="378">
        <v>856.67199399999981</v>
      </c>
      <c r="G16" s="359">
        <v>-9.5219338956135999</v>
      </c>
      <c r="H16" s="360">
        <v>21.612652215464493</v>
      </c>
    </row>
    <row r="17" spans="2:8" ht="15" customHeight="1">
      <c r="B17" s="357">
        <v>11</v>
      </c>
      <c r="C17" s="358" t="s">
        <v>199</v>
      </c>
      <c r="D17" s="378">
        <v>18.054801000000001</v>
      </c>
      <c r="E17" s="378">
        <v>16.897558000000004</v>
      </c>
      <c r="F17" s="378">
        <v>8.681284999999999</v>
      </c>
      <c r="G17" s="359">
        <v>-6.4096137088412064</v>
      </c>
      <c r="H17" s="360">
        <v>-48.624026027902985</v>
      </c>
    </row>
    <row r="18" spans="2:8" ht="15" customHeight="1">
      <c r="B18" s="357">
        <v>12</v>
      </c>
      <c r="C18" s="358" t="s">
        <v>200</v>
      </c>
      <c r="D18" s="378">
        <v>810.34932000000003</v>
      </c>
      <c r="E18" s="378">
        <v>1004.1014519999999</v>
      </c>
      <c r="F18" s="378">
        <v>222.06623000000002</v>
      </c>
      <c r="G18" s="359">
        <v>23.909705014622574</v>
      </c>
      <c r="H18" s="360">
        <v>-77.884084366407222</v>
      </c>
    </row>
    <row r="19" spans="2:8" ht="15" customHeight="1">
      <c r="B19" s="357">
        <v>13</v>
      </c>
      <c r="C19" s="358" t="s">
        <v>201</v>
      </c>
      <c r="D19" s="378">
        <v>0</v>
      </c>
      <c r="E19" s="378">
        <v>0</v>
      </c>
      <c r="F19" s="378">
        <v>0</v>
      </c>
      <c r="G19" s="359" t="s">
        <v>190</v>
      </c>
      <c r="H19" s="360" t="s">
        <v>190</v>
      </c>
    </row>
    <row r="20" spans="2:8" ht="15" customHeight="1">
      <c r="B20" s="357">
        <v>14</v>
      </c>
      <c r="C20" s="358" t="s">
        <v>202</v>
      </c>
      <c r="D20" s="378">
        <v>121.587616</v>
      </c>
      <c r="E20" s="378">
        <v>136.02603999999999</v>
      </c>
      <c r="F20" s="378">
        <v>119.30214600000001</v>
      </c>
      <c r="G20" s="359">
        <v>11.874913313540091</v>
      </c>
      <c r="H20" s="360">
        <v>-12.294626822923021</v>
      </c>
    </row>
    <row r="21" spans="2:8" ht="15" customHeight="1">
      <c r="B21" s="357">
        <v>15</v>
      </c>
      <c r="C21" s="358" t="s">
        <v>203</v>
      </c>
      <c r="D21" s="378">
        <v>408.49194199999999</v>
      </c>
      <c r="E21" s="378">
        <v>223.845935</v>
      </c>
      <c r="F21" s="378">
        <v>627.82284099999993</v>
      </c>
      <c r="G21" s="359">
        <v>-45.201872550034295</v>
      </c>
      <c r="H21" s="360">
        <v>180.47095918896179</v>
      </c>
    </row>
    <row r="22" spans="2:8" ht="15" customHeight="1">
      <c r="B22" s="357">
        <v>16</v>
      </c>
      <c r="C22" s="358" t="s">
        <v>204</v>
      </c>
      <c r="D22" s="378">
        <v>24.083026</v>
      </c>
      <c r="E22" s="378">
        <v>39.446846999999991</v>
      </c>
      <c r="F22" s="378">
        <v>37.353072999999995</v>
      </c>
      <c r="G22" s="359">
        <v>63.795226563306414</v>
      </c>
      <c r="H22" s="360">
        <v>-5.3078361370681932</v>
      </c>
    </row>
    <row r="23" spans="2:8" ht="15" customHeight="1">
      <c r="B23" s="357">
        <v>17</v>
      </c>
      <c r="C23" s="358" t="s">
        <v>205</v>
      </c>
      <c r="D23" s="378">
        <v>356.66138799999999</v>
      </c>
      <c r="E23" s="378">
        <v>586.45614200000011</v>
      </c>
      <c r="F23" s="378">
        <v>688.80178499999988</v>
      </c>
      <c r="G23" s="359">
        <v>64.429389255895614</v>
      </c>
      <c r="H23" s="360">
        <v>17.451542523021232</v>
      </c>
    </row>
    <row r="24" spans="2:8" ht="15" customHeight="1">
      <c r="B24" s="357">
        <v>18</v>
      </c>
      <c r="C24" s="358" t="s">
        <v>206</v>
      </c>
      <c r="D24" s="378">
        <v>2739.1333220000006</v>
      </c>
      <c r="E24" s="378">
        <v>4833.7291879999993</v>
      </c>
      <c r="F24" s="378">
        <v>4297.1592369999998</v>
      </c>
      <c r="G24" s="359">
        <v>76.469292282224956</v>
      </c>
      <c r="H24" s="360">
        <v>-11.100538117279385</v>
      </c>
    </row>
    <row r="25" spans="2:8" ht="15" customHeight="1">
      <c r="B25" s="357">
        <v>19</v>
      </c>
      <c r="C25" s="358" t="s">
        <v>207</v>
      </c>
      <c r="D25" s="378">
        <v>3795.3760380000003</v>
      </c>
      <c r="E25" s="378">
        <v>4150.5017889999999</v>
      </c>
      <c r="F25" s="378">
        <v>4223.1403120000004</v>
      </c>
      <c r="G25" s="359">
        <v>9.356800154830907</v>
      </c>
      <c r="H25" s="360">
        <v>1.7501142438370465</v>
      </c>
    </row>
    <row r="26" spans="2:8" ht="15" customHeight="1">
      <c r="B26" s="357"/>
      <c r="C26" s="358" t="s">
        <v>208</v>
      </c>
      <c r="D26" s="378">
        <v>70.033513000000013</v>
      </c>
      <c r="E26" s="378">
        <v>117.69324400000001</v>
      </c>
      <c r="F26" s="378">
        <v>198.45511500000001</v>
      </c>
      <c r="G26" s="359">
        <v>68.052749260200585</v>
      </c>
      <c r="H26" s="360">
        <v>68.62065166629273</v>
      </c>
    </row>
    <row r="27" spans="2:8" ht="15" customHeight="1">
      <c r="B27" s="357"/>
      <c r="C27" s="358" t="s">
        <v>209</v>
      </c>
      <c r="D27" s="378">
        <v>3374.2504900000004</v>
      </c>
      <c r="E27" s="378">
        <v>3361.3654430000006</v>
      </c>
      <c r="F27" s="378">
        <v>4020.561197</v>
      </c>
      <c r="G27" s="359">
        <v>-0.38186397359017121</v>
      </c>
      <c r="H27" s="360">
        <v>19.610951715255069</v>
      </c>
    </row>
    <row r="28" spans="2:8" ht="15" customHeight="1">
      <c r="B28" s="357"/>
      <c r="C28" s="358" t="s">
        <v>210</v>
      </c>
      <c r="D28" s="378">
        <v>351.09203499999995</v>
      </c>
      <c r="E28" s="378">
        <v>671.44310200000007</v>
      </c>
      <c r="F28" s="378">
        <v>4.1240000000000006</v>
      </c>
      <c r="G28" s="359">
        <v>91.244185303149976</v>
      </c>
      <c r="H28" s="360">
        <v>-99.385800526103253</v>
      </c>
    </row>
    <row r="29" spans="2:8" ht="15" customHeight="1">
      <c r="B29" s="357">
        <v>20</v>
      </c>
      <c r="C29" s="358" t="s">
        <v>211</v>
      </c>
      <c r="D29" s="378">
        <v>104.6574</v>
      </c>
      <c r="E29" s="378">
        <v>124.892171</v>
      </c>
      <c r="F29" s="378">
        <v>68.430000000000007</v>
      </c>
      <c r="G29" s="359">
        <v>19.334295520431439</v>
      </c>
      <c r="H29" s="360">
        <v>-45.208735301750814</v>
      </c>
    </row>
    <row r="30" spans="2:8" ht="15" customHeight="1">
      <c r="B30" s="357">
        <v>21</v>
      </c>
      <c r="C30" s="358" t="s">
        <v>212</v>
      </c>
      <c r="D30" s="378">
        <v>51.737810000000003</v>
      </c>
      <c r="E30" s="378">
        <v>46.684069000000001</v>
      </c>
      <c r="F30" s="378">
        <v>7.8176379999999988</v>
      </c>
      <c r="G30" s="359">
        <v>-9.7679839946839735</v>
      </c>
      <c r="H30" s="360">
        <v>-83.254163213579346</v>
      </c>
    </row>
    <row r="31" spans="2:8" ht="15" customHeight="1">
      <c r="B31" s="357">
        <v>22</v>
      </c>
      <c r="C31" s="358" t="s">
        <v>213</v>
      </c>
      <c r="D31" s="378">
        <v>2.5000000000000001E-3</v>
      </c>
      <c r="E31" s="378">
        <v>29.96913</v>
      </c>
      <c r="F31" s="378">
        <v>44.540433999999998</v>
      </c>
      <c r="G31" s="359" t="s">
        <v>190</v>
      </c>
      <c r="H31" s="360">
        <v>48.621044388008585</v>
      </c>
    </row>
    <row r="32" spans="2:8" ht="15" customHeight="1">
      <c r="B32" s="357">
        <v>23</v>
      </c>
      <c r="C32" s="358" t="s">
        <v>214</v>
      </c>
      <c r="D32" s="378">
        <v>595.9042750000001</v>
      </c>
      <c r="E32" s="378">
        <v>553.036922</v>
      </c>
      <c r="F32" s="378">
        <v>710.17689400000006</v>
      </c>
      <c r="G32" s="359">
        <v>-7.1936642844188583</v>
      </c>
      <c r="H32" s="360">
        <v>28.414011026916597</v>
      </c>
    </row>
    <row r="33" spans="2:8" ht="15" customHeight="1">
      <c r="B33" s="357">
        <v>24</v>
      </c>
      <c r="C33" s="358" t="s">
        <v>215</v>
      </c>
      <c r="D33" s="378">
        <v>58.351506999999998</v>
      </c>
      <c r="E33" s="378">
        <v>28.227240999999999</v>
      </c>
      <c r="F33" s="378">
        <v>23.817248000000003</v>
      </c>
      <c r="G33" s="359">
        <v>-51.625515001694815</v>
      </c>
      <c r="H33" s="360">
        <v>-15.623181167440336</v>
      </c>
    </row>
    <row r="34" spans="2:8" ht="15" customHeight="1">
      <c r="B34" s="357">
        <v>25</v>
      </c>
      <c r="C34" s="358" t="s">
        <v>216</v>
      </c>
      <c r="D34" s="378">
        <v>388.90694199999996</v>
      </c>
      <c r="E34" s="378">
        <v>610.15236999999991</v>
      </c>
      <c r="F34" s="378">
        <v>452.372457</v>
      </c>
      <c r="G34" s="359">
        <v>56.889040566419112</v>
      </c>
      <c r="H34" s="360">
        <v>-25.859100244091479</v>
      </c>
    </row>
    <row r="35" spans="2:8" ht="15" customHeight="1">
      <c r="B35" s="357">
        <v>26</v>
      </c>
      <c r="C35" s="358" t="s">
        <v>217</v>
      </c>
      <c r="D35" s="378">
        <v>880.93009199999995</v>
      </c>
      <c r="E35" s="378">
        <v>1364.555854</v>
      </c>
      <c r="F35" s="378">
        <v>1351.8500019999999</v>
      </c>
      <c r="G35" s="359">
        <v>54.899448479732484</v>
      </c>
      <c r="H35" s="360">
        <v>-0.93113462250407508</v>
      </c>
    </row>
    <row r="36" spans="2:8" ht="15" customHeight="1">
      <c r="B36" s="357">
        <v>27</v>
      </c>
      <c r="C36" s="358" t="s">
        <v>218</v>
      </c>
      <c r="D36" s="378">
        <v>0.64694699999999994</v>
      </c>
      <c r="E36" s="378">
        <v>8.6440080000000012</v>
      </c>
      <c r="F36" s="378">
        <v>1.71224</v>
      </c>
      <c r="G36" s="359" t="s">
        <v>190</v>
      </c>
      <c r="H36" s="360">
        <v>-80.191596305787783</v>
      </c>
    </row>
    <row r="37" spans="2:8" ht="15" customHeight="1">
      <c r="B37" s="357">
        <v>28</v>
      </c>
      <c r="C37" s="358" t="s">
        <v>219</v>
      </c>
      <c r="D37" s="378">
        <v>26.875910999999995</v>
      </c>
      <c r="E37" s="378">
        <v>17.126412999999999</v>
      </c>
      <c r="F37" s="378">
        <v>13.430862999999997</v>
      </c>
      <c r="G37" s="359">
        <v>-36.275972189370606</v>
      </c>
      <c r="H37" s="360">
        <v>-21.578073587271334</v>
      </c>
    </row>
    <row r="38" spans="2:8" ht="15" customHeight="1">
      <c r="B38" s="357">
        <v>29</v>
      </c>
      <c r="C38" s="358" t="s">
        <v>220</v>
      </c>
      <c r="D38" s="378">
        <v>67.969223999999997</v>
      </c>
      <c r="E38" s="378">
        <v>71.504833000000005</v>
      </c>
      <c r="F38" s="378">
        <v>75.444634000000008</v>
      </c>
      <c r="G38" s="359">
        <v>5.2017792640975529</v>
      </c>
      <c r="H38" s="360">
        <v>5.5098387545356502</v>
      </c>
    </row>
    <row r="39" spans="2:8" ht="15" customHeight="1">
      <c r="B39" s="357">
        <v>30</v>
      </c>
      <c r="C39" s="358" t="s">
        <v>221</v>
      </c>
      <c r="D39" s="378">
        <v>192.490621</v>
      </c>
      <c r="E39" s="378">
        <v>165.94100000000003</v>
      </c>
      <c r="F39" s="378">
        <v>21.504836000000001</v>
      </c>
      <c r="G39" s="359">
        <v>-13.792682917262738</v>
      </c>
      <c r="H39" s="360">
        <v>-87.040673492385849</v>
      </c>
    </row>
    <row r="40" spans="2:8" ht="15" customHeight="1">
      <c r="B40" s="357">
        <v>31</v>
      </c>
      <c r="C40" s="358" t="s">
        <v>222</v>
      </c>
      <c r="D40" s="378">
        <v>2937.7225600000002</v>
      </c>
      <c r="E40" s="378">
        <v>2594.6111969999997</v>
      </c>
      <c r="F40" s="378">
        <v>3261.9432309999997</v>
      </c>
      <c r="G40" s="359">
        <v>-11.679501926825935</v>
      </c>
      <c r="H40" s="360">
        <v>25.719924232640238</v>
      </c>
    </row>
    <row r="41" spans="2:8" ht="15" customHeight="1">
      <c r="B41" s="357">
        <v>32</v>
      </c>
      <c r="C41" s="358" t="s">
        <v>223</v>
      </c>
      <c r="D41" s="378">
        <v>279.29724999999996</v>
      </c>
      <c r="E41" s="378">
        <v>0.44400000000000001</v>
      </c>
      <c r="F41" s="378">
        <v>0.05</v>
      </c>
      <c r="G41" s="359">
        <v>-99.84102958407216</v>
      </c>
      <c r="H41" s="360">
        <v>-88.738738738738732</v>
      </c>
    </row>
    <row r="42" spans="2:8" ht="15" customHeight="1">
      <c r="B42" s="357">
        <v>33</v>
      </c>
      <c r="C42" s="358" t="s">
        <v>224</v>
      </c>
      <c r="D42" s="378">
        <v>7.9138819999999992</v>
      </c>
      <c r="E42" s="378">
        <v>39.538391000000004</v>
      </c>
      <c r="F42" s="378">
        <v>0</v>
      </c>
      <c r="G42" s="359">
        <v>399.60804318285267</v>
      </c>
      <c r="H42" s="360">
        <v>-100</v>
      </c>
    </row>
    <row r="43" spans="2:8" ht="15" customHeight="1">
      <c r="B43" s="357">
        <v>34</v>
      </c>
      <c r="C43" s="358" t="s">
        <v>225</v>
      </c>
      <c r="D43" s="378">
        <v>157.97966399999996</v>
      </c>
      <c r="E43" s="378">
        <v>198.41942799999998</v>
      </c>
      <c r="F43" s="378">
        <v>143.73016799999999</v>
      </c>
      <c r="G43" s="359">
        <v>25.598082041749407</v>
      </c>
      <c r="H43" s="360">
        <v>-27.562452201001193</v>
      </c>
    </row>
    <row r="44" spans="2:8" ht="15" customHeight="1">
      <c r="B44" s="357">
        <v>35</v>
      </c>
      <c r="C44" s="358" t="s">
        <v>226</v>
      </c>
      <c r="D44" s="378">
        <v>59.379237999999994</v>
      </c>
      <c r="E44" s="378">
        <v>24.193461000000003</v>
      </c>
      <c r="F44" s="378">
        <v>11.515940000000001</v>
      </c>
      <c r="G44" s="359">
        <v>-59.256026491953293</v>
      </c>
      <c r="H44" s="360">
        <v>-52.400609404334503</v>
      </c>
    </row>
    <row r="45" spans="2:8" ht="15" customHeight="1">
      <c r="B45" s="357">
        <v>36</v>
      </c>
      <c r="C45" s="358" t="s">
        <v>227</v>
      </c>
      <c r="D45" s="378">
        <v>1405.700339</v>
      </c>
      <c r="E45" s="378">
        <v>1586.1407509999999</v>
      </c>
      <c r="F45" s="378">
        <v>1460.8461009999999</v>
      </c>
      <c r="G45" s="359">
        <v>12.836335525704087</v>
      </c>
      <c r="H45" s="360">
        <v>-7.8993399495603853</v>
      </c>
    </row>
    <row r="46" spans="2:8" ht="15" customHeight="1">
      <c r="B46" s="357">
        <v>37</v>
      </c>
      <c r="C46" s="358" t="s">
        <v>228</v>
      </c>
      <c r="D46" s="378">
        <v>0</v>
      </c>
      <c r="E46" s="378">
        <v>0</v>
      </c>
      <c r="F46" s="378">
        <v>0</v>
      </c>
      <c r="G46" s="359" t="s">
        <v>190</v>
      </c>
      <c r="H46" s="360" t="s">
        <v>190</v>
      </c>
    </row>
    <row r="47" spans="2:8" ht="15" customHeight="1">
      <c r="B47" s="357">
        <v>38</v>
      </c>
      <c r="C47" s="358" t="s">
        <v>229</v>
      </c>
      <c r="D47" s="378">
        <v>1371.8825569999999</v>
      </c>
      <c r="E47" s="378">
        <v>1192.3085110000002</v>
      </c>
      <c r="F47" s="378">
        <v>1178.739401</v>
      </c>
      <c r="G47" s="359">
        <v>-13.089607786302636</v>
      </c>
      <c r="H47" s="360">
        <v>-1.1380536056577881</v>
      </c>
    </row>
    <row r="48" spans="2:8" ht="15" customHeight="1">
      <c r="B48" s="357">
        <v>39</v>
      </c>
      <c r="C48" s="358" t="s">
        <v>230</v>
      </c>
      <c r="D48" s="378">
        <v>86.931843999999984</v>
      </c>
      <c r="E48" s="378">
        <v>206.97768399999998</v>
      </c>
      <c r="F48" s="378">
        <v>253.60222300000001</v>
      </c>
      <c r="G48" s="359">
        <v>138.09190565427326</v>
      </c>
      <c r="H48" s="360">
        <v>22.526360378058925</v>
      </c>
    </row>
    <row r="49" spans="2:8" ht="15" customHeight="1">
      <c r="B49" s="357">
        <v>40</v>
      </c>
      <c r="C49" s="358" t="s">
        <v>231</v>
      </c>
      <c r="D49" s="378">
        <v>9.5958070000000006</v>
      </c>
      <c r="E49" s="378">
        <v>1.8559109999999999</v>
      </c>
      <c r="F49" s="378">
        <v>0.86677900000000008</v>
      </c>
      <c r="G49" s="359">
        <v>-80.659146229181147</v>
      </c>
      <c r="H49" s="360">
        <v>-53.296305695693377</v>
      </c>
    </row>
    <row r="50" spans="2:8" ht="15" customHeight="1">
      <c r="B50" s="357">
        <v>41</v>
      </c>
      <c r="C50" s="358" t="s">
        <v>232</v>
      </c>
      <c r="D50" s="378">
        <v>0</v>
      </c>
      <c r="E50" s="378">
        <v>0</v>
      </c>
      <c r="F50" s="378">
        <v>0</v>
      </c>
      <c r="G50" s="359" t="s">
        <v>190</v>
      </c>
      <c r="H50" s="360" t="s">
        <v>190</v>
      </c>
    </row>
    <row r="51" spans="2:8" ht="15" customHeight="1">
      <c r="B51" s="357">
        <v>42</v>
      </c>
      <c r="C51" s="358" t="s">
        <v>233</v>
      </c>
      <c r="D51" s="378">
        <v>196.24998399999998</v>
      </c>
      <c r="E51" s="378">
        <v>268.33734799999996</v>
      </c>
      <c r="F51" s="378">
        <v>296.597621</v>
      </c>
      <c r="G51" s="359">
        <v>36.732417771814937</v>
      </c>
      <c r="H51" s="360">
        <v>10.531621189011702</v>
      </c>
    </row>
    <row r="52" spans="2:8" ht="15" customHeight="1">
      <c r="B52" s="357">
        <v>43</v>
      </c>
      <c r="C52" s="358" t="s">
        <v>234</v>
      </c>
      <c r="D52" s="378">
        <v>3042.6722499999996</v>
      </c>
      <c r="E52" s="378">
        <v>3041.6227269999999</v>
      </c>
      <c r="F52" s="378">
        <v>2911.1066549999996</v>
      </c>
      <c r="G52" s="359">
        <v>-3.4493462120337881E-2</v>
      </c>
      <c r="H52" s="360">
        <v>-4.291001340877358</v>
      </c>
    </row>
    <row r="53" spans="2:8" ht="15" customHeight="1">
      <c r="B53" s="357">
        <v>44</v>
      </c>
      <c r="C53" s="358" t="s">
        <v>235</v>
      </c>
      <c r="D53" s="378">
        <v>49.661006999999998</v>
      </c>
      <c r="E53" s="378">
        <v>27.106880999999998</v>
      </c>
      <c r="F53" s="378">
        <v>585.22288800000001</v>
      </c>
      <c r="G53" s="359">
        <v>-45.416167255730443</v>
      </c>
      <c r="H53" s="360" t="s">
        <v>190</v>
      </c>
    </row>
    <row r="54" spans="2:8" ht="15" customHeight="1">
      <c r="B54" s="357">
        <v>45</v>
      </c>
      <c r="C54" s="358" t="s">
        <v>236</v>
      </c>
      <c r="D54" s="378">
        <v>889.45903499999997</v>
      </c>
      <c r="E54" s="378">
        <v>612.69469099999992</v>
      </c>
      <c r="F54" s="378">
        <v>650.9028350000001</v>
      </c>
      <c r="G54" s="359">
        <v>-31.116030430788769</v>
      </c>
      <c r="H54" s="360">
        <v>6.2360821076545108</v>
      </c>
    </row>
    <row r="55" spans="2:8" ht="15" customHeight="1">
      <c r="B55" s="357">
        <v>46</v>
      </c>
      <c r="C55" s="358" t="s">
        <v>237</v>
      </c>
      <c r="D55" s="378">
        <v>9.0452200000000005</v>
      </c>
      <c r="E55" s="378">
        <v>7.7350289999999999</v>
      </c>
      <c r="F55" s="378">
        <v>2.1643119999999998</v>
      </c>
      <c r="G55" s="359">
        <v>-14.484899206431692</v>
      </c>
      <c r="H55" s="360">
        <v>-72.019342138213062</v>
      </c>
    </row>
    <row r="56" spans="2:8" ht="15" customHeight="1">
      <c r="B56" s="357">
        <v>47</v>
      </c>
      <c r="C56" s="358" t="s">
        <v>238</v>
      </c>
      <c r="D56" s="378">
        <v>267.60533300000003</v>
      </c>
      <c r="E56" s="378">
        <v>76.864038999999991</v>
      </c>
      <c r="F56" s="378">
        <v>86.384144000000006</v>
      </c>
      <c r="G56" s="359">
        <v>-71.277089982358461</v>
      </c>
      <c r="H56" s="360">
        <v>12.385642393837799</v>
      </c>
    </row>
    <row r="57" spans="2:8" ht="15" customHeight="1">
      <c r="B57" s="357">
        <v>48</v>
      </c>
      <c r="C57" s="358" t="s">
        <v>239</v>
      </c>
      <c r="D57" s="378">
        <v>1363.9413300000001</v>
      </c>
      <c r="E57" s="378">
        <v>1528.0916040000002</v>
      </c>
      <c r="F57" s="378">
        <v>1788.835765</v>
      </c>
      <c r="G57" s="359">
        <v>12.034995229596859</v>
      </c>
      <c r="H57" s="360">
        <v>17.063385487981492</v>
      </c>
    </row>
    <row r="58" spans="2:8" ht="15" customHeight="1">
      <c r="B58" s="357">
        <v>49</v>
      </c>
      <c r="C58" s="358" t="s">
        <v>240</v>
      </c>
      <c r="D58" s="378">
        <v>1796.3394679999999</v>
      </c>
      <c r="E58" s="378">
        <v>1957.8906439999998</v>
      </c>
      <c r="F58" s="378">
        <v>2505.2552430000001</v>
      </c>
      <c r="G58" s="359">
        <v>8.9933544788094508</v>
      </c>
      <c r="H58" s="360">
        <v>27.956852476792378</v>
      </c>
    </row>
    <row r="59" spans="2:8" ht="15" customHeight="1">
      <c r="B59" s="361"/>
      <c r="C59" s="354" t="s">
        <v>241</v>
      </c>
      <c r="D59" s="380">
        <v>4536.1394250000012</v>
      </c>
      <c r="E59" s="380">
        <v>6104.8912100000161</v>
      </c>
      <c r="F59" s="380">
        <v>7917.4446499999976</v>
      </c>
      <c r="G59" s="355">
        <v>34.583411972616233</v>
      </c>
      <c r="H59" s="362">
        <v>29.690184110585932</v>
      </c>
    </row>
    <row r="60" spans="2:8" ht="15" customHeight="1" thickBot="1">
      <c r="B60" s="363"/>
      <c r="C60" s="364" t="s">
        <v>242</v>
      </c>
      <c r="D60" s="383">
        <v>34872.090534999996</v>
      </c>
      <c r="E60" s="383">
        <v>39044.519364</v>
      </c>
      <c r="F60" s="383">
        <v>42458.922439000002</v>
      </c>
      <c r="G60" s="365">
        <v>11.964951813864658</v>
      </c>
      <c r="H60" s="366">
        <v>8.7448971856167077</v>
      </c>
    </row>
    <row r="61" spans="2:8" ht="16.5" thickTop="1">
      <c r="B61" s="367" t="s">
        <v>243</v>
      </c>
      <c r="C61" s="368"/>
      <c r="D61" s="369"/>
      <c r="E61" s="369"/>
      <c r="F61" s="370"/>
      <c r="G61" s="371"/>
      <c r="H61" s="371"/>
    </row>
    <row r="62" spans="2:8" ht="15" customHeight="1">
      <c r="B62" s="213" t="s">
        <v>565</v>
      </c>
      <c r="C62" s="367"/>
      <c r="D62" s="367"/>
      <c r="E62" s="367"/>
      <c r="F62" s="367"/>
      <c r="G62" s="367"/>
      <c r="H62" s="367"/>
    </row>
    <row r="63" spans="2:8" ht="15" customHeight="1">
      <c r="B63" s="372"/>
      <c r="C63" s="372"/>
      <c r="D63" s="372"/>
      <c r="E63" s="372"/>
      <c r="F63" s="372"/>
      <c r="G63" s="372"/>
      <c r="H63" s="372"/>
    </row>
  </sheetData>
  <mergeCells count="6">
    <mergeCell ref="B1:H1"/>
    <mergeCell ref="B2:H2"/>
    <mergeCell ref="B3:H3"/>
    <mergeCell ref="D4:F4"/>
    <mergeCell ref="G4:H4"/>
    <mergeCell ref="C4:C5"/>
  </mergeCells>
  <printOptions horizontalCentered="1"/>
  <pageMargins left="0.7" right="0.7" top="0.5" bottom="0.5" header="0.5" footer="0.5"/>
  <pageSetup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36</vt:i4>
      </vt:variant>
    </vt:vector>
  </HeadingPairs>
  <TitlesOfParts>
    <vt:vector size="82" baseType="lpstr">
      <vt:lpstr>Cover </vt:lpstr>
      <vt:lpstr>CPI_new</vt:lpstr>
      <vt:lpstr>CPI_Y-O-Y</vt:lpstr>
      <vt:lpstr>CPI_Nep &amp; Ind.</vt:lpstr>
      <vt:lpstr>WPI</vt:lpstr>
      <vt:lpstr>WPI YOY</vt:lpstr>
      <vt:lpstr>NSWI</vt:lpstr>
      <vt:lpstr>Direction</vt:lpstr>
      <vt:lpstr>X-India</vt:lpstr>
      <vt:lpstr>X-China</vt:lpstr>
      <vt:lpstr>X-Other </vt:lpstr>
      <vt:lpstr>M-India</vt:lpstr>
      <vt:lpstr>M-China</vt:lpstr>
      <vt:lpstr>M-Other</vt:lpstr>
      <vt:lpstr>Customwise Trade</vt:lpstr>
      <vt:lpstr>M_India$</vt:lpstr>
      <vt:lpstr>X&amp;MPrice Index &amp;TOT</vt:lpstr>
      <vt:lpstr>BOP</vt:lpstr>
      <vt:lpstr>ReserveRs</vt:lpstr>
      <vt:lpstr>Reserves $</vt:lpstr>
      <vt:lpstr>Exchange Rate.</vt:lpstr>
      <vt:lpstr>GBO</vt:lpstr>
      <vt:lpstr>Revenue</vt:lpstr>
      <vt:lpstr>ODD</vt:lpstr>
      <vt:lpstr>MS</vt:lpstr>
      <vt:lpstr>CBS</vt:lpstr>
      <vt:lpstr>ODCS</vt:lpstr>
      <vt:lpstr>CALCB</vt:lpstr>
      <vt:lpstr>CALDB</vt:lpstr>
      <vt:lpstr>CALFC</vt:lpstr>
      <vt:lpstr>Deposits</vt:lpstr>
      <vt:lpstr>Sect credit</vt:lpstr>
      <vt:lpstr>Secu Credit</vt:lpstr>
      <vt:lpstr>Product credit</vt:lpstr>
      <vt:lpstr>Loan to Gov Ent</vt:lpstr>
      <vt:lpstr>Monetary Operation</vt:lpstr>
      <vt:lpstr>Purchase &amp; Sale of FC</vt:lpstr>
      <vt:lpstr>Inter bank</vt:lpstr>
      <vt:lpstr>Int Rate</vt:lpstr>
      <vt:lpstr>TBs 91_364</vt:lpstr>
      <vt:lpstr>Stock Mkt Indicator</vt:lpstr>
      <vt:lpstr>Issue Approval</vt:lpstr>
      <vt:lpstr>Listed Co</vt:lpstr>
      <vt:lpstr>Share Mkt Acti</vt:lpstr>
      <vt:lpstr>Turnover Detail</vt:lpstr>
      <vt:lpstr>Securities List</vt:lpstr>
      <vt:lpstr>BOP!Print_Area</vt:lpstr>
      <vt:lpstr>'Cover '!Print_Area</vt:lpstr>
      <vt:lpstr>'CPI_Nep &amp; Ind.'!Print_Area</vt:lpstr>
      <vt:lpstr>CPI_new!Print_Area</vt:lpstr>
      <vt:lpstr>'CPI_Y-O-Y'!Print_Area</vt:lpstr>
      <vt:lpstr>'Customwise Trade'!Print_Area</vt:lpstr>
      <vt:lpstr>Direction!Print_Area</vt:lpstr>
      <vt:lpstr>'Exchange Rate.'!Print_Area</vt:lpstr>
      <vt:lpstr>GBO!Print_Area</vt:lpstr>
      <vt:lpstr>'Int Rate'!Print_Area</vt:lpstr>
      <vt:lpstr>'Inter bank'!Print_Area</vt:lpstr>
      <vt:lpstr>'Issue Approval'!Print_Area</vt:lpstr>
      <vt:lpstr>'Listed Co'!Print_Area</vt:lpstr>
      <vt:lpstr>'M_India$'!Print_Area</vt:lpstr>
      <vt:lpstr>'M-China'!Print_Area</vt:lpstr>
      <vt:lpstr>'M-India'!Print_Area</vt:lpstr>
      <vt:lpstr>'Monetary Operation'!Print_Area</vt:lpstr>
      <vt:lpstr>'M-Other'!Print_Area</vt:lpstr>
      <vt:lpstr>MS!Print_Area</vt:lpstr>
      <vt:lpstr>NSWI!Print_Area</vt:lpstr>
      <vt:lpstr>ODD!Print_Area</vt:lpstr>
      <vt:lpstr>'Product credit'!Print_Area</vt:lpstr>
      <vt:lpstr>'Purchase &amp; Sale of FC'!Print_Area</vt:lpstr>
      <vt:lpstr>ReserveRs!Print_Area</vt:lpstr>
      <vt:lpstr>'Reserves $'!Print_Area</vt:lpstr>
      <vt:lpstr>'Securities List'!Print_Area</vt:lpstr>
      <vt:lpstr>'Share Mkt Acti'!Print_Area</vt:lpstr>
      <vt:lpstr>'Stock Mkt Indicator'!Print_Area</vt:lpstr>
      <vt:lpstr>'TBs 91_364'!Print_Area</vt:lpstr>
      <vt:lpstr>'Turnover Detail'!Print_Area</vt:lpstr>
      <vt:lpstr>WPI!Print_Area</vt:lpstr>
      <vt:lpstr>'WPI YOY'!Print_Area</vt:lpstr>
      <vt:lpstr>'X&amp;MPrice Index &amp;TOT'!Print_Area</vt:lpstr>
      <vt:lpstr>'X-China'!Print_Area</vt:lpstr>
      <vt:lpstr>'X-India'!Print_Area</vt:lpstr>
      <vt:lpstr>'X-Other '!Print_Area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S00677</dc:creator>
  <cp:lastModifiedBy>S00677</cp:lastModifiedBy>
  <cp:lastPrinted>2018-07-16T06:08:21Z</cp:lastPrinted>
  <dcterms:created xsi:type="dcterms:W3CDTF">2017-10-10T06:32:36Z</dcterms:created>
  <dcterms:modified xsi:type="dcterms:W3CDTF">2018-07-16T06:08:27Z</dcterms:modified>
</cp:coreProperties>
</file>