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9225"/>
  </bookViews>
  <sheets>
    <sheet name="Cover " sheetId="12" r:id="rId1"/>
    <sheet name="CPI_new" sheetId="13" r:id="rId2"/>
    <sheet name="CPI_Y-O-Y" sheetId="14" r:id="rId3"/>
    <sheet name="CPI_Nep &amp; Ind." sheetId="15" r:id="rId4"/>
    <sheet name="WPI" sheetId="16" r:id="rId5"/>
    <sheet name="WPI YOY" sheetId="17" r:id="rId6"/>
    <sheet name="NSWI" sheetId="18" r:id="rId7"/>
    <sheet name="Direction" sheetId="42" r:id="rId8"/>
    <sheet name="X-India" sheetId="43" r:id="rId9"/>
    <sheet name="X-China " sheetId="44" r:id="rId10"/>
    <sheet name="X-Other" sheetId="45" r:id="rId11"/>
    <sheet name="M-India " sheetId="46" r:id="rId12"/>
    <sheet name="M-China" sheetId="47" r:id="rId13"/>
    <sheet name="M-Other " sheetId="48" r:id="rId14"/>
    <sheet name="Customwise Trade " sheetId="49" r:id="rId15"/>
    <sheet name="M_India$ " sheetId="50" r:id="rId16"/>
    <sheet name="X&amp;MPrice Index &amp;TOT" sheetId="51" r:id="rId17"/>
    <sheet name="BOP" sheetId="52" r:id="rId18"/>
    <sheet name="ReserveRs" sheetId="53" r:id="rId19"/>
    <sheet name="Reserves $" sheetId="54" r:id="rId20"/>
    <sheet name="Exchange Rate." sheetId="55" r:id="rId21"/>
    <sheet name="GBO" sheetId="2" r:id="rId22"/>
    <sheet name="Revenue" sheetId="4" r:id="rId23"/>
    <sheet name="ODD" sheetId="5" r:id="rId24"/>
    <sheet name="MS" sheetId="19" r:id="rId25"/>
    <sheet name="CBS" sheetId="20" r:id="rId26"/>
    <sheet name="ODCS" sheetId="21" r:id="rId27"/>
    <sheet name="CALCB" sheetId="22" r:id="rId28"/>
    <sheet name="CALDB" sheetId="23" r:id="rId29"/>
    <sheet name="CALFC" sheetId="24" r:id="rId30"/>
    <sheet name="Deposits" sheetId="25" r:id="rId31"/>
    <sheet name="Sect credit" sheetId="26" r:id="rId32"/>
    <sheet name="Secu Credit" sheetId="27" r:id="rId33"/>
    <sheet name="Product credit" sheetId="28" r:id="rId34"/>
    <sheet name="Loan to Gov Ent" sheetId="29" r:id="rId35"/>
    <sheet name="Monetary Operation" sheetId="30" r:id="rId36"/>
    <sheet name="Purchase &amp; Sale of FC" sheetId="31" r:id="rId37"/>
    <sheet name="Inter bank" sheetId="32" r:id="rId38"/>
    <sheet name="Int Rate" sheetId="33" r:id="rId39"/>
    <sheet name="TBs 91_364" sheetId="34" r:id="rId40"/>
    <sheet name="Stock Mkt Indicator" sheetId="35" r:id="rId41"/>
    <sheet name="Issue Approval" sheetId="36" r:id="rId42"/>
    <sheet name="Listed Co" sheetId="37" r:id="rId43"/>
    <sheet name="Share Mkt Acti" sheetId="38" r:id="rId44"/>
    <sheet name="Turnover Detail" sheetId="39" r:id="rId45"/>
    <sheet name="Securities List" sheetId="40" r:id="rId46"/>
  </sheets>
  <definedNames>
    <definedName name="a" localSheetId="0">#REF!</definedName>
    <definedName name="a" localSheetId="6">#REF!</definedName>
    <definedName name="a" localSheetId="23">#REF!</definedName>
    <definedName name="a" localSheetId="18">#REF!</definedName>
    <definedName name="a" localSheetId="22">#REF!</definedName>
    <definedName name="a" localSheetId="16">#REF!</definedName>
    <definedName name="a">#REF!</definedName>
    <definedName name="b" localSheetId="0">#REF!</definedName>
    <definedName name="b" localSheetId="23">#REF!</definedName>
    <definedName name="b" localSheetId="16">#REF!</definedName>
    <definedName name="b">#REF!</definedName>
    <definedName name="manoj" localSheetId="0">#REF!</definedName>
    <definedName name="manoj" localSheetId="6">#REF!</definedName>
    <definedName name="manoj" localSheetId="22">#REF!</definedName>
    <definedName name="manoj" localSheetId="16">#REF!</definedName>
    <definedName name="manoj">#REF!</definedName>
    <definedName name="_xlnm.Print_Area" localSheetId="17">BOP!$B$1:$N$68</definedName>
    <definedName name="_xlnm.Print_Area" localSheetId="27">CALCB!#REF!</definedName>
    <definedName name="_xlnm.Print_Area" localSheetId="28">CALDB!#REF!</definedName>
    <definedName name="_xlnm.Print_Area" localSheetId="29">CALFC!#REF!</definedName>
    <definedName name="_xlnm.Print_Area" localSheetId="25">CBS!#REF!</definedName>
    <definedName name="_xlnm.Print_Area" localSheetId="0">'Cover '!$A$1:$B$55</definedName>
    <definedName name="_xlnm.Print_Area" localSheetId="3">'CPI_Nep &amp; Ind.'!$A$1:$J$19</definedName>
    <definedName name="_xlnm.Print_Area" localSheetId="1">CPI_new!$A$1:$L$49</definedName>
    <definedName name="_xlnm.Print_Area" localSheetId="2">'CPI_Y-O-Y'!$A$1:$I$20</definedName>
    <definedName name="_xlnm.Print_Area" localSheetId="14">'Customwise Trade '!$B$1:$J$23</definedName>
    <definedName name="_xlnm.Print_Area" localSheetId="7">Direction!$A$1:$H$59</definedName>
    <definedName name="_xlnm.Print_Area" localSheetId="20">'Exchange Rate.'!$B$1:$L$104</definedName>
    <definedName name="_xlnm.Print_Area" localSheetId="21">GBO!$A$1:$H$51</definedName>
    <definedName name="_xlnm.Print_Area" localSheetId="38">'Int Rate'!$A$1:$U$31</definedName>
    <definedName name="_xlnm.Print_Area" localSheetId="37">'Inter bank'!$A$1:$M$20</definedName>
    <definedName name="_xlnm.Print_Area" localSheetId="41">'Issue Approval'!$A$1:$E$74</definedName>
    <definedName name="_xlnm.Print_Area" localSheetId="42">'Listed Co'!$A$1:$L$21</definedName>
    <definedName name="_xlnm.Print_Area" localSheetId="15">'M_India$ '!$A$1:$M$19</definedName>
    <definedName name="_xlnm.Print_Area" localSheetId="12">'M-China'!$B$1:$H$49</definedName>
    <definedName name="_xlnm.Print_Area" localSheetId="11">'M-India '!$B$1:$H$58</definedName>
    <definedName name="_xlnm.Print_Area" localSheetId="35">'Monetary Operation'!$A$1:$K$69</definedName>
    <definedName name="_xlnm.Print_Area" localSheetId="13">'M-Other '!$B$1:$H$73</definedName>
    <definedName name="_xlnm.Print_Area" localSheetId="24">MS!$A$1:$K$37</definedName>
    <definedName name="_xlnm.Print_Area" localSheetId="6">NSWI!$A$1:$M$51</definedName>
    <definedName name="_xlnm.Print_Area" localSheetId="26">ODCS!#REF!</definedName>
    <definedName name="_xlnm.Print_Area" localSheetId="23">ODD!$A$1:$H$40</definedName>
    <definedName name="_xlnm.Print_Area" localSheetId="33">'Product credit'!$A$1:$I$52</definedName>
    <definedName name="_xlnm.Print_Area" localSheetId="36">'Purchase &amp; Sale of FC'!$A$1:$Q$20</definedName>
    <definedName name="_xlnm.Print_Area" localSheetId="18">ReserveRs!$A$1:$H$50</definedName>
    <definedName name="_xlnm.Print_Area" localSheetId="19">'Reserves $'!$A$1:$H$50</definedName>
    <definedName name="_xlnm.Print_Area" localSheetId="45">'Securities List'!$A$1:$J$28</definedName>
    <definedName name="_xlnm.Print_Area" localSheetId="43">'Share Mkt Acti'!$A$1:$J$24</definedName>
    <definedName name="_xlnm.Print_Area" localSheetId="40">'Stock Mkt Indicator'!$A$1:$F$24</definedName>
    <definedName name="_xlnm.Print_Area" localSheetId="39">'TBs 91_364'!$B$1:$L$19</definedName>
    <definedName name="_xlnm.Print_Area" localSheetId="44">'Turnover Detail'!$A$1:$J$23</definedName>
    <definedName name="_xlnm.Print_Area" localSheetId="4">WPI!$A$1:$L$30</definedName>
    <definedName name="_xlnm.Print_Area" localSheetId="5">'WPI YOY'!$A$1:$I$20</definedName>
    <definedName name="_xlnm.Print_Area" localSheetId="16">'X&amp;MPrice Index &amp;TOT'!$A$1:$S$20</definedName>
    <definedName name="_xlnm.Print_Area" localSheetId="9">'X-China '!$B$1:$H$28</definedName>
    <definedName name="_xlnm.Print_Area" localSheetId="8">'X-India'!$B$1:$H$62</definedName>
    <definedName name="_xlnm.Print_Area" localSheetId="10">'X-Other'!$B$1:$H$21</definedName>
    <definedName name="q" localSheetId="17">#REF!</definedName>
    <definedName name="q" localSheetId="0">#REF!</definedName>
    <definedName name="q" localSheetId="23">#REF!</definedName>
    <definedName name="q" localSheetId="18">#REF!</definedName>
    <definedName name="q" localSheetId="19">#REF!</definedName>
    <definedName name="q">#REF!</definedName>
  </definedNames>
  <calcPr calcId="124519"/>
</workbook>
</file>

<file path=xl/calcChain.xml><?xml version="1.0" encoding="utf-8"?>
<calcChain xmlns="http://schemas.openxmlformats.org/spreadsheetml/2006/main">
  <c r="L100" i="55"/>
  <c r="K100"/>
  <c r="J100"/>
  <c r="I100"/>
  <c r="L99"/>
  <c r="K99"/>
  <c r="J99"/>
  <c r="I99"/>
  <c r="H42" i="54"/>
  <c r="G42"/>
  <c r="H41"/>
  <c r="G41"/>
  <c r="H28"/>
  <c r="G28"/>
  <c r="H24"/>
  <c r="G24"/>
  <c r="H22"/>
  <c r="G22"/>
  <c r="H21"/>
  <c r="G21"/>
  <c r="H18"/>
  <c r="G18"/>
  <c r="H17"/>
  <c r="G17"/>
  <c r="H16"/>
  <c r="G16"/>
  <c r="H13"/>
  <c r="G13"/>
  <c r="H12"/>
  <c r="G12"/>
  <c r="H11"/>
  <c r="G11"/>
  <c r="H10"/>
  <c r="G10"/>
  <c r="H9"/>
  <c r="G9"/>
  <c r="D6"/>
  <c r="F6" s="1"/>
  <c r="H6" s="1"/>
  <c r="H42" i="53"/>
  <c r="G42"/>
  <c r="H41"/>
  <c r="G41"/>
  <c r="H28"/>
  <c r="G28"/>
  <c r="H24"/>
  <c r="G24"/>
  <c r="H22"/>
  <c r="G22"/>
  <c r="H21"/>
  <c r="G21"/>
  <c r="H18"/>
  <c r="G18"/>
  <c r="H17"/>
  <c r="G17"/>
  <c r="H16"/>
  <c r="G16"/>
  <c r="H13"/>
  <c r="G13"/>
  <c r="H12"/>
  <c r="G12"/>
  <c r="H11"/>
  <c r="G11"/>
  <c r="H10"/>
  <c r="G10"/>
  <c r="H9"/>
  <c r="G9"/>
  <c r="F6"/>
  <c r="H6" s="1"/>
  <c r="N64" i="52"/>
  <c r="N63"/>
  <c r="M63"/>
  <c r="N62"/>
  <c r="M62"/>
  <c r="N61"/>
  <c r="M61"/>
  <c r="N60"/>
  <c r="M60"/>
  <c r="N59"/>
  <c r="M59"/>
  <c r="N57"/>
  <c r="M57"/>
  <c r="N56"/>
  <c r="M56"/>
  <c r="N55"/>
  <c r="M55"/>
  <c r="N54"/>
  <c r="M54"/>
  <c r="N53"/>
  <c r="M53"/>
  <c r="N52"/>
  <c r="M52"/>
  <c r="N51"/>
  <c r="M51"/>
  <c r="N50"/>
  <c r="M50"/>
  <c r="N49"/>
  <c r="M49"/>
  <c r="N48"/>
  <c r="M48"/>
  <c r="N47"/>
  <c r="M47"/>
  <c r="N46"/>
  <c r="M46"/>
  <c r="N45"/>
  <c r="M45"/>
  <c r="N44"/>
  <c r="M44"/>
  <c r="N43"/>
  <c r="M43"/>
  <c r="N41"/>
  <c r="M41"/>
  <c r="N38"/>
  <c r="M38"/>
  <c r="N37"/>
  <c r="M37"/>
  <c r="N35"/>
  <c r="M35"/>
  <c r="N34"/>
  <c r="M34"/>
  <c r="N33"/>
  <c r="M33"/>
  <c r="N32"/>
  <c r="M32"/>
  <c r="N31"/>
  <c r="M31"/>
  <c r="N30"/>
  <c r="M30"/>
  <c r="N29"/>
  <c r="M29"/>
  <c r="N28"/>
  <c r="M28"/>
  <c r="N27"/>
  <c r="M27"/>
  <c r="N26"/>
  <c r="M26"/>
  <c r="N25"/>
  <c r="M25"/>
  <c r="N24"/>
  <c r="M24"/>
  <c r="N23"/>
  <c r="M23"/>
  <c r="N22"/>
  <c r="M22"/>
  <c r="N21"/>
  <c r="M21"/>
  <c r="N20"/>
  <c r="M20"/>
  <c r="N19"/>
  <c r="M19"/>
  <c r="N18"/>
  <c r="M18"/>
  <c r="N17"/>
  <c r="M17"/>
  <c r="N16"/>
  <c r="M16"/>
  <c r="N15"/>
  <c r="M15"/>
  <c r="N14"/>
  <c r="M14"/>
  <c r="N13"/>
  <c r="M13"/>
  <c r="N12"/>
  <c r="M12"/>
  <c r="N11"/>
  <c r="M11"/>
  <c r="N10"/>
  <c r="M10"/>
  <c r="N8"/>
  <c r="M8"/>
  <c r="L6"/>
  <c r="J6"/>
  <c r="N5"/>
  <c r="M17" i="50"/>
  <c r="H22" i="49"/>
  <c r="G22"/>
  <c r="I22" s="1"/>
  <c r="E22"/>
  <c r="F22" s="1"/>
  <c r="D22"/>
  <c r="D4" i="43"/>
  <c r="D4" i="44" s="1"/>
  <c r="D4" i="45" s="1"/>
  <c r="D4" i="46" s="1"/>
  <c r="D4" i="47" s="1"/>
  <c r="D4" i="48" s="1"/>
  <c r="F6" i="42"/>
  <c r="E6"/>
  <c r="D68" i="36"/>
  <c r="D52"/>
  <c r="D6"/>
  <c r="F52" i="35"/>
  <c r="E52"/>
  <c r="L19" i="32"/>
  <c r="J19"/>
  <c r="H19"/>
  <c r="F19"/>
  <c r="D19"/>
  <c r="B19"/>
  <c r="Q20" i="31"/>
  <c r="P20"/>
  <c r="O20"/>
  <c r="N20"/>
  <c r="K20"/>
  <c r="J20"/>
  <c r="H20"/>
  <c r="E20"/>
  <c r="D20"/>
  <c r="C20"/>
  <c r="B20"/>
  <c r="M19"/>
  <c r="L19"/>
  <c r="G19"/>
  <c r="F19"/>
  <c r="M18"/>
  <c r="L18"/>
  <c r="G18"/>
  <c r="F18"/>
  <c r="M17"/>
  <c r="L17"/>
  <c r="G17"/>
  <c r="F17"/>
  <c r="M16"/>
  <c r="L16"/>
  <c r="G16"/>
  <c r="F16"/>
  <c r="M15"/>
  <c r="L15"/>
  <c r="G15"/>
  <c r="F15"/>
  <c r="M14"/>
  <c r="L14"/>
  <c r="G14"/>
  <c r="F14"/>
  <c r="L13"/>
  <c r="I13"/>
  <c r="M13" s="1"/>
  <c r="G13"/>
  <c r="F13"/>
  <c r="L12"/>
  <c r="I12"/>
  <c r="M12" s="1"/>
  <c r="G12"/>
  <c r="F12"/>
  <c r="L11"/>
  <c r="I11"/>
  <c r="M11" s="1"/>
  <c r="G11"/>
  <c r="F11"/>
  <c r="M10"/>
  <c r="L10"/>
  <c r="G10"/>
  <c r="F10"/>
  <c r="M9"/>
  <c r="L9"/>
  <c r="I9"/>
  <c r="I20" s="1"/>
  <c r="G9"/>
  <c r="F9"/>
  <c r="M8"/>
  <c r="M20" s="1"/>
  <c r="L8"/>
  <c r="L20" s="1"/>
  <c r="G8"/>
  <c r="G20" s="1"/>
  <c r="F8"/>
  <c r="F20" s="1"/>
  <c r="K68" i="30"/>
  <c r="J68"/>
  <c r="F68"/>
  <c r="D68"/>
  <c r="H62"/>
  <c r="H68" s="1"/>
  <c r="J51"/>
  <c r="H51"/>
  <c r="F51"/>
  <c r="D51"/>
  <c r="B51"/>
  <c r="H35"/>
  <c r="F35"/>
  <c r="D35"/>
  <c r="B35"/>
  <c r="J19"/>
  <c r="H19"/>
  <c r="G19"/>
  <c r="F19"/>
  <c r="D19"/>
  <c r="B19"/>
  <c r="H5" i="27"/>
  <c r="H5" i="29" s="1"/>
  <c r="F5" i="27"/>
  <c r="F5" i="29" s="1"/>
  <c r="E5" i="27"/>
  <c r="D5"/>
  <c r="C5"/>
  <c r="B5"/>
  <c r="F4"/>
  <c r="F4" i="29" s="1"/>
  <c r="E4" i="27"/>
  <c r="D4"/>
  <c r="C4"/>
  <c r="B4"/>
  <c r="I7" i="18"/>
  <c r="H7"/>
  <c r="G7"/>
  <c r="A4"/>
  <c r="I20" i="17"/>
  <c r="H20"/>
  <c r="G20"/>
  <c r="F20"/>
  <c r="E20"/>
  <c r="D20"/>
  <c r="C20"/>
  <c r="B20"/>
  <c r="H7" i="16"/>
  <c r="G7"/>
  <c r="F7"/>
  <c r="A4"/>
  <c r="J19" i="15"/>
  <c r="I19"/>
  <c r="H19"/>
  <c r="I20" i="14"/>
  <c r="H20"/>
  <c r="G20"/>
  <c r="F20"/>
  <c r="E20"/>
  <c r="D20"/>
  <c r="C20"/>
  <c r="E7" i="13"/>
  <c r="F7" i="18" s="1"/>
  <c r="D7" i="13"/>
  <c r="D7" i="16" s="1"/>
  <c r="C7" i="13"/>
  <c r="D7" i="18" s="1"/>
  <c r="F17" i="4"/>
  <c r="D17"/>
  <c r="B17"/>
  <c r="D73" i="36" l="1"/>
  <c r="C7" i="16"/>
  <c r="E7" i="18"/>
  <c r="E7" i="16"/>
  <c r="D31" i="5"/>
  <c r="E31"/>
  <c r="F31"/>
  <c r="D25"/>
  <c r="E25"/>
  <c r="F25"/>
  <c r="D19"/>
  <c r="E19"/>
  <c r="F19"/>
  <c r="D13"/>
  <c r="E13"/>
  <c r="F13"/>
  <c r="E7"/>
  <c r="F7"/>
  <c r="D7"/>
  <c r="G21" i="2"/>
  <c r="G12"/>
  <c r="G16"/>
  <c r="H10" l="1"/>
  <c r="H11"/>
  <c r="H12"/>
  <c r="H13"/>
  <c r="H14"/>
  <c r="H15"/>
  <c r="H16"/>
  <c r="H17"/>
  <c r="H18"/>
  <c r="H19"/>
  <c r="H20"/>
  <c r="H21"/>
  <c r="H22"/>
  <c r="H23"/>
  <c r="H24"/>
  <c r="H25"/>
  <c r="H26"/>
  <c r="H27"/>
  <c r="H28"/>
  <c r="H29"/>
  <c r="H30"/>
  <c r="H31"/>
  <c r="H32"/>
  <c r="H34"/>
  <c r="H35"/>
  <c r="H36"/>
  <c r="H37"/>
  <c r="H38"/>
  <c r="H39"/>
  <c r="H40"/>
  <c r="H46"/>
  <c r="H9"/>
  <c r="G13"/>
  <c r="G14"/>
  <c r="G15"/>
  <c r="G17"/>
  <c r="G18"/>
  <c r="G19"/>
  <c r="G20"/>
  <c r="G22"/>
  <c r="G23"/>
  <c r="G24"/>
  <c r="G25"/>
  <c r="G26"/>
  <c r="G27"/>
  <c r="G28"/>
  <c r="G29"/>
  <c r="G30"/>
  <c r="G31"/>
  <c r="G36"/>
  <c r="G37"/>
  <c r="G38"/>
  <c r="G39"/>
  <c r="G40"/>
  <c r="G46"/>
  <c r="G10"/>
  <c r="G11"/>
  <c r="G9"/>
  <c r="F35" i="5"/>
  <c r="H40" l="1"/>
  <c r="G40"/>
  <c r="F39"/>
  <c r="E39"/>
  <c r="D39"/>
  <c r="G39" s="1"/>
  <c r="C39"/>
  <c r="F38"/>
  <c r="H38" s="1"/>
  <c r="E38"/>
  <c r="D38"/>
  <c r="C38"/>
  <c r="G38" s="1"/>
  <c r="F37"/>
  <c r="E37"/>
  <c r="D37"/>
  <c r="G37" s="1"/>
  <c r="C37"/>
  <c r="F36"/>
  <c r="H36" s="1"/>
  <c r="E36"/>
  <c r="D36"/>
  <c r="C36"/>
  <c r="G36" s="1"/>
  <c r="E35"/>
  <c r="E34" s="1"/>
  <c r="D35"/>
  <c r="G35" s="1"/>
  <c r="C35"/>
  <c r="F34"/>
  <c r="H34" s="1"/>
  <c r="C34"/>
  <c r="H33"/>
  <c r="G33"/>
  <c r="H32"/>
  <c r="G32"/>
  <c r="H31"/>
  <c r="G31"/>
  <c r="C31"/>
  <c r="H30"/>
  <c r="G30"/>
  <c r="H29"/>
  <c r="G29"/>
  <c r="H28"/>
  <c r="G28"/>
  <c r="H27"/>
  <c r="G27"/>
  <c r="H26"/>
  <c r="G26"/>
  <c r="H25"/>
  <c r="G25"/>
  <c r="C25"/>
  <c r="H24"/>
  <c r="G24"/>
  <c r="H23"/>
  <c r="G23"/>
  <c r="H22"/>
  <c r="G22"/>
  <c r="H21"/>
  <c r="G21"/>
  <c r="H20"/>
  <c r="G20"/>
  <c r="H19"/>
  <c r="G19"/>
  <c r="C19"/>
  <c r="H18"/>
  <c r="G18"/>
  <c r="H17"/>
  <c r="G17"/>
  <c r="H16"/>
  <c r="G16"/>
  <c r="H15"/>
  <c r="G15"/>
  <c r="H14"/>
  <c r="G14"/>
  <c r="H13"/>
  <c r="C13"/>
  <c r="G13" s="1"/>
  <c r="H12"/>
  <c r="G12"/>
  <c r="H11"/>
  <c r="G11"/>
  <c r="H10"/>
  <c r="G10"/>
  <c r="H9"/>
  <c r="G9"/>
  <c r="H8"/>
  <c r="G8"/>
  <c r="H7"/>
  <c r="G7"/>
  <c r="C7"/>
  <c r="J17" i="4"/>
  <c r="I17"/>
  <c r="H17"/>
  <c r="G17"/>
  <c r="J16"/>
  <c r="I16"/>
  <c r="H16"/>
  <c r="G16"/>
  <c r="J15"/>
  <c r="I15"/>
  <c r="H15"/>
  <c r="G15"/>
  <c r="J14"/>
  <c r="I14"/>
  <c r="H14"/>
  <c r="G14"/>
  <c r="J13"/>
  <c r="I13"/>
  <c r="H13"/>
  <c r="G13"/>
  <c r="J12"/>
  <c r="I12"/>
  <c r="H12"/>
  <c r="G12"/>
  <c r="J11"/>
  <c r="I11"/>
  <c r="H11"/>
  <c r="G11"/>
  <c r="J10"/>
  <c r="I10"/>
  <c r="H10"/>
  <c r="G10"/>
  <c r="J9"/>
  <c r="I9"/>
  <c r="H9"/>
  <c r="G9"/>
  <c r="J8"/>
  <c r="I8"/>
  <c r="H8"/>
  <c r="G8"/>
  <c r="J7"/>
  <c r="I7"/>
  <c r="H7"/>
  <c r="G7"/>
  <c r="H37" i="5" l="1"/>
  <c r="H39"/>
  <c r="D34"/>
  <c r="G34" s="1"/>
  <c r="H35"/>
</calcChain>
</file>

<file path=xl/sharedStrings.xml><?xml version="1.0" encoding="utf-8"?>
<sst xmlns="http://schemas.openxmlformats.org/spreadsheetml/2006/main" count="2735" uniqueCount="1300">
  <si>
    <t>Government Budgetary Operation+</t>
  </si>
  <si>
    <t xml:space="preserve"> (Rs. in million)</t>
  </si>
  <si>
    <t>Heads</t>
  </si>
  <si>
    <t>Amount</t>
  </si>
  <si>
    <t>Percent Change</t>
  </si>
  <si>
    <t>2015/16</t>
  </si>
  <si>
    <t>2016/17</t>
  </si>
  <si>
    <t>Annual</t>
  </si>
  <si>
    <t>Total Expenditure</t>
  </si>
  <si>
    <t>Total Resources</t>
  </si>
  <si>
    <t>Deficits(-) Surplus(+)</t>
  </si>
  <si>
    <t>Sources of Financing</t>
  </si>
  <si>
    <t>Balance of Govt. Office Account</t>
  </si>
  <si>
    <t>Current Balance (-Surplus)</t>
  </si>
  <si>
    <t xml:space="preserve"> #  Change in outstanding amount disbursed to VDC/DDC remaining unspent.</t>
  </si>
  <si>
    <t xml:space="preserve"> ++ Minus (-) indicates surplus.</t>
  </si>
  <si>
    <t>(On Cash Basis)</t>
  </si>
  <si>
    <t>2017/18P</t>
  </si>
  <si>
    <t xml:space="preserve">      Recurrent</t>
  </si>
  <si>
    <t xml:space="preserve">            a.Domestic Resources </t>
  </si>
  <si>
    <t xml:space="preserve">            b.Foreign Loans</t>
  </si>
  <si>
    <t xml:space="preserve">            c.Foreign Grants</t>
  </si>
  <si>
    <t xml:space="preserve">     Capital</t>
  </si>
  <si>
    <t xml:space="preserve">     Financial</t>
  </si>
  <si>
    <t xml:space="preserve">     Revenue and Grants</t>
  </si>
  <si>
    <t xml:space="preserve">             Revenue</t>
  </si>
  <si>
    <t xml:space="preserve">             Foreign Grants</t>
  </si>
  <si>
    <t xml:space="preserve">     Previous Year's Cash Balance &amp; Beruju</t>
  </si>
  <si>
    <t xml:space="preserve">     Internal Loans</t>
  </si>
  <si>
    <t xml:space="preserve">     Principal Refund and Share Divestment</t>
  </si>
  <si>
    <t xml:space="preserve">     Foreign Loans</t>
  </si>
  <si>
    <t xml:space="preserve">          Domestic Borrowings</t>
  </si>
  <si>
    <t xml:space="preserve">          Overdrafts++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</si>
  <si>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</si>
  <si>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</si>
  <si>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</si>
  <si>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</si>
  <si>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</si>
  <si>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V. A. T. Fund Account</t>
  </si>
  <si>
    <t xml:space="preserve">     Customs Fund Account</t>
  </si>
  <si>
    <t xml:space="preserve">     Reconstruction Fund Account</t>
  </si>
  <si>
    <t xml:space="preserve">     Local Authorities' Accounts (LAA)#</t>
  </si>
  <si>
    <t xml:space="preserve">     Others*</t>
  </si>
  <si>
    <t>* Others includes Guarantee deposits, Operational funds (Imprest) &amp; Emergency funds and Conditional and unconditional grant from government to local bodies.</t>
  </si>
  <si>
    <t xml:space="preserve">          Others</t>
  </si>
  <si>
    <t xml:space="preserve"> P indicates Provisional.</t>
  </si>
  <si>
    <t>Table 22</t>
  </si>
  <si>
    <t>2017/18</t>
  </si>
  <si>
    <t>Table 23</t>
  </si>
  <si>
    <t>Government Revenue Collection</t>
  </si>
  <si>
    <t>Amount (Rs. in million)</t>
  </si>
  <si>
    <t>2017/18 P</t>
  </si>
  <si>
    <t xml:space="preserve">Annual </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</si>
  <si>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</si>
  <si>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</si>
  <si>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</si>
  <si>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</si>
  <si>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</si>
  <si>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</si>
  <si>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</si>
  <si>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</si>
  <si>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</si>
  <si>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</si>
  <si>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</si>
  <si>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</si>
  <si>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</si>
  <si>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</si>
  <si>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</si>
  <si>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</si>
  <si>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</si>
  <si>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</si>
  <si>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</si>
  <si>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</si>
  <si>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</si>
  <si>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</si>
  <si>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</si>
  <si>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</si>
  <si>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</si>
  <si>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</si>
  <si>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</si>
  <si>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</si>
  <si>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</si>
  <si>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</si>
  <si>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Foreign Employment Bond</t>
  </si>
  <si>
    <t xml:space="preserve">    b. Others</t>
  </si>
  <si>
    <t>Total Domestic Debt</t>
  </si>
  <si>
    <t>Balance at Nepal Rastra Bank</t>
  </si>
  <si>
    <t xml:space="preserve">National Consumer Price Index </t>
  </si>
  <si>
    <t xml:space="preserve"> </t>
  </si>
  <si>
    <t>National Consumer Price Index (Monthly Series)</t>
  </si>
  <si>
    <t>Consumer Price Inflation in Nepal and India (Monthly Series)</t>
  </si>
  <si>
    <t>National Wholesale Price Index (Monthly Series)</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</si>
  <si>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</si>
  <si>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</si>
  <si>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</si>
  <si>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</si>
  <si>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</si>
  <si>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</si>
  <si>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</si>
  <si>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</si>
  <si>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</si>
  <si>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</si>
  <si>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</si>
  <si>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</si>
  <si>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</si>
  <si>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</si>
  <si>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</si>
  <si>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Export and Import Unit Value Price Index and Terms of Trade</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</si>
  <si>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</si>
  <si>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</si>
  <si>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</si>
  <si>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</si>
  <si>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</si>
  <si>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</si>
  <si>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</si>
  <si>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</si>
  <si>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</si>
  <si>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</si>
  <si>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</si>
  <si>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</si>
  <si>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</si>
  <si>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</si>
  <si>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</si>
  <si>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</si>
  <si>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</si>
  <si>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</si>
  <si>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</si>
  <si>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</si>
  <si>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</si>
  <si>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</si>
  <si>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</si>
  <si>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</si>
  <si>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</si>
  <si>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</si>
  <si>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</si>
  <si>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</si>
  <si>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</si>
  <si>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</si>
  <si>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Structure of Share Price Indices</t>
  </si>
  <si>
    <t xml:space="preserve">                                    </t>
  </si>
  <si>
    <t>Securities Market Turnover</t>
  </si>
  <si>
    <t>Securities Listed in Nepal Stock Exchange Ltd.</t>
  </si>
  <si>
    <t xml:space="preserve">    a. Nepal Rastra Bank (Secondary Market)</t>
  </si>
  <si>
    <t>(Based on Ten months' Data of 2017/18)</t>
  </si>
  <si>
    <t>Ten Months</t>
  </si>
  <si>
    <t>During Ten Months</t>
  </si>
  <si>
    <t>Mid-May</t>
  </si>
  <si>
    <t>Amount Change
 (Mid-May to Mid-Jul)</t>
  </si>
  <si>
    <t>Growth Rate During Ten Months</t>
  </si>
  <si>
    <t>Composition During Ten Months</t>
  </si>
  <si>
    <t xml:space="preserve"> +  Based on data reported by 1 offices of NRB, 81 branches of Rastriya Banijya Bank Limited, 56 branches of Nepal Bank Limited, 44 branches of NIC Asia Bank Limited, 25 branches of Agriculture Development Bank, 15 branches of and Global IME Bank Limited, 12  branches of Everest Bank Limited, 10 brances of Nepal Investment Bank, 8 branches of  NMB Bank Limited, 6 branches of Nepal Bangladesh Bank Limited, 5 branches each of Bank of Kathmandu Limited and Citizens Bank International Limited, 3 branches each of Siddhartha Bank Limited and Civil Bank Limited, 2 branches each of Prabhu Bank Limited, Prime Commercial Bank Limited and Sanima Bank Limited and 1 branch of Century Commercial Bank, Machhapuchhre Bank Limited, Mega Bank Limited and Janata Bank Limited conducting government transactions and release report from 81 DTCOs and payment centres.</t>
  </si>
  <si>
    <t>Table 1</t>
  </si>
  <si>
    <t>(2014/15=100)</t>
  </si>
  <si>
    <t>Mid-May 2018</t>
  </si>
  <si>
    <t>Groups &amp; Sub-Groups</t>
  </si>
  <si>
    <t>Weight %</t>
  </si>
  <si>
    <t>Feb/Mar</t>
  </si>
  <si>
    <t>Mar/Apr</t>
  </si>
  <si>
    <t>Apr/May</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</si>
  <si>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</si>
  <si>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</si>
  <si>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</si>
  <si>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</si>
  <si>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</si>
  <si>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</si>
  <si>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</si>
  <si>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</si>
  <si>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</si>
  <si>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</si>
  <si>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</si>
  <si>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</si>
  <si>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</si>
  <si>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</si>
  <si>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</si>
  <si>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</si>
  <si>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</si>
  <si>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</si>
  <si>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</si>
  <si>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</si>
  <si>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</si>
  <si>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</si>
  <si>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</si>
  <si>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</si>
  <si>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</si>
  <si>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</si>
  <si>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</si>
  <si>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</si>
  <si>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</si>
  <si>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</si>
  <si>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</si>
  <si>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</si>
  <si>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</si>
  <si>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</si>
  <si>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</si>
  <si>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Table 2</t>
  </si>
  <si>
    <t>(2014/15 = 100)</t>
  </si>
  <si>
    <t>(y-o-y)</t>
  </si>
  <si>
    <t>Mid-months</t>
  </si>
  <si>
    <t>2014/15</t>
  </si>
  <si>
    <t>Index</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</si>
  <si>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</si>
  <si>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</si>
  <si>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</si>
  <si>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</si>
  <si>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</si>
  <si>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</si>
  <si>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</si>
  <si>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</si>
  <si>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</si>
  <si>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</si>
  <si>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</si>
  <si>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</si>
  <si>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</si>
  <si>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3</t>
  </si>
  <si>
    <t>Months</t>
  </si>
  <si>
    <t>Nepal</t>
  </si>
  <si>
    <t>India</t>
  </si>
  <si>
    <t>Deviation</t>
  </si>
  <si>
    <t>Table 4</t>
  </si>
  <si>
    <t>National Wholesale Price Index</t>
  </si>
  <si>
    <t>(1999/00=100)</t>
  </si>
  <si>
    <t xml:space="preserve">Groups and Sub-groups </t>
  </si>
  <si>
    <t xml:space="preserve">Weight % </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</si>
  <si>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</si>
  <si>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</si>
  <si>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</si>
  <si>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</si>
  <si>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</si>
  <si>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</si>
  <si>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</si>
  <si>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</si>
  <si>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</si>
  <si>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</si>
  <si>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</si>
  <si>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</si>
  <si>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</si>
  <si>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</si>
  <si>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</si>
  <si>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</si>
  <si>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</si>
  <si>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</si>
  <si>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</si>
  <si>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</si>
  <si>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</si>
  <si>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P = Provisional</t>
  </si>
  <si>
    <t>Table 5</t>
  </si>
  <si>
    <t>(1999/00 = 100)</t>
  </si>
  <si>
    <t>Table 6</t>
  </si>
  <si>
    <t>National Salary and Wage Rate Index</t>
  </si>
  <si>
    <t>(2004/05=100)</t>
  </si>
  <si>
    <t>S.No.</t>
  </si>
  <si>
    <t>Groups/Sub-groups</t>
  </si>
  <si>
    <t>Weight</t>
  </si>
  <si>
    <t>2015/16 R</t>
  </si>
  <si>
    <t>2016/17 R</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</si>
  <si>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</si>
  <si>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</si>
  <si>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</si>
  <si>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</si>
  <si>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</si>
  <si>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</si>
  <si>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</si>
  <si>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</si>
  <si>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</si>
  <si>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</si>
  <si>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</si>
  <si>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</si>
  <si>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</si>
  <si>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</si>
  <si>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</si>
  <si>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</si>
  <si>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</si>
  <si>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</si>
  <si>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</si>
  <si>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</si>
  <si>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</si>
  <si>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</si>
  <si>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</si>
  <si>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</si>
  <si>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</si>
  <si>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</si>
  <si>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R: Revised after getting data for last five years from some private manufacturing firms since November, 2017.</t>
  </si>
  <si>
    <t xml:space="preserve">2017/18 </t>
  </si>
  <si>
    <t>Table 25</t>
  </si>
  <si>
    <t>Changes during ten months</t>
  </si>
  <si>
    <t>Monetary Aggregates</t>
  </si>
  <si>
    <t xml:space="preserve">Jul </t>
  </si>
  <si>
    <t>May</t>
  </si>
  <si>
    <t>Jul (R)</t>
  </si>
  <si>
    <t>May (P)</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</si>
  <si>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</si>
  <si>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</si>
  <si>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</si>
  <si>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</si>
  <si>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</si>
  <si>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</si>
  <si>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</si>
  <si>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</si>
  <si>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</si>
  <si>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</si>
  <si>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</si>
  <si>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</si>
  <si>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</si>
  <si>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</si>
  <si>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</si>
  <si>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</si>
  <si>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</si>
  <si>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</si>
  <si>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</si>
  <si>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</si>
  <si>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</si>
  <si>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</si>
  <si>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</si>
  <si>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</si>
  <si>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</si>
  <si>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</si>
  <si>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</si>
  <si>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</si>
  <si>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</si>
  <si>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</si>
  <si>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</si>
  <si>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</si>
  <si>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</si>
  <si>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26</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</si>
  <si>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</si>
  <si>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</si>
  <si>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</si>
  <si>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</si>
  <si>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</si>
  <si>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</si>
  <si>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</si>
  <si>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</si>
  <si>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</si>
  <si>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</si>
  <si>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</si>
  <si>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</si>
  <si>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</si>
  <si>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</si>
  <si>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</si>
  <si>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</si>
  <si>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</si>
  <si>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</si>
  <si>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</si>
  <si>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</si>
  <si>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</si>
  <si>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</si>
  <si>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</si>
  <si>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</si>
  <si>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</si>
  <si>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</si>
  <si>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</si>
  <si>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</si>
  <si>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</si>
  <si>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</si>
  <si>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</si>
  <si>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</si>
  <si>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</si>
  <si>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</si>
  <si>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</si>
  <si>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</si>
  <si>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</si>
  <si>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</si>
  <si>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</si>
  <si>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</si>
  <si>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</si>
  <si>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</si>
  <si>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</si>
  <si>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</si>
  <si>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</si>
  <si>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</si>
  <si>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27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</si>
  <si>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</si>
  <si>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</si>
  <si>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</si>
  <si>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</si>
  <si>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</si>
  <si>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</si>
  <si>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</si>
  <si>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</si>
  <si>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</si>
  <si>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</si>
  <si>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</si>
  <si>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</si>
  <si>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</si>
  <si>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</si>
  <si>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</si>
  <si>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</si>
  <si>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</si>
  <si>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</si>
  <si>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</si>
  <si>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</si>
  <si>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</si>
  <si>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</si>
  <si>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</si>
  <si>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</si>
  <si>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</si>
  <si>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</si>
  <si>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</si>
  <si>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</si>
  <si>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</si>
  <si>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</si>
  <si>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</si>
  <si>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</si>
  <si>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</si>
  <si>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28</t>
  </si>
  <si>
    <t xml:space="preserve">    5.2 Balance with Nepal Rastra Bank</t>
  </si>
  <si>
    <t>Table 29</t>
  </si>
  <si>
    <t>Table 30</t>
  </si>
  <si>
    <t>Table 31</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</si>
  <si>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</si>
  <si>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</si>
  <si>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</si>
  <si>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</si>
  <si>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</si>
  <si>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</si>
  <si>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</si>
  <si>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</si>
  <si>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</si>
  <si>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</si>
  <si>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</si>
  <si>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</si>
  <si>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</si>
  <si>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Total</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</si>
  <si>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</si>
  <si>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</si>
  <si>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</si>
  <si>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</si>
  <si>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</si>
  <si>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</si>
  <si>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*Deposits among "A", "B" and "C" class financial institutions</t>
  </si>
  <si>
    <t>Table 32</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</si>
  <si>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</si>
  <si>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</si>
  <si>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</si>
  <si>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</si>
  <si>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</si>
  <si>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</si>
  <si>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</si>
  <si>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</si>
  <si>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</si>
  <si>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</si>
  <si>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</si>
  <si>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</si>
  <si>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</si>
  <si>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</si>
  <si>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</si>
  <si>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</si>
  <si>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</si>
  <si>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</si>
  <si>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</si>
  <si>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</si>
  <si>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</si>
  <si>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</si>
  <si>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</si>
  <si>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</si>
  <si>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</si>
  <si>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</si>
  <si>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</si>
  <si>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</si>
  <si>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</si>
  <si>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</si>
  <si>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</si>
  <si>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</si>
  <si>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</si>
  <si>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</si>
  <si>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</si>
  <si>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</si>
  <si>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</si>
  <si>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</si>
  <si>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</si>
  <si>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</si>
  <si>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</si>
  <si>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</si>
  <si>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</si>
  <si>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</si>
  <si>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</si>
  <si>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</si>
  <si>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</si>
  <si>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</si>
  <si>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</si>
  <si>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</si>
  <si>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</si>
  <si>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</si>
  <si>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</si>
  <si>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</si>
  <si>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</si>
  <si>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</si>
  <si>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</si>
  <si>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</si>
  <si>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</si>
  <si>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</si>
  <si>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</si>
  <si>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</si>
  <si>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</si>
  <si>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</si>
  <si>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</si>
  <si>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</si>
  <si>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</si>
  <si>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</si>
  <si>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</si>
  <si>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</si>
  <si>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</si>
  <si>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</si>
  <si>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</si>
  <si>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</si>
  <si>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</si>
  <si>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</si>
  <si>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</si>
  <si>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</si>
  <si>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</si>
  <si>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</si>
  <si>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</si>
  <si>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</si>
  <si>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</si>
  <si>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</si>
  <si>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</si>
  <si>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</si>
  <si>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</si>
  <si>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</si>
  <si>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</si>
  <si>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</si>
  <si>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</si>
  <si>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</si>
  <si>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</si>
  <si>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</si>
  <si>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</si>
  <si>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</si>
  <si>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</si>
  <si>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</si>
  <si>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</si>
  <si>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</si>
  <si>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</si>
  <si>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</si>
  <si>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</si>
  <si>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</si>
  <si>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</si>
  <si>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</si>
  <si>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</si>
  <si>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</si>
  <si>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*Processing of Tea, Coffee, Ginger and Fruits and Primary processing of domestic agro products included in Agriculture  from October 2017. Prior to this, most of these were under Productions.</t>
  </si>
  <si>
    <t>Table 33</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</si>
  <si>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</si>
  <si>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</si>
  <si>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</si>
  <si>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</si>
  <si>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</si>
  <si>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</si>
  <si>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</si>
  <si>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</si>
  <si>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</si>
  <si>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</si>
  <si>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</si>
  <si>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</si>
  <si>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</si>
  <si>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</si>
  <si>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</si>
  <si>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</si>
  <si>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</si>
  <si>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</si>
  <si>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</si>
  <si>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</si>
  <si>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</si>
  <si>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</si>
  <si>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</si>
  <si>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</si>
  <si>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</si>
  <si>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</si>
  <si>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</si>
  <si>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</si>
  <si>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</si>
  <si>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</si>
  <si>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</si>
  <si>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</si>
  <si>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</si>
  <si>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</si>
  <si>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</si>
  <si>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</si>
  <si>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</si>
  <si>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</si>
  <si>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</si>
  <si>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Others</t>
  </si>
  <si>
    <t xml:space="preserve">Total </t>
  </si>
  <si>
    <t>Table 34</t>
  </si>
  <si>
    <t>Jul</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</si>
  <si>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</si>
  <si>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</si>
  <si>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</si>
  <si>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</si>
  <si>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</si>
  <si>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</si>
  <si>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</si>
  <si>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</si>
  <si>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15 million)*</t>
  </si>
  <si>
    <t>6. Real Estate Loan</t>
  </si>
  <si>
    <t>a. Residential Real Estate                                                                                                                                                                                                                                                                                                                                                                                                      except Residential Personal Home Loan Up to Rs. 15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</si>
  <si>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</si>
  <si>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</si>
  <si>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</si>
  <si>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</si>
  <si>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</si>
  <si>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</si>
  <si>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</si>
  <si>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</si>
  <si>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</si>
  <si>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</si>
  <si>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</si>
  <si>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</si>
  <si>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</si>
  <si>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</si>
  <si>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</si>
  <si>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</si>
  <si>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</si>
  <si>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</si>
  <si>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</si>
  <si>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c. Other Loans (including cottage, small &amp; medium industrial loans)</t>
  </si>
  <si>
    <t>Total (1 to 11)</t>
  </si>
  <si>
    <t xml:space="preserve"> R = Revised, P = Provisional</t>
  </si>
  <si>
    <t>*Prior to October 2017 loan upto Rs. 10 million was included in Residential Personal Home Loan.</t>
  </si>
  <si>
    <t>Table 35</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</si>
  <si>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</si>
  <si>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</si>
  <si>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</si>
  <si>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</si>
  <si>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</si>
  <si>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</si>
  <si>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</si>
  <si>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</si>
  <si>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</si>
  <si>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</si>
  <si>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</si>
  <si>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</si>
  <si>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Table 36</t>
  </si>
  <si>
    <t>Outright Sale Auction</t>
  </si>
  <si>
    <t>Outright Purchase Auction</t>
  </si>
  <si>
    <t>Mid-month</t>
  </si>
  <si>
    <t>Interest Rate* (%)</t>
  </si>
  <si>
    <t>-</t>
  </si>
  <si>
    <t>Reverse Repo Auction</t>
  </si>
  <si>
    <t>Repo Auction (7 days)</t>
  </si>
  <si>
    <t>Deposit Auction (90 days)</t>
  </si>
  <si>
    <t>Deposit Auction (30 days)</t>
  </si>
  <si>
    <t>Deposit Auction (14 days)</t>
  </si>
  <si>
    <t xml:space="preserve"> Interest Rate(%)*</t>
  </si>
  <si>
    <t>October</t>
  </si>
  <si>
    <t>Under Interest Rate Corridor System</t>
  </si>
  <si>
    <t>Standing Liquidity Facility</t>
  </si>
  <si>
    <t>14 Days Deposit Auction</t>
  </si>
  <si>
    <t>14 Days Repo Auction</t>
  </si>
  <si>
    <t>Interest Rate(%)*</t>
  </si>
  <si>
    <t>*Weighted average interest rate.</t>
  </si>
  <si>
    <t>Table 37</t>
  </si>
  <si>
    <t>( Amount in million)</t>
  </si>
  <si>
    <t>Purchase/Sale of Convertible Currency</t>
  </si>
  <si>
    <t>IC Purchase</t>
  </si>
  <si>
    <t>Purchase</t>
  </si>
  <si>
    <t>Sale</t>
  </si>
  <si>
    <t>Net 
Injection</t>
  </si>
  <si>
    <t>US$</t>
  </si>
  <si>
    <t>Nrs.</t>
  </si>
  <si>
    <t>US$ Sale</t>
  </si>
  <si>
    <t xml:space="preserve">                             </t>
  </si>
  <si>
    <t>Table 38</t>
  </si>
  <si>
    <t>Among Commercial Banks</t>
  </si>
  <si>
    <r>
      <t>Among Others</t>
    </r>
    <r>
      <rPr>
        <b/>
        <vertAlign val="superscript"/>
        <sz val="12"/>
        <rFont val="Times New Roman"/>
        <family val="1"/>
      </rPr>
      <t>#</t>
    </r>
  </si>
  <si>
    <t>Interest rate</t>
  </si>
  <si>
    <t># Interbank transaction among A &amp; B, A &amp; C, B &amp; B, B &amp; C and C &amp; C class banks and financial institutions.</t>
  </si>
  <si>
    <t>Table 39</t>
  </si>
  <si>
    <t>Year</t>
  </si>
  <si>
    <t>2016 
Oct</t>
  </si>
  <si>
    <t>2016 
Nov</t>
  </si>
  <si>
    <t>2016 
Dec</t>
  </si>
  <si>
    <t>2017
Jan</t>
  </si>
  <si>
    <t>2017
Feb</t>
  </si>
  <si>
    <t>2017
Mar</t>
  </si>
  <si>
    <t>2017
Apr</t>
  </si>
  <si>
    <t>2017
May</t>
  </si>
  <si>
    <t>2017
June</t>
  </si>
  <si>
    <t>2017
July</t>
  </si>
  <si>
    <t>2017
Aug</t>
  </si>
  <si>
    <t>2017
Sept</t>
  </si>
  <si>
    <t>2017
Oct</t>
  </si>
  <si>
    <t>2017
Nov</t>
  </si>
  <si>
    <t>2017
Dec</t>
  </si>
  <si>
    <t>2018
Jan</t>
  </si>
  <si>
    <t>2018
Feb</t>
  </si>
  <si>
    <t>2018 
Mar</t>
  </si>
  <si>
    <t>2018 
Apr</t>
  </si>
  <si>
    <t>2018 
May</t>
  </si>
  <si>
    <t>A. Policy Rates</t>
  </si>
  <si>
    <t>Fixed Repo Rate (Corridor)</t>
  </si>
  <si>
    <t>Fixed Deposit Collection Rate (Corridor)</t>
  </si>
  <si>
    <t>Standing Liquidity Facility (SLF) Rate^</t>
  </si>
  <si>
    <t>Bank Rate</t>
  </si>
  <si>
    <t xml:space="preserve">B. Refinance Rates </t>
  </si>
  <si>
    <t>Special Refinance</t>
  </si>
  <si>
    <t>General Refinance</t>
  </si>
  <si>
    <t>Export Credit in Foreign Currency</t>
  </si>
  <si>
    <t>LIBOR+0.25</t>
  </si>
  <si>
    <t>C. CRR</t>
  </si>
  <si>
    <t>Commercial Banks</t>
  </si>
  <si>
    <t>Development Banks</t>
  </si>
  <si>
    <t>Finance Companies</t>
  </si>
  <si>
    <t>D. Government Securities</t>
  </si>
  <si>
    <t>T-bills (28 days)*</t>
  </si>
  <si>
    <t>T-bills (91 days)*</t>
  </si>
  <si>
    <t>T-bills (182 days)*</t>
  </si>
  <si>
    <t xml:space="preserve"> -</t>
  </si>
  <si>
    <t>T-bills (364 days)*</t>
  </si>
  <si>
    <t>2.65-9.0</t>
  </si>
  <si>
    <t>2.65-6.5</t>
  </si>
  <si>
    <t>National/Citizen SCs</t>
  </si>
  <si>
    <t>6.0-10.0</t>
  </si>
  <si>
    <t>6.0-9.5</t>
  </si>
  <si>
    <t>6.0-8.5</t>
  </si>
  <si>
    <t>E. Interbank Rate (Commercial Banks)</t>
  </si>
  <si>
    <t>F. Weighted Average Deposite Rate (Commercial Banks)</t>
  </si>
  <si>
    <t>G. Weighted Average Lending Rate (Commercial Banks)</t>
  </si>
  <si>
    <t>H. Base Rate (Commercial Banks)$</t>
  </si>
  <si>
    <t>^ The SLF rate is fixed as same as bank rate effective from  August 16, 2012</t>
  </si>
  <si>
    <t>* Weighted average interest rate.</t>
  </si>
  <si>
    <t>$ Base rate has been compiled since January 2013</t>
  </si>
  <si>
    <t>Table 40</t>
  </si>
  <si>
    <t>(In percent)</t>
  </si>
  <si>
    <t>TRB-91 Days</t>
  </si>
  <si>
    <t>TRB-364 Days</t>
  </si>
  <si>
    <t>2013/14</t>
  </si>
  <si>
    <t>Annual average</t>
  </si>
  <si>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</si>
  <si>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</si>
  <si>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t>Net  Injection</t>
  </si>
  <si>
    <t>Particulars</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</si>
  <si>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</si>
  <si>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</si>
  <si>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</si>
  <si>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</si>
  <si>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</si>
  <si>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</si>
  <si>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</si>
  <si>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</si>
  <si>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</si>
  <si>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</si>
  <si>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</si>
  <si>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</si>
  <si>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Traded Quantity of Shares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</si>
  <si>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</si>
  <si>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</si>
  <si>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</si>
  <si>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</si>
  <si>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</si>
  <si>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</si>
  <si>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</si>
  <si>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</si>
  <si>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</si>
  <si>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</si>
  <si>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</si>
  <si>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</si>
  <si>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</si>
  <si>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</si>
  <si>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</si>
  <si>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</si>
  <si>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</si>
  <si>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</si>
  <si>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</si>
  <si>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</si>
  <si>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</si>
  <si>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</si>
  <si>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</si>
  <si>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</si>
  <si>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</si>
  <si>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</si>
  <si>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</si>
  <si>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Civil Bank Ltd</t>
  </si>
  <si>
    <t>Central Finance Ltd</t>
  </si>
  <si>
    <t>Prudential Insurance Co. Ltd</t>
  </si>
  <si>
    <t>Shangrila Development Bank</t>
  </si>
  <si>
    <t>Green Development Bank Ltd</t>
  </si>
  <si>
    <t>Gandaki Bikas Bank Ltd</t>
  </si>
  <si>
    <t>Shree Investment and Finance Co. Ltd</t>
  </si>
  <si>
    <t>Karnali Development Bank Ltd</t>
  </si>
  <si>
    <t>Siddhartha Bank Ltd</t>
  </si>
  <si>
    <t>Pokhara Finance Ltd</t>
  </si>
  <si>
    <t>Prabhu Bank Ltd</t>
  </si>
  <si>
    <t>Lumbini Bikash Bank Ltd</t>
  </si>
  <si>
    <t>Asian Life Insurance Co Ltd</t>
  </si>
  <si>
    <t>First Microfinance Laghu Bitta Bittiya Sanstha Ltd</t>
  </si>
  <si>
    <t>Kamana Sewa Bikas Bank Ltd</t>
  </si>
  <si>
    <t>Neco Insurance Ltd</t>
  </si>
  <si>
    <t>Manjushree Finance Ltd.</t>
  </si>
  <si>
    <t>Suryodaya Laghubitta Bittiya Sanstha Ltd.</t>
  </si>
  <si>
    <t>Deva Bikas Bank Ltd.</t>
  </si>
  <si>
    <t>Prime Life Insurance Ltd</t>
  </si>
  <si>
    <t>Nepal Insurance Company Ltd</t>
  </si>
  <si>
    <t>Surya Life Insurance Co. Ltd</t>
  </si>
  <si>
    <t>Sahara Bikash Bank Ltd</t>
  </si>
  <si>
    <t>Gurans Life Insurance Company</t>
  </si>
  <si>
    <t>19/12/2074</t>
  </si>
  <si>
    <t>Kumari Bank Ltd</t>
  </si>
  <si>
    <t>19/01/2075</t>
  </si>
  <si>
    <t>Siddhartha Insurance</t>
  </si>
  <si>
    <t>20/01/2076</t>
  </si>
  <si>
    <t>Womi Microfinance Bittiya Sanstha</t>
  </si>
  <si>
    <t>20/01/2077</t>
  </si>
  <si>
    <t>26/01/2078</t>
  </si>
  <si>
    <t>Prabhu Insurance</t>
  </si>
  <si>
    <t>27/01/2079</t>
  </si>
  <si>
    <t>Synergy Finance</t>
  </si>
  <si>
    <t>28/01/2080</t>
  </si>
  <si>
    <t>B. Ordinary Share</t>
  </si>
  <si>
    <t>Support Microfinance Bittiya Sanstha Ltd.</t>
  </si>
  <si>
    <t>Nepal Grameen Bikas Bank Ltd</t>
  </si>
  <si>
    <t>Radhi Bidyut Company Ltd</t>
  </si>
  <si>
    <t>Panchakanya Mai Hydropower Ltd</t>
  </si>
  <si>
    <t>Sanjen Jalavidhyut Co. Ltd</t>
  </si>
  <si>
    <t>Unnati Microfinance Bittiya Sanstha Ltd</t>
  </si>
  <si>
    <t>Premier Insurance Co (Nepal) Ltd</t>
  </si>
  <si>
    <t xml:space="preserve">Butwal Power Company Ltd. </t>
  </si>
  <si>
    <t>Samudayik Laghubitta Bittiya Sanstha Ltd</t>
  </si>
  <si>
    <t>Rasuwagadi  Hydropower Co. Ltd</t>
  </si>
  <si>
    <t>Aarambha Microfinance Bittiya Sanstha Ltd</t>
  </si>
  <si>
    <t>Kalika Power Company Ltd</t>
  </si>
  <si>
    <t>Joshi Hydropower Development Company Ltd</t>
  </si>
  <si>
    <t>Shuvam Power Ltd</t>
  </si>
  <si>
    <t>Rairang Hydropower Development Company Ltd</t>
  </si>
  <si>
    <t>C. Mutual Funds</t>
  </si>
  <si>
    <t>Siddhartha Capital Ltd</t>
  </si>
  <si>
    <t>Sanima Capital Ltd</t>
  </si>
  <si>
    <t>NIC Asia Growth Fund</t>
  </si>
  <si>
    <t>Citizen Mutual Fund-1</t>
  </si>
  <si>
    <t>Source: Securities Board of Nepal (SEBON)</t>
  </si>
  <si>
    <t>Listed Companies and  Market Capitalization</t>
  </si>
  <si>
    <t xml:space="preserve">Particulars                                                                    </t>
  </si>
  <si>
    <t xml:space="preserve">No. of Listed Companies </t>
  </si>
  <si>
    <t>3 Over</t>
  </si>
  <si>
    <t xml:space="preserve">5 Over </t>
  </si>
  <si>
    <t>Value</t>
  </si>
  <si>
    <t>Share %</t>
  </si>
  <si>
    <t>Financial Institutions</t>
  </si>
  <si>
    <t>Microfinance</t>
  </si>
  <si>
    <t>Manufacturing &amp; Processing</t>
  </si>
  <si>
    <t>Hotel</t>
  </si>
  <si>
    <t>Trading</t>
  </si>
  <si>
    <t>Hydropower</t>
  </si>
  <si>
    <t>Others</t>
  </si>
  <si>
    <t>Data Source: Nepal Stock Exchange Limited</t>
  </si>
  <si>
    <t>Group</t>
  </si>
  <si>
    <t>Closing</t>
  </si>
  <si>
    <t>High</t>
  </si>
  <si>
    <t>Low</t>
  </si>
  <si>
    <t>4 over 1</t>
  </si>
  <si>
    <t>7 over 4</t>
  </si>
  <si>
    <t>Insurance Companies</t>
  </si>
  <si>
    <t>Microfinance Institutions</t>
  </si>
  <si>
    <t>Hydro Power</t>
  </si>
  <si>
    <t>NEPSE Overall Index*</t>
  </si>
  <si>
    <t xml:space="preserve"> NEPSE Sensitive Index**</t>
  </si>
  <si>
    <t>NEPSE Float Index***</t>
  </si>
  <si>
    <t xml:space="preserve"> Securities Market Turnover </t>
  </si>
  <si>
    <t>Share Units ('000)</t>
  </si>
  <si>
    <t>Value (Rs                million)</t>
  </si>
  <si>
    <t>% Share of Value</t>
  </si>
  <si>
    <t>Mutual Fund</t>
  </si>
  <si>
    <t>Preferred Stock</t>
  </si>
  <si>
    <t>Promoter Share</t>
  </si>
  <si>
    <t xml:space="preserve">    Total</t>
  </si>
  <si>
    <t>Securities Listed  in Nepal Stock Exchange Ltd.</t>
  </si>
  <si>
    <t xml:space="preserve">1. Institution-wise listing </t>
  </si>
  <si>
    <t xml:space="preserve">      Commercial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</si>
  <si>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</si>
  <si>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</si>
  <si>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</si>
  <si>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</si>
  <si>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</si>
  <si>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</si>
  <si>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</si>
  <si>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</si>
  <si>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</si>
  <si>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</si>
  <si>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</si>
  <si>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</si>
  <si>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</si>
  <si>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</si>
  <si>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</si>
  <si>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</si>
  <si>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</si>
  <si>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 xml:space="preserve">#  Including Class "D" Bank and Financial Institutions </t>
  </si>
  <si>
    <t>Ratio of Turnover to Market Capitalization (In Percent)</t>
  </si>
  <si>
    <t>Table 41</t>
  </si>
  <si>
    <t>Table 42</t>
  </si>
  <si>
    <t>Rs. in million</t>
  </si>
  <si>
    <t>Table 43</t>
  </si>
  <si>
    <t>Market Capitalization of Listed Companies (Rs. in million)</t>
  </si>
  <si>
    <t>(Mid-Jul 2017 to Mid-Apr 2018)</t>
  </si>
  <si>
    <t>Table 44</t>
  </si>
  <si>
    <t>(Mid-Mar / Mid-May)</t>
  </si>
  <si>
    <t>Percent change</t>
  </si>
  <si>
    <r>
      <t>Development Banks</t>
    </r>
    <r>
      <rPr>
        <vertAlign val="superscript"/>
        <sz val="12"/>
        <rFont val="Times New Roman"/>
        <family val="1"/>
      </rPr>
      <t>#</t>
    </r>
  </si>
  <si>
    <t xml:space="preserve"> Table 45</t>
  </si>
  <si>
    <t>(Mid-Mar to Mid-May)</t>
  </si>
  <si>
    <t>Table 46</t>
  </si>
  <si>
    <r>
      <t xml:space="preserve">      Development Banks</t>
    </r>
    <r>
      <rPr>
        <vertAlign val="superscript"/>
        <sz val="12"/>
        <rFont val="Times New Roman"/>
        <family val="1"/>
      </rPr>
      <t>#</t>
    </r>
  </si>
  <si>
    <t>(Mid-Jul to Mid-May)</t>
  </si>
  <si>
    <t>2012/13</t>
  </si>
  <si>
    <t>Exports</t>
  </si>
  <si>
    <t>Imports</t>
  </si>
  <si>
    <t>Table 7</t>
  </si>
  <si>
    <t>Direction of Foreign Trade*</t>
  </si>
  <si>
    <t>Ten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</si>
  <si>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</si>
  <si>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</si>
  <si>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</si>
  <si>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</si>
  <si>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</si>
  <si>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</si>
  <si>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</si>
  <si>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</si>
  <si>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</si>
  <si>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</si>
  <si>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</si>
  <si>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</si>
  <si>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</si>
  <si>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</si>
  <si>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</si>
  <si>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</si>
  <si>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</si>
  <si>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</si>
  <si>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</si>
  <si>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</si>
  <si>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</si>
  <si>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</si>
  <si>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</si>
  <si>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</si>
  <si>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</si>
  <si>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</si>
  <si>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</si>
  <si>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</si>
  <si>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</si>
  <si>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</si>
  <si>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</si>
  <si>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</si>
  <si>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</si>
  <si>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</si>
  <si>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</si>
  <si>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</si>
  <si>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</si>
  <si>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</si>
  <si>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</si>
  <si>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</si>
  <si>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</si>
  <si>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</si>
  <si>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</si>
  <si>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</si>
  <si>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</si>
  <si>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</si>
  <si>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</si>
  <si>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</si>
  <si>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</si>
  <si>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</si>
  <si>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</si>
  <si>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</si>
  <si>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</si>
  <si>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</si>
  <si>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</si>
  <si>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</si>
  <si>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</si>
  <si>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</si>
  <si>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</si>
  <si>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</si>
  <si>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</si>
  <si>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</si>
  <si>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</si>
  <si>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</si>
  <si>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</si>
  <si>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</si>
  <si>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</si>
  <si>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</si>
  <si>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</si>
  <si>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</si>
  <si>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</si>
  <si>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</si>
  <si>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</si>
  <si>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</si>
  <si>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</si>
  <si>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</si>
  <si>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</si>
  <si>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</si>
  <si>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</si>
  <si>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</si>
  <si>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</si>
  <si>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</si>
  <si>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 includes P.P. fabric</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</si>
  <si>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</si>
  <si>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</si>
  <si>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</si>
  <si>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</si>
  <si>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</si>
  <si>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</si>
  <si>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</si>
  <si>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</si>
  <si>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</si>
  <si>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</si>
  <si>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</si>
  <si>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</si>
  <si>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</si>
  <si>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</si>
  <si>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</si>
  <si>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</si>
  <si>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</si>
  <si>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</si>
  <si>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</si>
  <si>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</si>
  <si>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</si>
  <si>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</si>
  <si>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</si>
  <si>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</si>
  <si>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</si>
  <si>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</si>
  <si>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</si>
  <si>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</si>
  <si>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</si>
  <si>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</si>
  <si>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</si>
  <si>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</si>
  <si>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</si>
  <si>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</si>
  <si>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</si>
  <si>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</si>
  <si>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</si>
  <si>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</si>
  <si>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</si>
  <si>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</si>
  <si>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</si>
  <si>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</si>
  <si>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</si>
  <si>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</si>
  <si>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</si>
  <si>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</si>
  <si>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</si>
  <si>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</si>
  <si>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</si>
  <si>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</si>
  <si>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</si>
  <si>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</si>
  <si>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</si>
  <si>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</si>
  <si>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</si>
  <si>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</si>
  <si>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</si>
  <si>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</si>
  <si>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</si>
  <si>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</si>
  <si>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</si>
  <si>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</si>
  <si>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</si>
  <si>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</si>
  <si>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</si>
  <si>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</si>
  <si>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</si>
  <si>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</si>
  <si>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</si>
  <si>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</si>
  <si>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</si>
  <si>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</si>
  <si>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</si>
  <si>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</si>
  <si>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</si>
  <si>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</si>
  <si>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</si>
  <si>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</si>
  <si>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</si>
  <si>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</si>
  <si>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</si>
  <si>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</si>
  <si>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</si>
  <si>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</si>
  <si>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</si>
  <si>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</si>
  <si>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</si>
  <si>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</si>
  <si>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</si>
  <si>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</si>
  <si>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</si>
  <si>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</si>
  <si>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</si>
  <si>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</si>
  <si>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</si>
  <si>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</si>
  <si>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</si>
  <si>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</si>
  <si>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</si>
  <si>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</si>
  <si>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</si>
  <si>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</si>
  <si>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</si>
  <si>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</si>
  <si>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</si>
  <si>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</si>
  <si>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</si>
  <si>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</si>
  <si>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</si>
  <si>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</si>
  <si>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</si>
  <si>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</si>
  <si>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</si>
  <si>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</si>
  <si>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</si>
  <si>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</si>
  <si>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</si>
  <si>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</si>
  <si>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</si>
  <si>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</si>
  <si>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</si>
  <si>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</si>
  <si>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</si>
  <si>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</si>
  <si>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</si>
  <si>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</si>
  <si>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</si>
  <si>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</si>
  <si>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</si>
  <si>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</si>
  <si>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</si>
  <si>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</si>
  <si>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</si>
  <si>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</si>
  <si>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</si>
  <si>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</si>
  <si>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</si>
  <si>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</si>
  <si>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</si>
  <si>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</si>
  <si>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</si>
  <si>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</si>
  <si>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</si>
  <si>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</si>
  <si>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</si>
  <si>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</si>
  <si>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</si>
  <si>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Ten Months Data</t>
  </si>
  <si>
    <t>(Rs. in million )</t>
  </si>
  <si>
    <t>Custom Points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</si>
  <si>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</si>
  <si>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</si>
  <si>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</si>
  <si>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</si>
  <si>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</si>
  <si>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</si>
  <si>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</si>
  <si>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</si>
  <si>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</si>
  <si>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</si>
  <si>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</si>
  <si>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</si>
  <si>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</si>
  <si>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</si>
  <si>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Table 15</t>
  </si>
  <si>
    <t>Imports from India against Payment in US Dollar</t>
  </si>
  <si>
    <t>2006/07</t>
  </si>
  <si>
    <t>2007/08</t>
  </si>
  <si>
    <t>2008/09</t>
  </si>
  <si>
    <t>2009/10</t>
  </si>
  <si>
    <t>2010/11</t>
  </si>
  <si>
    <t>2011/12</t>
  </si>
  <si>
    <t>* The monthly data are updated based on the latest information from custom office and differ from earlier issues.</t>
  </si>
  <si>
    <t>Table 16</t>
  </si>
  <si>
    <t>(FY 2012/13 = 100)</t>
  </si>
  <si>
    <t>Export Unit Value Price Index</t>
  </si>
  <si>
    <t xml:space="preserve">Import Unit Value Price Index </t>
  </si>
  <si>
    <t xml:space="preserve">Terms of Trade </t>
  </si>
  <si>
    <t>Mid-Month</t>
  </si>
  <si>
    <t>Percent 
Change</t>
  </si>
  <si>
    <t>August</t>
  </si>
  <si>
    <t>September</t>
  </si>
  <si>
    <t>November</t>
  </si>
  <si>
    <t>December</t>
  </si>
  <si>
    <t>January</t>
  </si>
  <si>
    <t>February</t>
  </si>
  <si>
    <t>March</t>
  </si>
  <si>
    <t>April</t>
  </si>
  <si>
    <t>June</t>
  </si>
  <si>
    <t>July</t>
  </si>
  <si>
    <t>Table 17</t>
  </si>
  <si>
    <t xml:space="preserve">Summary of Balance of Payments              </t>
  </si>
  <si>
    <t>(Rs. in Million )</t>
  </si>
  <si>
    <r>
      <t xml:space="preserve">2017/18 </t>
    </r>
    <r>
      <rPr>
        <b/>
        <vertAlign val="superscript"/>
        <sz val="12"/>
        <rFont val="Times New Roman"/>
        <family val="1"/>
      </rPr>
      <t>P</t>
    </r>
  </si>
  <si>
    <t xml:space="preserve">Percent Change </t>
  </si>
  <si>
    <t xml:space="preserve">During </t>
  </si>
  <si>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</si>
  <si>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</si>
  <si>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</si>
  <si>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</si>
  <si>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</si>
  <si>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</si>
  <si>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</si>
  <si>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</si>
  <si>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</si>
  <si>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</si>
  <si>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</si>
  <si>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</si>
  <si>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</si>
  <si>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</si>
  <si>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</si>
  <si>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</si>
  <si>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</si>
  <si>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</si>
  <si>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</si>
  <si>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</si>
  <si>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</si>
  <si>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</si>
  <si>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</si>
  <si>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</si>
  <si>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</si>
  <si>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</si>
  <si>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</si>
  <si>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</si>
  <si>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</si>
  <si>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</si>
  <si>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</si>
  <si>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</si>
  <si>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</si>
  <si>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</si>
  <si>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</si>
  <si>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</si>
  <si>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</si>
  <si>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</si>
  <si>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</si>
  <si>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</si>
  <si>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</si>
  <si>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</si>
  <si>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</si>
  <si>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</si>
  <si>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</si>
  <si>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</si>
  <si>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</si>
  <si>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</si>
  <si>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</si>
  <si>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</si>
  <si>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</si>
  <si>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Provisional</t>
  </si>
  <si>
    <t>* Change in reserve net is derived by netting out  reserves and related items (Group E) and currency and deposits (under Group C)  with adjustment of valuation gain/loss.</t>
  </si>
  <si>
    <t>Table 18</t>
  </si>
  <si>
    <t>Mid-Jul To</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</si>
  <si>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</si>
  <si>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</si>
  <si>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</si>
  <si>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</si>
  <si>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</si>
  <si>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</si>
  <si>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</si>
  <si>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</si>
  <si>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</si>
  <si>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</si>
  <si>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</si>
  <si>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</si>
  <si>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</si>
  <si>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</si>
  <si>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</si>
  <si>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</si>
  <si>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</si>
  <si>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</si>
  <si>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</si>
  <si>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</si>
  <si>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</si>
  <si>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</si>
  <si>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</si>
  <si>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</si>
  <si>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</si>
  <si>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</si>
  <si>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Table 20</t>
  </si>
  <si>
    <t>Exchange Rate of US Dollar (NRs/USD)</t>
  </si>
  <si>
    <t xml:space="preserve">FY </t>
  </si>
  <si>
    <t>Month End*</t>
  </si>
  <si>
    <t>Monthly Average*</t>
  </si>
  <si>
    <t>Buying</t>
  </si>
  <si>
    <t>Selling</t>
  </si>
  <si>
    <t xml:space="preserve">Middle </t>
  </si>
  <si>
    <t>Annual Average</t>
  </si>
  <si>
    <t xml:space="preserve">Feburary </t>
  </si>
  <si>
    <t xml:space="preserve">June </t>
  </si>
  <si>
    <t xml:space="preserve">February </t>
  </si>
  <si>
    <t>* As per Nepalese Calendar.</t>
  </si>
  <si>
    <t>Table 21</t>
  </si>
  <si>
    <t>Mid-July</t>
  </si>
  <si>
    <t>Mid-April</t>
  </si>
  <si>
    <t>Jul-Jul</t>
  </si>
  <si>
    <t>Apr-Apr</t>
  </si>
  <si>
    <t>2015</t>
  </si>
  <si>
    <t>2016</t>
  </si>
  <si>
    <t>Oil ($/barrel)*</t>
  </si>
  <si>
    <t>Gold ($/ounce)**</t>
  </si>
  <si>
    <t>* Crude Oil Brent</t>
  </si>
  <si>
    <t>** Refers to p.m. London historical fix.</t>
  </si>
  <si>
    <t xml:space="preserve">Sources: http://www.eia.gov/dnav/pet/hist/LeafHandler.ashx?n=PET&amp;s=RBRTE&amp;f=D </t>
  </si>
  <si>
    <t>http://www.kitco.com/gold.londonfix.html</t>
  </si>
  <si>
    <r>
      <t>2016/17</t>
    </r>
    <r>
      <rPr>
        <b/>
        <vertAlign val="superscript"/>
        <sz val="12"/>
        <rFont val="Times New Roman"/>
        <family val="1"/>
      </rPr>
      <t>R</t>
    </r>
  </si>
  <si>
    <r>
      <t>2017/18</t>
    </r>
    <r>
      <rPr>
        <b/>
        <vertAlign val="superscript"/>
        <sz val="12"/>
        <rFont val="Times New Roman"/>
        <family val="1"/>
      </rPr>
      <t>P</t>
    </r>
  </si>
  <si>
    <t>R= Revised, P= Provisional</t>
  </si>
  <si>
    <t>R= Revised, P= Provisional, * includes Paddy</t>
  </si>
  <si>
    <t>Customswise</t>
  </si>
  <si>
    <t>Percent
Change</t>
  </si>
  <si>
    <t>PercentChange</t>
  </si>
</sst>
</file>

<file path=xl/styles.xml><?xml version="1.0" encoding="utf-8"?>
<styleSheet xmlns="http://schemas.openxmlformats.org/spreadsheetml/2006/main">
  <numFmts count="19">
    <numFmt numFmtId="44" formatCode="_(&quot;$&quot;* #,##0.00_);_(&quot;$&quot;* \(#,##0.00\);_(&quot;$&quot;* &quot;-&quot;??_);_(@_)"/>
    <numFmt numFmtId="43" formatCode="_(* #,##0.00_);_(* \(#,##0.00\);_(* &quot;-&quot;??_);_(@_)"/>
    <numFmt numFmtId="164" formatCode="0.0_)"/>
    <numFmt numFmtId="165" formatCode="0.0"/>
    <numFmt numFmtId="166" formatCode="#,##0.0"/>
    <numFmt numFmtId="167" formatCode="0.0_);[Red]\(0.0\)"/>
    <numFmt numFmtId="168" formatCode="_(* #,##0.00_);_(* \(#,##0.00\);_(* \-??_);_(@_)"/>
    <numFmt numFmtId="169" formatCode="0_);[Red]\(0\)"/>
    <numFmt numFmtId="170" formatCode="0.0000"/>
    <numFmt numFmtId="171" formatCode="_(* #,##0_);_(* \(#,##0\);_(* \-??_);_(@_)"/>
    <numFmt numFmtId="172" formatCode="General_)"/>
    <numFmt numFmtId="173" formatCode="0_)"/>
    <numFmt numFmtId="174" formatCode="0.00_)"/>
    <numFmt numFmtId="175" formatCode="0.000_)"/>
    <numFmt numFmtId="176" formatCode="_-* #,##0.0_-;\-* #,##0.0_-;_-* &quot;-&quot;??_-;_-@_-"/>
    <numFmt numFmtId="177" formatCode="_-* #,##0.00_-;\-* #,##0.00_-;_-* &quot;-&quot;??_-;_-@_-"/>
    <numFmt numFmtId="178" formatCode="_-* #,##0.0000_-;\-* #,##0.0000_-;_-* &quot;-&quot;??_-;_-@_-"/>
    <numFmt numFmtId="179" formatCode="_(* #,##0.0_);_(* \(#,##0.0\);_(* &quot;-&quot;??_);_(@_)"/>
    <numFmt numFmtId="180" formatCode="0.000000"/>
  </numFmts>
  <fonts count="45">
    <font>
      <sz val="11"/>
      <color theme="1"/>
      <name val="Calibri"/>
      <family val="2"/>
      <scheme val="minor"/>
    </font>
    <font>
      <sz val="10"/>
      <name val="Courier"/>
      <family val="3"/>
    </font>
    <font>
      <b/>
      <sz val="12"/>
      <name val="Arial"/>
      <family val="2"/>
    </font>
    <font>
      <sz val="12"/>
      <name val="Times New Roman"/>
      <family val="1"/>
    </font>
    <font>
      <sz val="10"/>
      <name val="Times New Roman"/>
      <family val="1"/>
    </font>
    <font>
      <b/>
      <sz val="12"/>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sz val="11"/>
      <color theme="1"/>
      <name val="Calibri"/>
      <family val="2"/>
      <scheme val="minor"/>
    </font>
    <font>
      <b/>
      <i/>
      <sz val="12"/>
      <color theme="1"/>
      <name val="Times New Roman"/>
      <family val="1"/>
    </font>
    <font>
      <sz val="10"/>
      <name val="Arial"/>
      <family val="2"/>
    </font>
    <font>
      <b/>
      <sz val="10"/>
      <name val="Times New Roman"/>
      <family val="1"/>
    </font>
    <font>
      <i/>
      <sz val="10"/>
      <color theme="1"/>
      <name val="Times New Roman"/>
      <family val="1"/>
    </font>
    <font>
      <sz val="11"/>
      <color indexed="8"/>
      <name val="Calibri"/>
      <family val="2"/>
    </font>
    <font>
      <sz val="14"/>
      <name val="AngsanaUPC"/>
      <family val="1"/>
    </font>
    <font>
      <u/>
      <sz val="11"/>
      <color theme="10"/>
      <name val="Calibri"/>
      <family val="2"/>
    </font>
    <font>
      <sz val="12"/>
      <name val="Helv"/>
    </font>
    <font>
      <sz val="11"/>
      <color theme="1"/>
      <name val="Calibri"/>
      <family val="2"/>
    </font>
    <font>
      <sz val="10"/>
      <color indexed="8"/>
      <name val="Times New Roman"/>
      <family val="2"/>
    </font>
    <font>
      <sz val="12"/>
      <name val="Univers (WN)"/>
      <family val="2"/>
    </font>
    <font>
      <i/>
      <sz val="12"/>
      <color theme="1"/>
      <name val="Times New Roman"/>
      <family val="1"/>
    </font>
    <font>
      <b/>
      <sz val="16"/>
      <color indexed="8"/>
      <name val="Times New Roman"/>
      <family val="1"/>
    </font>
    <font>
      <b/>
      <i/>
      <sz val="12"/>
      <name val="Times New Roman"/>
      <family val="1"/>
    </font>
    <font>
      <sz val="10"/>
      <name val="Arial"/>
      <family val="2"/>
    </font>
    <font>
      <sz val="10"/>
      <name val="Arial"/>
    </font>
    <font>
      <sz val="12"/>
      <color rgb="FFFF0000"/>
      <name val="Times New Roman"/>
      <family val="1"/>
    </font>
    <font>
      <sz val="11"/>
      <name val="Calibri"/>
      <family val="2"/>
      <scheme val="minor"/>
    </font>
    <font>
      <i/>
      <sz val="10"/>
      <name val="Times New Roman"/>
      <family val="1"/>
    </font>
    <font>
      <b/>
      <sz val="9"/>
      <name val="Times New Roman"/>
      <family val="1"/>
    </font>
    <font>
      <sz val="9"/>
      <name val="Times New Roman"/>
      <family val="1"/>
    </font>
    <font>
      <i/>
      <sz val="12"/>
      <name val="Times New Roman"/>
      <family val="1"/>
    </font>
    <font>
      <b/>
      <vertAlign val="superscript"/>
      <sz val="12"/>
      <name val="Times New Roman"/>
      <family val="1"/>
    </font>
    <font>
      <b/>
      <sz val="12"/>
      <color indexed="10"/>
      <name val="Times New Roman"/>
      <family val="1"/>
    </font>
    <font>
      <sz val="12"/>
      <color rgb="FF000000"/>
      <name val="Times New Roman"/>
      <family val="1"/>
    </font>
    <font>
      <sz val="12"/>
      <color indexed="8"/>
      <name val="Times New Roman"/>
      <family val="1"/>
    </font>
    <font>
      <vertAlign val="superscript"/>
      <sz val="12"/>
      <name val="Times New Roman"/>
      <family val="1"/>
    </font>
    <font>
      <b/>
      <i/>
      <sz val="12"/>
      <color indexed="10"/>
      <name val="Times New Roman"/>
      <family val="1"/>
    </font>
    <font>
      <b/>
      <i/>
      <vertAlign val="superscript"/>
      <sz val="12"/>
      <name val="Times New Roman"/>
      <family val="1"/>
    </font>
    <font>
      <b/>
      <sz val="12"/>
      <color indexed="8"/>
      <name val="Times New Roman"/>
      <family val="1"/>
    </font>
    <font>
      <sz val="11"/>
      <name val="Times New Roman"/>
      <family val="1"/>
    </font>
    <font>
      <b/>
      <u/>
      <sz val="11"/>
      <name val="Times New Roman"/>
      <family val="1"/>
    </font>
    <font>
      <b/>
      <u/>
      <sz val="12"/>
      <name val="Times New Roman"/>
      <family val="1"/>
    </font>
    <font>
      <u/>
      <sz val="1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79">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hair">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s>
  <cellStyleXfs count="359">
    <xf numFmtId="0" fontId="0" fillId="0" borderId="0"/>
    <xf numFmtId="0" fontId="1" fillId="0" borderId="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12" fillId="0" borderId="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169"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applyNumberFormat="0" applyFill="0" applyBorder="0" applyAlignment="0" applyProtection="0">
      <alignment vertical="top"/>
      <protection locked="0"/>
    </xf>
    <xf numFmtId="0" fontId="12" fillId="0" borderId="0"/>
    <xf numFmtId="170" fontId="18" fillId="0" borderId="0"/>
    <xf numFmtId="0" fontId="12" fillId="0" borderId="0"/>
    <xf numFmtId="0" fontId="10" fillId="0" borderId="0"/>
    <xf numFmtId="171" fontId="19" fillId="0" borderId="0"/>
    <xf numFmtId="0" fontId="12" fillId="0" borderId="0"/>
    <xf numFmtId="171" fontId="19" fillId="0" borderId="0"/>
    <xf numFmtId="0" fontId="12" fillId="0" borderId="0"/>
    <xf numFmtId="171" fontId="19" fillId="0" borderId="0"/>
    <xf numFmtId="0" fontId="12" fillId="0" borderId="0"/>
    <xf numFmtId="171" fontId="19" fillId="0" borderId="0"/>
    <xf numFmtId="171" fontId="19"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applyAlignment="0"/>
    <xf numFmtId="0" fontId="12" fillId="0" borderId="0" applyAlignment="0"/>
    <xf numFmtId="0" fontId="3"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5" fillId="0" borderId="0"/>
    <xf numFmtId="0" fontId="12" fillId="0" borderId="0"/>
    <xf numFmtId="171" fontId="19" fillId="0" borderId="0"/>
    <xf numFmtId="0" fontId="12" fillId="0" borderId="0"/>
    <xf numFmtId="171" fontId="19" fillId="0" borderId="0"/>
    <xf numFmtId="0" fontId="12" fillId="0" borderId="0"/>
    <xf numFmtId="171"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0" fillId="0" borderId="0"/>
    <xf numFmtId="0" fontId="4" fillId="0" borderId="0"/>
    <xf numFmtId="0" fontId="4" fillId="0" borderId="0"/>
    <xf numFmtId="0" fontId="12" fillId="0" borderId="0"/>
    <xf numFmtId="0" fontId="10"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5" fillId="0" borderId="0"/>
    <xf numFmtId="164" fontId="18" fillId="0" borderId="0"/>
    <xf numFmtId="164" fontId="18" fillId="0" borderId="0"/>
    <xf numFmtId="164" fontId="18"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170" fontId="18"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9" fillId="0" borderId="0"/>
    <xf numFmtId="0" fontId="16" fillId="0" borderId="0" applyFont="0" applyFill="0" applyBorder="0" applyAlignment="0" applyProtection="0"/>
    <xf numFmtId="0" fontId="12" fillId="0" borderId="0"/>
    <xf numFmtId="170" fontId="18" fillId="0" borderId="0"/>
    <xf numFmtId="0" fontId="12" fillId="0" borderId="0" applyAlignment="0"/>
    <xf numFmtId="0" fontId="12" fillId="0" borderId="0" applyAlignment="0"/>
    <xf numFmtId="170" fontId="18" fillId="0" borderId="0"/>
    <xf numFmtId="171" fontId="19" fillId="0" borderId="0"/>
    <xf numFmtId="170" fontId="18"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0" fontId="21" fillId="0" borderId="0"/>
    <xf numFmtId="0" fontId="1" fillId="0" borderId="0"/>
    <xf numFmtId="0" fontId="25" fillId="0" borderId="0"/>
    <xf numFmtId="43" fontId="25" fillId="0" borderId="0" applyFont="0" applyFill="0" applyBorder="0" applyAlignment="0" applyProtection="0"/>
    <xf numFmtId="0" fontId="26" fillId="0" borderId="0"/>
    <xf numFmtId="43" fontId="26" fillId="0" borderId="0" applyFont="0" applyFill="0" applyBorder="0" applyAlignment="0" applyProtection="0"/>
    <xf numFmtId="0" fontId="12" fillId="0" borderId="0"/>
    <xf numFmtId="165" fontId="1" fillId="0" borderId="0"/>
    <xf numFmtId="166" fontId="1" fillId="0" borderId="0"/>
    <xf numFmtId="165" fontId="1" fillId="0" borderId="0"/>
    <xf numFmtId="0" fontId="4" fillId="0" borderId="0"/>
    <xf numFmtId="43" fontId="10" fillId="0" borderId="0" applyFont="0" applyFill="0" applyBorder="0" applyAlignment="0" applyProtection="0"/>
    <xf numFmtId="0" fontId="26" fillId="0" borderId="0"/>
    <xf numFmtId="0" fontId="12" fillId="0" borderId="0"/>
    <xf numFmtId="172" fontId="18" fillId="0" borderId="0"/>
    <xf numFmtId="0" fontId="12"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2" fontId="18" fillId="0" borderId="0"/>
    <xf numFmtId="171" fontId="1" fillId="0" borderId="0"/>
  </cellStyleXfs>
  <cellXfs count="1967">
    <xf numFmtId="0" fontId="0" fillId="0" borderId="0" xfId="0"/>
    <xf numFmtId="165" fontId="7" fillId="0" borderId="0" xfId="0" applyNumberFormat="1" applyFont="1"/>
    <xf numFmtId="0" fontId="8" fillId="0" borderId="11" xfId="0" applyFont="1" applyBorder="1"/>
    <xf numFmtId="0" fontId="9" fillId="0" borderId="11" xfId="0" applyFont="1" applyBorder="1"/>
    <xf numFmtId="0" fontId="7" fillId="0" borderId="0" xfId="0" applyFont="1"/>
    <xf numFmtId="0" fontId="6" fillId="0" borderId="0" xfId="0" applyFont="1"/>
    <xf numFmtId="2" fontId="7" fillId="0" borderId="0" xfId="0" applyNumberFormat="1" applyFont="1"/>
    <xf numFmtId="1" fontId="7" fillId="0" borderId="0" xfId="0" applyNumberFormat="1" applyFont="1"/>
    <xf numFmtId="0" fontId="7" fillId="0" borderId="0" xfId="0" applyFont="1" applyAlignment="1">
      <alignment wrapText="1"/>
    </xf>
    <xf numFmtId="0" fontId="8" fillId="0" borderId="0" xfId="0" applyFont="1" applyAlignment="1">
      <alignment horizontal="center"/>
    </xf>
    <xf numFmtId="165" fontId="8" fillId="0" borderId="3" xfId="0" applyNumberFormat="1" applyFont="1" applyBorder="1"/>
    <xf numFmtId="165" fontId="9" fillId="0" borderId="3" xfId="0" applyNumberFormat="1" applyFont="1" applyBorder="1"/>
    <xf numFmtId="165" fontId="9" fillId="0" borderId="13" xfId="0" applyNumberFormat="1" applyFont="1" applyBorder="1"/>
    <xf numFmtId="165" fontId="9" fillId="0" borderId="0" xfId="0" applyNumberFormat="1" applyFont="1"/>
    <xf numFmtId="0" fontId="8" fillId="0" borderId="3" xfId="0" applyFont="1" applyBorder="1"/>
    <xf numFmtId="0" fontId="9" fillId="0" borderId="3" xfId="0" applyFont="1" applyBorder="1"/>
    <xf numFmtId="164" fontId="3" fillId="0" borderId="1" xfId="1" applyNumberFormat="1" applyFont="1" applyFill="1" applyBorder="1" applyProtection="1"/>
    <xf numFmtId="1" fontId="9" fillId="0" borderId="3" xfId="0" applyNumberFormat="1" applyFont="1" applyBorder="1"/>
    <xf numFmtId="0" fontId="12" fillId="0" borderId="0" xfId="3"/>
    <xf numFmtId="0" fontId="13" fillId="0" borderId="0" xfId="2" applyFont="1" applyBorder="1" applyAlignment="1">
      <alignment horizontal="center"/>
    </xf>
    <xf numFmtId="0" fontId="5" fillId="2" borderId="5" xfId="2" applyFont="1" applyFill="1" applyBorder="1" applyAlignment="1">
      <alignment horizontal="center" vertical="center"/>
    </xf>
    <xf numFmtId="49" fontId="5" fillId="2" borderId="5" xfId="2" applyNumberFormat="1" applyFont="1" applyFill="1" applyBorder="1" applyAlignment="1">
      <alignment horizontal="center" vertical="center"/>
    </xf>
    <xf numFmtId="0" fontId="5" fillId="2" borderId="5" xfId="2" quotePrefix="1" applyFont="1" applyFill="1" applyBorder="1" applyAlignment="1">
      <alignment horizontal="center" vertical="center"/>
    </xf>
    <xf numFmtId="0" fontId="5" fillId="2" borderId="12" xfId="2" quotePrefix="1" applyFont="1" applyFill="1" applyBorder="1" applyAlignment="1">
      <alignment horizontal="center" vertical="center"/>
    </xf>
    <xf numFmtId="0" fontId="3" fillId="0" borderId="23" xfId="2" applyFont="1" applyBorder="1"/>
    <xf numFmtId="165" fontId="3" fillId="0" borderId="2" xfId="2" applyNumberFormat="1" applyFont="1" applyFill="1" applyBorder="1" applyAlignment="1">
      <alignment horizontal="right"/>
    </xf>
    <xf numFmtId="165" fontId="3" fillId="0" borderId="2" xfId="2" applyNumberFormat="1" applyFont="1" applyFill="1" applyBorder="1" applyAlignment="1">
      <alignment horizontal="center"/>
    </xf>
    <xf numFmtId="165" fontId="3" fillId="0" borderId="24" xfId="2" applyNumberFormat="1" applyFont="1" applyFill="1" applyBorder="1" applyAlignment="1">
      <alignment horizontal="center"/>
    </xf>
    <xf numFmtId="0" fontId="3" fillId="0" borderId="25" xfId="2" applyFont="1" applyBorder="1"/>
    <xf numFmtId="165" fontId="3" fillId="0" borderId="8" xfId="2" applyNumberFormat="1" applyFont="1" applyFill="1" applyBorder="1" applyAlignment="1">
      <alignment horizontal="right"/>
    </xf>
    <xf numFmtId="165" fontId="3" fillId="0" borderId="3" xfId="2" applyNumberFormat="1" applyFont="1" applyFill="1" applyBorder="1" applyAlignment="1">
      <alignment horizontal="right"/>
    </xf>
    <xf numFmtId="165" fontId="3" fillId="0" borderId="1" xfId="2" applyNumberFormat="1" applyFont="1" applyFill="1" applyBorder="1" applyAlignment="1">
      <alignment horizontal="right"/>
    </xf>
    <xf numFmtId="165" fontId="3" fillId="0" borderId="3" xfId="2" applyNumberFormat="1" applyFont="1" applyFill="1" applyBorder="1" applyAlignment="1">
      <alignment horizontal="center"/>
    </xf>
    <xf numFmtId="165" fontId="3" fillId="0" borderId="13" xfId="2" applyNumberFormat="1" applyFont="1" applyFill="1" applyBorder="1" applyAlignment="1">
      <alignment horizontal="center"/>
    </xf>
    <xf numFmtId="0" fontId="5" fillId="0" borderId="26" xfId="2" applyFont="1" applyBorder="1"/>
    <xf numFmtId="165" fontId="5" fillId="0" borderId="27" xfId="2" applyNumberFormat="1" applyFont="1" applyFill="1" applyBorder="1" applyAlignment="1">
      <alignment horizontal="right"/>
    </xf>
    <xf numFmtId="165" fontId="5" fillId="0" borderId="27" xfId="2" applyNumberFormat="1" applyFont="1" applyFill="1" applyBorder="1" applyAlignment="1">
      <alignment horizontal="center"/>
    </xf>
    <xf numFmtId="165" fontId="5" fillId="0" borderId="28" xfId="2" applyNumberFormat="1" applyFont="1" applyFill="1" applyBorder="1" applyAlignment="1">
      <alignment horizontal="center"/>
    </xf>
    <xf numFmtId="0" fontId="13" fillId="0" borderId="0" xfId="2" applyFont="1" applyBorder="1"/>
    <xf numFmtId="165" fontId="13" fillId="0" borderId="0" xfId="2" applyNumberFormat="1" applyFont="1" applyBorder="1" applyAlignment="1">
      <alignment horizontal="right"/>
    </xf>
    <xf numFmtId="166" fontId="4" fillId="0" borderId="0" xfId="2" applyNumberFormat="1" applyFont="1" applyBorder="1" applyAlignment="1">
      <alignment horizontal="center"/>
    </xf>
    <xf numFmtId="165" fontId="4" fillId="0" borderId="0" xfId="2" applyNumberFormat="1" applyFont="1" applyBorder="1" applyAlignment="1">
      <alignment horizontal="center"/>
    </xf>
    <xf numFmtId="0" fontId="9" fillId="0" borderId="0" xfId="0" applyFont="1"/>
    <xf numFmtId="0" fontId="8" fillId="2" borderId="29"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5" xfId="0" applyFont="1" applyBorder="1"/>
    <xf numFmtId="0" fontId="5" fillId="0" borderId="5" xfId="0" applyFont="1" applyBorder="1" applyAlignment="1" applyProtection="1">
      <alignment horizontal="left"/>
    </xf>
    <xf numFmtId="165" fontId="8" fillId="0" borderId="5" xfId="0" applyNumberFormat="1" applyFont="1" applyBorder="1"/>
    <xf numFmtId="0" fontId="3" fillId="0" borderId="11" xfId="0" applyFont="1" applyBorder="1"/>
    <xf numFmtId="0" fontId="3" fillId="0" borderId="3" xfId="0" applyFont="1" applyBorder="1" applyAlignment="1" applyProtection="1">
      <alignment horizontal="left"/>
    </xf>
    <xf numFmtId="0" fontId="3" fillId="0" borderId="19" xfId="0" applyFont="1" applyBorder="1"/>
    <xf numFmtId="0" fontId="3" fillId="0" borderId="4" xfId="0" applyFont="1" applyBorder="1" applyAlignment="1" applyProtection="1">
      <alignment horizontal="left"/>
    </xf>
    <xf numFmtId="165" fontId="9" fillId="0" borderId="4" xfId="0" applyNumberFormat="1" applyFont="1" applyBorder="1"/>
    <xf numFmtId="165" fontId="9" fillId="0" borderId="20" xfId="0" applyNumberFormat="1" applyFont="1" applyBorder="1"/>
    <xf numFmtId="165" fontId="8" fillId="0" borderId="12" xfId="0" applyNumberFormat="1" applyFont="1" applyBorder="1"/>
    <xf numFmtId="165" fontId="8" fillId="0" borderId="0" xfId="0" applyNumberFormat="1" applyFont="1"/>
    <xf numFmtId="0" fontId="8" fillId="0" borderId="0" xfId="0" applyFont="1"/>
    <xf numFmtId="0" fontId="5" fillId="0" borderId="11" xfId="0" applyFont="1" applyBorder="1"/>
    <xf numFmtId="0" fontId="5" fillId="0" borderId="19" xfId="0" applyFont="1" applyBorder="1"/>
    <xf numFmtId="0" fontId="5" fillId="0" borderId="31" xfId="0" applyFont="1" applyBorder="1"/>
    <xf numFmtId="0" fontId="5" fillId="0" borderId="27" xfId="0" applyFont="1" applyBorder="1" applyAlignment="1" applyProtection="1">
      <alignment horizontal="left"/>
    </xf>
    <xf numFmtId="165" fontId="8" fillId="0" borderId="27" xfId="0" applyNumberFormat="1" applyFont="1" applyBorder="1"/>
    <xf numFmtId="165" fontId="8" fillId="0" borderId="27" xfId="0" applyNumberFormat="1" applyFont="1" applyFill="1" applyBorder="1"/>
    <xf numFmtId="165" fontId="8" fillId="0" borderId="28" xfId="0" applyNumberFormat="1" applyFont="1" applyBorder="1"/>
    <xf numFmtId="0" fontId="11" fillId="0" borderId="0" xfId="0" applyFont="1" applyAlignment="1">
      <alignment horizontal="center"/>
    </xf>
    <xf numFmtId="0" fontId="23" fillId="0" borderId="0" xfId="207" applyFont="1" applyBorder="1" applyAlignment="1"/>
    <xf numFmtId="0" fontId="3" fillId="0" borderId="0" xfId="207" applyFont="1" applyAlignment="1">
      <alignment horizontal="centerContinuous"/>
    </xf>
    <xf numFmtId="0" fontId="3" fillId="0" borderId="0" xfId="207" applyFont="1"/>
    <xf numFmtId="0" fontId="24" fillId="0" borderId="0" xfId="207" applyFont="1" applyBorder="1" applyAlignment="1"/>
    <xf numFmtId="0" fontId="24" fillId="0" borderId="0" xfId="207" applyFont="1" applyAlignment="1">
      <alignment horizontal="centerContinuous"/>
    </xf>
    <xf numFmtId="0" fontId="24" fillId="0" borderId="0" xfId="207" applyFont="1"/>
    <xf numFmtId="0" fontId="5" fillId="0" borderId="0" xfId="207" applyFont="1" applyBorder="1"/>
    <xf numFmtId="0" fontId="3" fillId="0" borderId="0" xfId="207" applyFont="1" applyBorder="1"/>
    <xf numFmtId="0" fontId="3" fillId="0" borderId="0" xfId="207" applyFont="1" applyBorder="1" applyAlignment="1">
      <alignment horizontal="center"/>
    </xf>
    <xf numFmtId="0" fontId="5" fillId="0" borderId="0" xfId="207" applyFont="1" applyBorder="1" applyAlignment="1">
      <alignment wrapText="1"/>
    </xf>
    <xf numFmtId="0" fontId="5" fillId="0" borderId="0" xfId="207" applyFont="1" applyAlignment="1">
      <alignment wrapText="1"/>
    </xf>
    <xf numFmtId="172" fontId="3" fillId="0" borderId="0" xfId="327" applyNumberFormat="1" applyFont="1" applyBorder="1" applyAlignment="1" applyProtection="1"/>
    <xf numFmtId="172" fontId="5" fillId="0" borderId="0" xfId="327" applyNumberFormat="1" applyFont="1" applyAlignment="1" applyProtection="1"/>
    <xf numFmtId="0" fontId="5" fillId="0" borderId="0" xfId="207" applyFont="1"/>
    <xf numFmtId="0" fontId="3" fillId="0" borderId="0" xfId="207" applyFont="1" applyFill="1" applyBorder="1"/>
    <xf numFmtId="0" fontId="5" fillId="0" borderId="0" xfId="207" applyFont="1" applyBorder="1" applyAlignment="1">
      <alignment horizontal="left"/>
    </xf>
    <xf numFmtId="0" fontId="8" fillId="2" borderId="30"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5" fillId="0" borderId="27" xfId="0" applyNumberFormat="1" applyFont="1" applyFill="1" applyBorder="1"/>
    <xf numFmtId="165" fontId="8" fillId="0" borderId="13" xfId="0" applyNumberFormat="1" applyFont="1" applyBorder="1"/>
    <xf numFmtId="165" fontId="9" fillId="0" borderId="33" xfId="0" applyNumberFormat="1" applyFont="1" applyBorder="1"/>
    <xf numFmtId="1" fontId="9" fillId="0" borderId="13" xfId="0" applyNumberFormat="1" applyFont="1" applyBorder="1"/>
    <xf numFmtId="0" fontId="8" fillId="2" borderId="5" xfId="0" applyFont="1" applyFill="1" applyBorder="1" applyAlignment="1">
      <alignment horizontal="center"/>
    </xf>
    <xf numFmtId="0" fontId="8" fillId="0" borderId="19" xfId="0" applyFont="1" applyBorder="1"/>
    <xf numFmtId="165" fontId="8" fillId="0" borderId="4" xfId="0" applyNumberFormat="1" applyFont="1" applyBorder="1"/>
    <xf numFmtId="165" fontId="8" fillId="0" borderId="20" xfId="0" applyNumberFormat="1" applyFont="1" applyBorder="1"/>
    <xf numFmtId="0" fontId="8" fillId="2" borderId="12" xfId="0" applyFont="1" applyFill="1" applyBorder="1" applyAlignment="1">
      <alignment horizontal="center"/>
    </xf>
    <xf numFmtId="0" fontId="9" fillId="0" borderId="19" xfId="0" applyFont="1" applyBorder="1"/>
    <xf numFmtId="0" fontId="8" fillId="0" borderId="15" xfId="0" applyFont="1" applyBorder="1"/>
    <xf numFmtId="0" fontId="8" fillId="0" borderId="5" xfId="0" applyFont="1" applyBorder="1"/>
    <xf numFmtId="0" fontId="8" fillId="0" borderId="4" xfId="0" applyFont="1" applyBorder="1"/>
    <xf numFmtId="0" fontId="9" fillId="0" borderId="4" xfId="0" applyFont="1" applyBorder="1"/>
    <xf numFmtId="0" fontId="8" fillId="0" borderId="31" xfId="0" applyFont="1" applyBorder="1"/>
    <xf numFmtId="0" fontId="8" fillId="0" borderId="27" xfId="0" applyFont="1" applyBorder="1"/>
    <xf numFmtId="0" fontId="3" fillId="0" borderId="3" xfId="0" applyFont="1" applyBorder="1" applyAlignment="1" applyProtection="1">
      <alignment horizontal="left" wrapText="1"/>
    </xf>
    <xf numFmtId="0" fontId="8" fillId="2" borderId="5" xfId="0" applyFont="1" applyFill="1" applyBorder="1" applyAlignment="1">
      <alignment horizontal="center"/>
    </xf>
    <xf numFmtId="0" fontId="5" fillId="2" borderId="5" xfId="2" applyFont="1" applyFill="1" applyBorder="1" applyAlignment="1">
      <alignment horizontal="center" vertical="center"/>
    </xf>
    <xf numFmtId="0" fontId="27" fillId="3" borderId="0" xfId="163" applyFont="1" applyFill="1"/>
    <xf numFmtId="0" fontId="5" fillId="2" borderId="10" xfId="0" applyFont="1" applyFill="1" applyBorder="1" applyAlignment="1">
      <alignment horizontal="center" vertical="center" wrapText="1"/>
    </xf>
    <xf numFmtId="0" fontId="5" fillId="2" borderId="5" xfId="163" applyFont="1" applyFill="1" applyBorder="1" applyAlignment="1">
      <alignment horizontal="center" vertical="center"/>
    </xf>
    <xf numFmtId="0" fontId="5" fillId="2" borderId="12" xfId="163" applyFont="1" applyFill="1" applyBorder="1" applyAlignment="1">
      <alignment horizontal="center" vertical="center"/>
    </xf>
    <xf numFmtId="0" fontId="5" fillId="2" borderId="15" xfId="163" applyFont="1" applyFill="1" applyBorder="1" applyAlignment="1">
      <alignment horizontal="center" vertical="center"/>
    </xf>
    <xf numFmtId="0" fontId="5" fillId="3" borderId="15" xfId="0" applyFont="1" applyFill="1" applyBorder="1" applyAlignment="1">
      <alignment horizontal="left" vertical="center"/>
    </xf>
    <xf numFmtId="2" fontId="5" fillId="3" borderId="5" xfId="0" applyNumberFormat="1" applyFont="1" applyFill="1" applyBorder="1" applyAlignment="1">
      <alignment horizontal="center" vertical="center"/>
    </xf>
    <xf numFmtId="165" fontId="5" fillId="3" borderId="5" xfId="0" applyNumberFormat="1" applyFont="1" applyFill="1" applyBorder="1" applyAlignment="1">
      <alignment horizontal="right" vertical="center"/>
    </xf>
    <xf numFmtId="165" fontId="5" fillId="3" borderId="12" xfId="0" applyNumberFormat="1" applyFont="1" applyFill="1" applyBorder="1" applyAlignment="1">
      <alignment horizontal="right" vertical="center"/>
    </xf>
    <xf numFmtId="0" fontId="5" fillId="3" borderId="5"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 xfId="0" applyFont="1" applyFill="1" applyBorder="1" applyAlignment="1">
      <alignment horizontal="center" vertical="center"/>
    </xf>
    <xf numFmtId="165" fontId="3" fillId="3" borderId="2" xfId="0" applyNumberFormat="1" applyFont="1" applyFill="1" applyBorder="1" applyAlignment="1">
      <alignment horizontal="right" vertical="center"/>
    </xf>
    <xf numFmtId="165" fontId="3" fillId="3" borderId="24" xfId="0" applyNumberFormat="1" applyFont="1" applyFill="1" applyBorder="1" applyAlignment="1">
      <alignment horizontal="right" vertical="center"/>
    </xf>
    <xf numFmtId="0" fontId="3" fillId="3" borderId="11" xfId="0" applyFont="1" applyFill="1" applyBorder="1" applyAlignment="1">
      <alignment horizontal="left" vertical="center"/>
    </xf>
    <xf numFmtId="0" fontId="3" fillId="3" borderId="3" xfId="0" applyFont="1" applyFill="1" applyBorder="1" applyAlignment="1">
      <alignment horizontal="center" vertical="center"/>
    </xf>
    <xf numFmtId="165" fontId="3" fillId="3" borderId="3" xfId="0" applyNumberFormat="1" applyFont="1" applyFill="1" applyBorder="1" applyAlignment="1">
      <alignment horizontal="right" vertical="center"/>
    </xf>
    <xf numFmtId="165" fontId="3" fillId="3" borderId="13" xfId="0" applyNumberFormat="1" applyFont="1" applyFill="1" applyBorder="1" applyAlignment="1">
      <alignment horizontal="right" vertical="center"/>
    </xf>
    <xf numFmtId="0" fontId="3" fillId="3" borderId="19" xfId="0" applyFont="1" applyFill="1" applyBorder="1" applyAlignment="1">
      <alignment horizontal="left" vertical="center"/>
    </xf>
    <xf numFmtId="0" fontId="3" fillId="3" borderId="4" xfId="0" applyFont="1" applyFill="1" applyBorder="1" applyAlignment="1">
      <alignment horizontal="center" vertical="center"/>
    </xf>
    <xf numFmtId="165" fontId="3" fillId="3" borderId="4" xfId="0" applyNumberFormat="1" applyFont="1" applyFill="1" applyBorder="1" applyAlignment="1">
      <alignment horizontal="right" vertical="center"/>
    </xf>
    <xf numFmtId="165" fontId="3" fillId="3" borderId="20" xfId="0" applyNumberFormat="1" applyFont="1" applyFill="1" applyBorder="1" applyAlignment="1">
      <alignment horizontal="right" vertical="center"/>
    </xf>
    <xf numFmtId="0" fontId="5" fillId="3" borderId="35" xfId="0" applyFont="1" applyFill="1" applyBorder="1" applyAlignment="1">
      <alignment horizontal="left" vertical="center"/>
    </xf>
    <xf numFmtId="0" fontId="28" fillId="3" borderId="36" xfId="0" applyFont="1" applyFill="1" applyBorder="1" applyAlignment="1">
      <alignment horizontal="center" vertical="center"/>
    </xf>
    <xf numFmtId="0" fontId="28" fillId="3" borderId="36" xfId="0" applyFont="1" applyFill="1" applyBorder="1" applyAlignment="1">
      <alignment horizontal="right" vertical="center"/>
    </xf>
    <xf numFmtId="0" fontId="28" fillId="3" borderId="37" xfId="0" applyFont="1" applyFill="1" applyBorder="1" applyAlignment="1">
      <alignment horizontal="right" vertical="center"/>
    </xf>
    <xf numFmtId="0" fontId="5" fillId="3" borderId="36" xfId="0" applyFont="1" applyFill="1" applyBorder="1" applyAlignment="1">
      <alignment horizontal="center" vertical="center"/>
    </xf>
    <xf numFmtId="0" fontId="5" fillId="3" borderId="36" xfId="0" applyFont="1" applyFill="1" applyBorder="1" applyAlignment="1">
      <alignment horizontal="right" vertical="center"/>
    </xf>
    <xf numFmtId="0" fontId="5" fillId="3" borderId="37" xfId="0" applyFont="1" applyFill="1" applyBorder="1" applyAlignment="1">
      <alignment horizontal="right" vertical="center"/>
    </xf>
    <xf numFmtId="0" fontId="3" fillId="3" borderId="31" xfId="0" applyFont="1" applyFill="1" applyBorder="1" applyAlignment="1">
      <alignment horizontal="left" vertical="center"/>
    </xf>
    <xf numFmtId="0" fontId="3" fillId="3" borderId="27" xfId="0" applyFont="1" applyFill="1" applyBorder="1" applyAlignment="1">
      <alignment horizontal="center" vertical="center"/>
    </xf>
    <xf numFmtId="165" fontId="3" fillId="3" borderId="27" xfId="0" applyNumberFormat="1" applyFont="1" applyFill="1" applyBorder="1" applyAlignment="1">
      <alignment horizontal="right" vertical="center"/>
    </xf>
    <xf numFmtId="165" fontId="3" fillId="3" borderId="28" xfId="0" applyNumberFormat="1" applyFont="1" applyFill="1" applyBorder="1" applyAlignment="1">
      <alignment horizontal="right" vertical="center"/>
    </xf>
    <xf numFmtId="0" fontId="27" fillId="3" borderId="0" xfId="163" applyFont="1" applyFill="1" applyAlignment="1"/>
    <xf numFmtId="0" fontId="9" fillId="3" borderId="0" xfId="163" applyFont="1" applyFill="1"/>
    <xf numFmtId="172" fontId="5" fillId="3" borderId="0" xfId="333" quotePrefix="1" applyNumberFormat="1" applyFont="1" applyFill="1" applyBorder="1" applyAlignment="1">
      <alignment horizontal="center"/>
    </xf>
    <xf numFmtId="172" fontId="5" fillId="2" borderId="4" xfId="333" applyNumberFormat="1" applyFont="1" applyFill="1" applyBorder="1" applyAlignment="1" applyProtection="1">
      <alignment horizontal="center" vertical="center"/>
    </xf>
    <xf numFmtId="172" fontId="5" fillId="2" borderId="5" xfId="333" applyNumberFormat="1" applyFont="1" applyFill="1" applyBorder="1" applyAlignment="1" applyProtection="1">
      <alignment horizontal="center" vertical="center"/>
    </xf>
    <xf numFmtId="172" fontId="5" fillId="2" borderId="6" xfId="333" applyNumberFormat="1" applyFont="1" applyFill="1" applyBorder="1" applyAlignment="1" applyProtection="1">
      <alignment horizontal="center" vertical="center"/>
    </xf>
    <xf numFmtId="172" fontId="5" fillId="2" borderId="12" xfId="333" applyNumberFormat="1" applyFont="1" applyFill="1" applyBorder="1" applyAlignment="1" applyProtection="1">
      <alignment horizontal="center" vertical="center"/>
    </xf>
    <xf numFmtId="172" fontId="3" fillId="3" borderId="11" xfId="333" applyNumberFormat="1" applyFont="1" applyFill="1" applyBorder="1" applyAlignment="1" applyProtection="1">
      <alignment horizontal="left" vertical="center"/>
    </xf>
    <xf numFmtId="165" fontId="3" fillId="3" borderId="3" xfId="9" applyNumberFormat="1" applyFont="1" applyFill="1" applyBorder="1" applyAlignment="1" applyProtection="1">
      <alignment horizontal="center" vertical="center"/>
    </xf>
    <xf numFmtId="164" fontId="3" fillId="3" borderId="3" xfId="333" applyNumberFormat="1" applyFont="1" applyFill="1" applyBorder="1" applyAlignment="1" applyProtection="1">
      <alignment horizontal="center" vertical="center"/>
    </xf>
    <xf numFmtId="164" fontId="3" fillId="3" borderId="2" xfId="333" applyNumberFormat="1" applyFont="1" applyFill="1" applyBorder="1" applyAlignment="1" applyProtection="1">
      <alignment horizontal="center" vertical="center"/>
    </xf>
    <xf numFmtId="164" fontId="3" fillId="3" borderId="1" xfId="333" applyNumberFormat="1" applyFont="1" applyFill="1" applyBorder="1" applyAlignment="1" applyProtection="1">
      <alignment horizontal="center" vertical="center"/>
    </xf>
    <xf numFmtId="164" fontId="3" fillId="3" borderId="13" xfId="333" applyNumberFormat="1" applyFont="1" applyFill="1" applyBorder="1" applyAlignment="1" applyProtection="1">
      <alignment horizontal="center" vertical="center"/>
    </xf>
    <xf numFmtId="172" fontId="3" fillId="3" borderId="3" xfId="333" applyNumberFormat="1" applyFont="1" applyFill="1" applyBorder="1" applyAlignment="1" applyProtection="1">
      <alignment horizontal="center" vertical="center"/>
    </xf>
    <xf numFmtId="165" fontId="3" fillId="3" borderId="3" xfId="333" applyNumberFormat="1" applyFont="1" applyFill="1" applyBorder="1" applyAlignment="1" applyProtection="1">
      <alignment horizontal="center" vertical="center"/>
    </xf>
    <xf numFmtId="165" fontId="3" fillId="3" borderId="1" xfId="333" applyNumberFormat="1" applyFont="1" applyFill="1" applyBorder="1" applyAlignment="1" applyProtection="1">
      <alignment horizontal="center" vertical="center"/>
    </xf>
    <xf numFmtId="165" fontId="3" fillId="3" borderId="3" xfId="9" applyNumberFormat="1" applyFont="1" applyFill="1" applyBorder="1" applyAlignment="1">
      <alignment horizontal="center" vertical="center"/>
    </xf>
    <xf numFmtId="165" fontId="3" fillId="3" borderId="3" xfId="333" applyNumberFormat="1" applyFont="1" applyFill="1" applyBorder="1" applyAlignment="1">
      <alignment horizontal="center" vertical="center"/>
    </xf>
    <xf numFmtId="165" fontId="3" fillId="3" borderId="1" xfId="333" applyNumberFormat="1" applyFont="1" applyFill="1" applyBorder="1" applyAlignment="1">
      <alignment horizontal="center" vertical="center"/>
    </xf>
    <xf numFmtId="165" fontId="3" fillId="3" borderId="13" xfId="333" applyNumberFormat="1" applyFont="1" applyFill="1" applyBorder="1" applyAlignment="1">
      <alignment horizontal="center" vertical="center"/>
    </xf>
    <xf numFmtId="165" fontId="3" fillId="3" borderId="33" xfId="333" applyNumberFormat="1" applyFont="1" applyFill="1" applyBorder="1" applyAlignment="1">
      <alignment horizontal="center" vertical="center"/>
    </xf>
    <xf numFmtId="164" fontId="3" fillId="3" borderId="4" xfId="333" applyNumberFormat="1" applyFont="1" applyFill="1" applyBorder="1" applyAlignment="1" applyProtection="1">
      <alignment horizontal="center" vertical="center"/>
    </xf>
    <xf numFmtId="165" fontId="3" fillId="3" borderId="4" xfId="333" applyNumberFormat="1" applyFont="1" applyFill="1" applyBorder="1" applyAlignment="1">
      <alignment horizontal="center" vertical="center"/>
    </xf>
    <xf numFmtId="165" fontId="3" fillId="3" borderId="38" xfId="333" applyNumberFormat="1" applyFont="1" applyFill="1" applyBorder="1" applyAlignment="1">
      <alignment horizontal="center" vertical="center"/>
    </xf>
    <xf numFmtId="172" fontId="5" fillId="3" borderId="39" xfId="333" applyNumberFormat="1" applyFont="1" applyFill="1" applyBorder="1" applyAlignment="1" applyProtection="1">
      <alignment horizontal="center" vertical="center"/>
    </xf>
    <xf numFmtId="165" fontId="5" fillId="3" borderId="40" xfId="333" applyNumberFormat="1" applyFont="1" applyFill="1" applyBorder="1" applyAlignment="1">
      <alignment horizontal="center" vertical="center"/>
    </xf>
    <xf numFmtId="165" fontId="5" fillId="3" borderId="41" xfId="333" applyNumberFormat="1" applyFont="1" applyFill="1" applyBorder="1" applyAlignment="1">
      <alignment horizontal="center" vertical="center"/>
    </xf>
    <xf numFmtId="165" fontId="5" fillId="3" borderId="42" xfId="333" applyNumberFormat="1" applyFont="1" applyFill="1" applyBorder="1" applyAlignment="1">
      <alignment horizontal="center" vertical="center"/>
    </xf>
    <xf numFmtId="165" fontId="5" fillId="3" borderId="43" xfId="333" applyNumberFormat="1" applyFont="1" applyFill="1" applyBorder="1" applyAlignment="1">
      <alignment horizontal="center" vertical="center"/>
    </xf>
    <xf numFmtId="172" fontId="3" fillId="3" borderId="16" xfId="333" applyNumberFormat="1" applyFont="1" applyFill="1" applyBorder="1" applyAlignment="1" applyProtection="1">
      <alignment horizontal="left" vertical="center"/>
    </xf>
    <xf numFmtId="0" fontId="9" fillId="3" borderId="0" xfId="163" applyFont="1" applyFill="1" applyAlignment="1">
      <alignment horizontal="center"/>
    </xf>
    <xf numFmtId="172" fontId="3" fillId="3" borderId="0" xfId="333" applyNumberFormat="1" applyFont="1" applyFill="1" applyBorder="1" applyAlignment="1" applyProtection="1">
      <alignment horizontal="left" vertical="center"/>
    </xf>
    <xf numFmtId="164" fontId="9" fillId="3" borderId="0" xfId="163" applyNumberFormat="1" applyFont="1" applyFill="1"/>
    <xf numFmtId="165" fontId="8" fillId="3" borderId="0" xfId="0" applyNumberFormat="1" applyFont="1" applyFill="1"/>
    <xf numFmtId="0" fontId="3" fillId="3" borderId="0" xfId="2" applyFont="1" applyFill="1"/>
    <xf numFmtId="172" fontId="5" fillId="3" borderId="0" xfId="327" quotePrefix="1" applyNumberFormat="1" applyFont="1" applyFill="1" applyBorder="1" applyAlignment="1">
      <alignment horizontal="center"/>
    </xf>
    <xf numFmtId="172" fontId="5" fillId="2" borderId="5" xfId="327" applyNumberFormat="1" applyFont="1" applyFill="1" applyBorder="1" applyAlignment="1" applyProtection="1">
      <alignment horizontal="center" vertical="center"/>
    </xf>
    <xf numFmtId="172" fontId="5" fillId="2" borderId="24" xfId="327" applyNumberFormat="1" applyFont="1" applyFill="1" applyBorder="1" applyAlignment="1" applyProtection="1">
      <alignment horizontal="center" vertical="center"/>
    </xf>
    <xf numFmtId="172" fontId="3" fillId="3" borderId="11" xfId="327" applyNumberFormat="1" applyFont="1" applyFill="1" applyBorder="1" applyAlignment="1" applyProtection="1">
      <alignment horizontal="left" vertical="center"/>
    </xf>
    <xf numFmtId="164" fontId="3" fillId="3" borderId="0" xfId="327" applyNumberFormat="1" applyFont="1" applyFill="1" applyBorder="1" applyAlignment="1" applyProtection="1">
      <alignment horizontal="center" vertical="center"/>
    </xf>
    <xf numFmtId="165" fontId="9" fillId="3" borderId="2" xfId="212" applyNumberFormat="1" applyFont="1" applyFill="1" applyBorder="1" applyAlignment="1">
      <alignment horizontal="center" vertical="center"/>
    </xf>
    <xf numFmtId="167" fontId="3" fillId="3" borderId="3" xfId="327" applyNumberFormat="1" applyFont="1" applyFill="1" applyBorder="1" applyAlignment="1" applyProtection="1">
      <alignment horizontal="center" vertical="center"/>
    </xf>
    <xf numFmtId="167" fontId="3" fillId="3" borderId="2" xfId="327" applyNumberFormat="1" applyFont="1" applyFill="1" applyBorder="1" applyAlignment="1" applyProtection="1">
      <alignment horizontal="center" vertical="center"/>
    </xf>
    <xf numFmtId="164" fontId="3" fillId="3" borderId="2" xfId="327" applyNumberFormat="1" applyFont="1" applyFill="1" applyBorder="1" applyAlignment="1" applyProtection="1">
      <alignment horizontal="center" vertical="center"/>
    </xf>
    <xf numFmtId="165" fontId="9" fillId="3" borderId="44" xfId="212" applyNumberFormat="1" applyFont="1" applyFill="1" applyBorder="1" applyAlignment="1">
      <alignment horizontal="center" vertical="center"/>
    </xf>
    <xf numFmtId="167" fontId="3" fillId="3" borderId="24" xfId="327" applyNumberFormat="1" applyFont="1" applyFill="1" applyBorder="1" applyAlignment="1" applyProtection="1">
      <alignment horizontal="center" vertical="center"/>
    </xf>
    <xf numFmtId="172" fontId="3" fillId="3" borderId="8" xfId="327" applyNumberFormat="1" applyFont="1" applyFill="1" applyBorder="1" applyAlignment="1" applyProtection="1">
      <alignment horizontal="center" vertical="center"/>
    </xf>
    <xf numFmtId="165" fontId="9" fillId="3" borderId="3" xfId="212" applyNumberFormat="1" applyFont="1" applyFill="1" applyBorder="1" applyAlignment="1">
      <alignment horizontal="center" vertical="center"/>
    </xf>
    <xf numFmtId="167" fontId="3" fillId="3" borderId="8" xfId="327" applyNumberFormat="1" applyFont="1" applyFill="1" applyBorder="1" applyAlignment="1" applyProtection="1">
      <alignment horizontal="center" vertical="center"/>
    </xf>
    <xf numFmtId="164" fontId="3" fillId="3" borderId="3" xfId="327" applyNumberFormat="1" applyFont="1" applyFill="1" applyBorder="1" applyAlignment="1" applyProtection="1">
      <alignment horizontal="center" vertical="center"/>
    </xf>
    <xf numFmtId="165" fontId="9" fillId="3" borderId="8" xfId="212" applyNumberFormat="1" applyFont="1" applyFill="1" applyBorder="1" applyAlignment="1">
      <alignment horizontal="center" vertical="center"/>
    </xf>
    <xf numFmtId="167" fontId="3" fillId="3" borderId="13" xfId="327" applyNumberFormat="1" applyFont="1" applyFill="1" applyBorder="1" applyAlignment="1" applyProtection="1">
      <alignment horizontal="center" vertical="center"/>
    </xf>
    <xf numFmtId="164" fontId="3" fillId="3" borderId="8" xfId="327" applyNumberFormat="1" applyFont="1" applyFill="1" applyBorder="1" applyAlignment="1" applyProtection="1">
      <alignment horizontal="center" vertical="center"/>
    </xf>
    <xf numFmtId="165" fontId="3" fillId="3" borderId="8" xfId="327" applyNumberFormat="1" applyFont="1" applyFill="1" applyBorder="1" applyAlignment="1">
      <alignment horizontal="center" vertical="center"/>
    </xf>
    <xf numFmtId="165" fontId="9" fillId="3" borderId="4" xfId="212" applyNumberFormat="1" applyFont="1" applyFill="1" applyBorder="1" applyAlignment="1">
      <alignment horizontal="center" vertical="center"/>
    </xf>
    <xf numFmtId="167" fontId="3" fillId="3" borderId="4" xfId="327" applyNumberFormat="1" applyFont="1" applyFill="1" applyBorder="1" applyAlignment="1" applyProtection="1">
      <alignment horizontal="center" vertical="center"/>
    </xf>
    <xf numFmtId="165" fontId="9" fillId="3" borderId="45" xfId="212" applyNumberFormat="1" applyFont="1" applyFill="1" applyBorder="1" applyAlignment="1">
      <alignment horizontal="center" vertical="center"/>
    </xf>
    <xf numFmtId="167" fontId="3" fillId="3" borderId="20" xfId="327" applyNumberFormat="1" applyFont="1" applyFill="1" applyBorder="1" applyAlignment="1" applyProtection="1">
      <alignment horizontal="center" vertical="center"/>
    </xf>
    <xf numFmtId="172" fontId="5" fillId="3" borderId="39" xfId="327" applyNumberFormat="1" applyFont="1" applyFill="1" applyBorder="1" applyAlignment="1" applyProtection="1">
      <alignment horizontal="center" vertical="center"/>
    </xf>
    <xf numFmtId="165" fontId="5" fillId="3" borderId="40" xfId="327" applyNumberFormat="1" applyFont="1" applyFill="1" applyBorder="1" applyAlignment="1">
      <alignment horizontal="center" vertical="center"/>
    </xf>
    <xf numFmtId="167" fontId="5" fillId="3" borderId="28" xfId="327" applyNumberFormat="1" applyFont="1" applyFill="1" applyBorder="1" applyAlignment="1">
      <alignment horizontal="center" vertical="center"/>
    </xf>
    <xf numFmtId="0" fontId="9" fillId="3" borderId="0" xfId="212" applyFont="1" applyFill="1"/>
    <xf numFmtId="0" fontId="3" fillId="3" borderId="0" xfId="332" applyFont="1" applyFill="1"/>
    <xf numFmtId="0" fontId="5" fillId="3" borderId="0" xfId="332" applyFont="1" applyFill="1" applyAlignment="1"/>
    <xf numFmtId="0" fontId="5" fillId="3" borderId="0" xfId="332" applyFont="1" applyFill="1" applyBorder="1" applyAlignment="1">
      <alignment horizontal="center"/>
    </xf>
    <xf numFmtId="0" fontId="5" fillId="2" borderId="17" xfId="207" quotePrefix="1" applyFont="1" applyFill="1" applyBorder="1" applyAlignment="1" applyProtection="1">
      <alignment horizontal="center" vertical="center"/>
    </xf>
    <xf numFmtId="0" fontId="5" fillId="2" borderId="44" xfId="332" applyFont="1" applyFill="1" applyBorder="1" applyAlignment="1">
      <alignment horizontal="center" vertical="center"/>
    </xf>
    <xf numFmtId="0" fontId="5" fillId="2" borderId="2" xfId="332" applyFont="1" applyFill="1" applyBorder="1" applyAlignment="1">
      <alignment horizontal="center" vertical="center"/>
    </xf>
    <xf numFmtId="0" fontId="5" fillId="2" borderId="46" xfId="332" applyFont="1" applyFill="1" applyBorder="1" applyAlignment="1">
      <alignment horizontal="center" vertical="center"/>
    </xf>
    <xf numFmtId="0" fontId="5" fillId="2" borderId="24" xfId="332" applyFont="1" applyFill="1" applyBorder="1" applyAlignment="1">
      <alignment horizontal="center" vertical="center"/>
    </xf>
    <xf numFmtId="0" fontId="3" fillId="2" borderId="35" xfId="332" applyNumberFormat="1" applyFont="1" applyFill="1" applyBorder="1" applyAlignment="1">
      <alignment horizontal="center" vertical="center"/>
    </xf>
    <xf numFmtId="0" fontId="5" fillId="2" borderId="5" xfId="332" applyFont="1" applyFill="1" applyBorder="1" applyAlignment="1">
      <alignment horizontal="center" vertical="center"/>
    </xf>
    <xf numFmtId="0" fontId="5" fillId="2" borderId="7" xfId="332" applyFont="1" applyFill="1" applyBorder="1" applyAlignment="1">
      <alignment horizontal="center" vertical="center"/>
    </xf>
    <xf numFmtId="0" fontId="5" fillId="2" borderId="6" xfId="332" applyFont="1" applyFill="1" applyBorder="1" applyAlignment="1">
      <alignment horizontal="center" vertical="center"/>
    </xf>
    <xf numFmtId="0" fontId="5" fillId="2" borderId="45" xfId="332" applyFont="1" applyFill="1" applyBorder="1" applyAlignment="1">
      <alignment horizontal="center" vertical="center"/>
    </xf>
    <xf numFmtId="0" fontId="5" fillId="2" borderId="4" xfId="332" applyFont="1" applyFill="1" applyBorder="1" applyAlignment="1">
      <alignment horizontal="center" vertical="center"/>
    </xf>
    <xf numFmtId="0" fontId="5" fillId="2" borderId="47" xfId="332" applyFont="1" applyFill="1" applyBorder="1" applyAlignment="1">
      <alignment horizontal="center" vertical="center"/>
    </xf>
    <xf numFmtId="0" fontId="5" fillId="2" borderId="20" xfId="332" applyFont="1" applyFill="1" applyBorder="1" applyAlignment="1">
      <alignment horizontal="center" vertical="center"/>
    </xf>
    <xf numFmtId="0" fontId="5" fillId="3" borderId="15" xfId="332" applyFont="1" applyFill="1" applyBorder="1" applyAlignment="1">
      <alignment vertical="center"/>
    </xf>
    <xf numFmtId="2" fontId="5" fillId="3" borderId="5" xfId="332" applyNumberFormat="1" applyFont="1" applyFill="1" applyBorder="1" applyAlignment="1">
      <alignment horizontal="center" vertical="center"/>
    </xf>
    <xf numFmtId="165" fontId="5" fillId="3" borderId="12" xfId="0" applyNumberFormat="1" applyFont="1" applyFill="1" applyBorder="1" applyAlignment="1">
      <alignment horizontal="center" vertical="center"/>
    </xf>
    <xf numFmtId="165" fontId="3" fillId="3" borderId="0" xfId="332" applyNumberFormat="1" applyFont="1" applyFill="1"/>
    <xf numFmtId="0" fontId="3" fillId="3" borderId="23" xfId="332" applyFont="1" applyFill="1" applyBorder="1" applyAlignment="1">
      <alignment vertical="center"/>
    </xf>
    <xf numFmtId="2" fontId="3" fillId="3" borderId="2" xfId="332" applyNumberFormat="1" applyFont="1" applyFill="1" applyBorder="1" applyAlignment="1">
      <alignment horizontal="center" vertical="center"/>
    </xf>
    <xf numFmtId="165" fontId="3" fillId="3" borderId="24" xfId="0" applyNumberFormat="1" applyFont="1" applyFill="1" applyBorder="1" applyAlignment="1">
      <alignment horizontal="center" vertical="center"/>
    </xf>
    <xf numFmtId="0" fontId="3" fillId="3" borderId="11" xfId="332" applyFont="1" applyFill="1" applyBorder="1" applyAlignment="1">
      <alignment vertical="center"/>
    </xf>
    <xf numFmtId="2" fontId="3" fillId="3" borderId="3" xfId="332" applyNumberFormat="1" applyFont="1" applyFill="1" applyBorder="1" applyAlignment="1">
      <alignment horizontal="center" vertical="center"/>
    </xf>
    <xf numFmtId="165" fontId="3" fillId="3" borderId="13" xfId="0" applyNumberFormat="1" applyFont="1" applyFill="1" applyBorder="1" applyAlignment="1">
      <alignment horizontal="center" vertical="center"/>
    </xf>
    <xf numFmtId="0" fontId="3" fillId="3" borderId="19" xfId="332" applyFont="1" applyFill="1" applyBorder="1" applyAlignment="1">
      <alignment vertical="center"/>
    </xf>
    <xf numFmtId="2" fontId="3" fillId="3" borderId="4" xfId="332" applyNumberFormat="1" applyFont="1" applyFill="1" applyBorder="1" applyAlignment="1">
      <alignment horizontal="center" vertical="center"/>
    </xf>
    <xf numFmtId="165" fontId="3" fillId="3" borderId="20" xfId="0" applyNumberFormat="1" applyFont="1" applyFill="1" applyBorder="1" applyAlignment="1">
      <alignment horizontal="center" vertical="center"/>
    </xf>
    <xf numFmtId="165" fontId="5" fillId="3" borderId="5" xfId="0" applyNumberFormat="1" applyFont="1" applyFill="1" applyBorder="1" applyAlignment="1">
      <alignment vertical="center"/>
    </xf>
    <xf numFmtId="165" fontId="5" fillId="3" borderId="0" xfId="332" applyNumberFormat="1" applyFont="1" applyFill="1"/>
    <xf numFmtId="0" fontId="5" fillId="3" borderId="0" xfId="332" applyFont="1" applyFill="1"/>
    <xf numFmtId="165" fontId="3" fillId="3" borderId="2" xfId="0" applyNumberFormat="1" applyFont="1" applyFill="1" applyBorder="1" applyAlignment="1">
      <alignment vertical="center"/>
    </xf>
    <xf numFmtId="165" fontId="3" fillId="3" borderId="3" xfId="0" applyNumberFormat="1" applyFont="1" applyFill="1" applyBorder="1" applyAlignment="1">
      <alignment vertical="center"/>
    </xf>
    <xf numFmtId="0" fontId="3" fillId="3" borderId="31" xfId="332" applyFont="1" applyFill="1" applyBorder="1" applyAlignment="1">
      <alignment vertical="center"/>
    </xf>
    <xf numFmtId="2" fontId="3" fillId="3" borderId="27" xfId="332" applyNumberFormat="1" applyFont="1" applyFill="1" applyBorder="1" applyAlignment="1">
      <alignment horizontal="center" vertical="center"/>
    </xf>
    <xf numFmtId="165" fontId="3" fillId="3" borderId="27" xfId="0" applyNumberFormat="1" applyFont="1" applyFill="1" applyBorder="1" applyAlignment="1">
      <alignment vertical="center"/>
    </xf>
    <xf numFmtId="165" fontId="3" fillId="3" borderId="28" xfId="0" applyNumberFormat="1" applyFont="1" applyFill="1" applyBorder="1" applyAlignment="1">
      <alignment horizontal="center" vertical="center"/>
    </xf>
    <xf numFmtId="0" fontId="3" fillId="3" borderId="0" xfId="0" applyFont="1" applyFill="1" applyBorder="1" applyAlignment="1">
      <alignment horizontal="left"/>
    </xf>
    <xf numFmtId="0" fontId="3" fillId="3" borderId="0" xfId="332" applyFont="1" applyFill="1" applyBorder="1"/>
    <xf numFmtId="172" fontId="3" fillId="3" borderId="0" xfId="335" applyNumberFormat="1" applyFont="1" applyFill="1"/>
    <xf numFmtId="172" fontId="5" fillId="3" borderId="0" xfId="334" applyNumberFormat="1" applyFont="1" applyFill="1" applyBorder="1" applyAlignment="1">
      <alignment horizontal="center"/>
    </xf>
    <xf numFmtId="165" fontId="3" fillId="3" borderId="0" xfId="335" applyNumberFormat="1" applyFont="1" applyFill="1"/>
    <xf numFmtId="172" fontId="5" fillId="2" borderId="5" xfId="335" applyNumberFormat="1" applyFont="1" applyFill="1" applyBorder="1" applyAlignment="1" applyProtection="1">
      <alignment horizontal="center" vertical="center"/>
    </xf>
    <xf numFmtId="172" fontId="5" fillId="2" borderId="4" xfId="335" applyNumberFormat="1" applyFont="1" applyFill="1" applyBorder="1" applyAlignment="1" applyProtection="1">
      <alignment horizontal="center" vertical="center"/>
    </xf>
    <xf numFmtId="172" fontId="5" fillId="2" borderId="20" xfId="335" applyNumberFormat="1" applyFont="1" applyFill="1" applyBorder="1" applyAlignment="1" applyProtection="1">
      <alignment horizontal="center" vertical="center"/>
    </xf>
    <xf numFmtId="172" fontId="3" fillId="3" borderId="11" xfId="335" applyNumberFormat="1" applyFont="1" applyFill="1" applyBorder="1" applyAlignment="1" applyProtection="1">
      <alignment horizontal="left" vertical="center"/>
    </xf>
    <xf numFmtId="165" fontId="3" fillId="3" borderId="3" xfId="335" applyNumberFormat="1" applyFont="1" applyFill="1" applyBorder="1" applyAlignment="1">
      <alignment horizontal="center" vertical="center"/>
    </xf>
    <xf numFmtId="165" fontId="3" fillId="3" borderId="2" xfId="335" applyNumberFormat="1" applyFont="1" applyFill="1" applyBorder="1" applyAlignment="1">
      <alignment horizontal="center" vertical="center"/>
    </xf>
    <xf numFmtId="165" fontId="3" fillId="3" borderId="13" xfId="335" applyNumberFormat="1" applyFont="1" applyFill="1" applyBorder="1" applyAlignment="1">
      <alignment horizontal="center" vertical="center"/>
    </xf>
    <xf numFmtId="165" fontId="3" fillId="3" borderId="4" xfId="335" applyNumberFormat="1" applyFont="1" applyFill="1" applyBorder="1" applyAlignment="1">
      <alignment horizontal="center" vertical="center"/>
    </xf>
    <xf numFmtId="172" fontId="5" fillId="3" borderId="39" xfId="335" applyNumberFormat="1" applyFont="1" applyFill="1" applyBorder="1" applyAlignment="1" applyProtection="1">
      <alignment horizontal="center" vertical="center"/>
    </xf>
    <xf numFmtId="165" fontId="5" fillId="3" borderId="42" xfId="335" applyNumberFormat="1" applyFont="1" applyFill="1" applyBorder="1" applyAlignment="1">
      <alignment horizontal="center" vertical="center"/>
    </xf>
    <xf numFmtId="165" fontId="5" fillId="3" borderId="41" xfId="335" applyNumberFormat="1" applyFont="1" applyFill="1" applyBorder="1" applyAlignment="1">
      <alignment horizontal="center" vertical="center"/>
    </xf>
    <xf numFmtId="165" fontId="5" fillId="3" borderId="40" xfId="335" applyNumberFormat="1" applyFont="1" applyFill="1" applyBorder="1" applyAlignment="1">
      <alignment horizontal="center" vertical="center"/>
    </xf>
    <xf numFmtId="165" fontId="5" fillId="3" borderId="43" xfId="335" applyNumberFormat="1" applyFont="1" applyFill="1" applyBorder="1" applyAlignment="1">
      <alignment horizontal="center" vertical="center"/>
    </xf>
    <xf numFmtId="172" fontId="3" fillId="3" borderId="0" xfId="335" applyNumberFormat="1" applyFont="1" applyFill="1" applyAlignment="1" applyProtection="1">
      <alignment horizontal="left"/>
    </xf>
    <xf numFmtId="172" fontId="3" fillId="3" borderId="0" xfId="335" applyNumberFormat="1" applyFont="1" applyFill="1" applyBorder="1"/>
    <xf numFmtId="172" fontId="3" fillId="3" borderId="0" xfId="335" applyNumberFormat="1" applyFont="1" applyFill="1" applyBorder="1" applyAlignment="1" applyProtection="1">
      <alignment horizontal="center" vertical="center"/>
    </xf>
    <xf numFmtId="0" fontId="5" fillId="3" borderId="0" xfId="332" applyFont="1" applyFill="1" applyAlignment="1">
      <alignment horizontal="center"/>
    </xf>
    <xf numFmtId="0" fontId="5" fillId="2" borderId="29" xfId="332" applyFont="1" applyFill="1" applyBorder="1" applyAlignment="1">
      <alignment horizontal="center" vertical="center"/>
    </xf>
    <xf numFmtId="0" fontId="5" fillId="2" borderId="48" xfId="0" quotePrefix="1" applyFont="1" applyFill="1" applyBorder="1" applyAlignment="1" applyProtection="1">
      <alignment horizontal="center" vertical="center"/>
    </xf>
    <xf numFmtId="0" fontId="3" fillId="2" borderId="2" xfId="332" applyFont="1" applyFill="1" applyBorder="1" applyAlignment="1">
      <alignment horizontal="center" vertical="center"/>
    </xf>
    <xf numFmtId="0" fontId="3" fillId="2" borderId="8" xfId="332" applyFont="1" applyFill="1" applyBorder="1" applyAlignment="1">
      <alignment horizontal="center" vertical="center"/>
    </xf>
    <xf numFmtId="0" fontId="5" fillId="3" borderId="15" xfId="332" applyFont="1" applyFill="1" applyBorder="1" applyAlignment="1">
      <alignment horizontal="center" vertical="center"/>
    </xf>
    <xf numFmtId="0" fontId="5" fillId="3" borderId="5" xfId="332" applyFont="1" applyFill="1" applyBorder="1" applyAlignment="1">
      <alignment vertical="center"/>
    </xf>
    <xf numFmtId="165" fontId="5" fillId="3" borderId="5" xfId="332" applyNumberFormat="1" applyFont="1" applyFill="1" applyBorder="1" applyAlignment="1">
      <alignment horizontal="center" vertical="center"/>
    </xf>
    <xf numFmtId="165" fontId="5" fillId="3" borderId="5" xfId="332" applyNumberFormat="1" applyFont="1" applyFill="1" applyBorder="1" applyAlignment="1">
      <alignment horizontal="right" vertical="center"/>
    </xf>
    <xf numFmtId="165" fontId="5" fillId="3" borderId="6" xfId="332" applyNumberFormat="1" applyFont="1" applyFill="1" applyBorder="1" applyAlignment="1">
      <alignment horizontal="right" vertical="center"/>
    </xf>
    <xf numFmtId="165" fontId="5" fillId="3" borderId="37" xfId="332" applyNumberFormat="1" applyFont="1" applyFill="1" applyBorder="1" applyAlignment="1">
      <alignment horizontal="right" vertical="center"/>
    </xf>
    <xf numFmtId="0" fontId="5" fillId="3" borderId="36" xfId="332" applyFont="1" applyFill="1" applyBorder="1" applyAlignment="1">
      <alignment vertical="center"/>
    </xf>
    <xf numFmtId="0" fontId="5" fillId="3" borderId="11" xfId="332" applyFont="1" applyFill="1" applyBorder="1" applyAlignment="1">
      <alignment vertical="center"/>
    </xf>
    <xf numFmtId="0" fontId="3" fillId="3" borderId="0" xfId="332" applyFont="1" applyFill="1" applyBorder="1" applyAlignment="1">
      <alignment vertical="center"/>
    </xf>
    <xf numFmtId="165" fontId="3" fillId="3" borderId="3" xfId="332" applyNumberFormat="1" applyFont="1" applyFill="1" applyBorder="1" applyAlignment="1">
      <alignment horizontal="center" vertical="center"/>
    </xf>
    <xf numFmtId="165" fontId="3" fillId="3" borderId="3" xfId="332" applyNumberFormat="1" applyFont="1" applyFill="1" applyBorder="1" applyAlignment="1">
      <alignment horizontal="right" vertical="center"/>
    </xf>
    <xf numFmtId="165" fontId="3" fillId="3" borderId="1" xfId="332" applyNumberFormat="1" applyFont="1" applyFill="1" applyBorder="1" applyAlignment="1">
      <alignment horizontal="right" vertical="center"/>
    </xf>
    <xf numFmtId="165" fontId="3" fillId="3" borderId="33" xfId="332" applyNumberFormat="1" applyFont="1" applyFill="1" applyBorder="1" applyAlignment="1">
      <alignment horizontal="right" vertical="center"/>
    </xf>
    <xf numFmtId="0" fontId="5" fillId="3" borderId="19" xfId="332" applyFont="1" applyFill="1" applyBorder="1" applyAlignment="1">
      <alignment vertical="center"/>
    </xf>
    <xf numFmtId="0" fontId="3" fillId="3" borderId="47" xfId="332" applyFont="1" applyFill="1" applyBorder="1" applyAlignment="1">
      <alignment vertical="center"/>
    </xf>
    <xf numFmtId="165" fontId="3" fillId="3" borderId="4" xfId="332" applyNumberFormat="1" applyFont="1" applyFill="1" applyBorder="1" applyAlignment="1">
      <alignment horizontal="center" vertical="center"/>
    </xf>
    <xf numFmtId="165" fontId="3" fillId="3" borderId="4" xfId="332" applyNumberFormat="1" applyFont="1" applyFill="1" applyBorder="1" applyAlignment="1">
      <alignment horizontal="right" vertical="center"/>
    </xf>
    <xf numFmtId="165" fontId="3" fillId="3" borderId="38" xfId="332" applyNumberFormat="1" applyFont="1" applyFill="1" applyBorder="1" applyAlignment="1">
      <alignment horizontal="right" vertical="center"/>
    </xf>
    <xf numFmtId="165" fontId="3" fillId="3" borderId="30" xfId="332" applyNumberFormat="1" applyFont="1" applyFill="1" applyBorder="1" applyAlignment="1">
      <alignment horizontal="right" vertical="center"/>
    </xf>
    <xf numFmtId="165" fontId="5" fillId="3" borderId="5" xfId="336" applyNumberFormat="1" applyFont="1" applyFill="1" applyBorder="1" applyAlignment="1">
      <alignment horizontal="center" vertical="center"/>
    </xf>
    <xf numFmtId="0" fontId="5" fillId="3" borderId="11" xfId="332" applyFont="1" applyFill="1" applyBorder="1" applyAlignment="1">
      <alignment horizontal="center" vertical="center"/>
    </xf>
    <xf numFmtId="165" fontId="3" fillId="3" borderId="3" xfId="336" applyNumberFormat="1" applyFont="1" applyFill="1" applyBorder="1" applyAlignment="1">
      <alignment horizontal="center" vertical="center"/>
    </xf>
    <xf numFmtId="0" fontId="3" fillId="3" borderId="11" xfId="332" applyFont="1" applyFill="1" applyBorder="1" applyAlignment="1">
      <alignment horizontal="center" vertical="center"/>
    </xf>
    <xf numFmtId="0" fontId="5" fillId="3" borderId="31" xfId="332" applyFont="1" applyFill="1" applyBorder="1" applyAlignment="1">
      <alignment vertical="center"/>
    </xf>
    <xf numFmtId="0" fontId="3" fillId="3" borderId="51" xfId="332" applyFont="1" applyFill="1" applyBorder="1" applyAlignment="1">
      <alignment vertical="center"/>
    </xf>
    <xf numFmtId="165" fontId="3" fillId="3" borderId="27" xfId="332" applyNumberFormat="1" applyFont="1" applyFill="1" applyBorder="1" applyAlignment="1">
      <alignment horizontal="center" vertical="center"/>
    </xf>
    <xf numFmtId="165" fontId="3" fillId="3" borderId="27" xfId="332" applyNumberFormat="1" applyFont="1" applyFill="1" applyBorder="1" applyAlignment="1">
      <alignment horizontal="right" vertical="center"/>
    </xf>
    <xf numFmtId="165" fontId="3" fillId="3" borderId="52" xfId="332" applyNumberFormat="1" applyFont="1" applyFill="1" applyBorder="1" applyAlignment="1">
      <alignment horizontal="right" vertical="center"/>
    </xf>
    <xf numFmtId="165" fontId="3" fillId="3" borderId="53" xfId="332" applyNumberFormat="1" applyFont="1" applyFill="1" applyBorder="1" applyAlignment="1">
      <alignment horizontal="right" vertical="center"/>
    </xf>
    <xf numFmtId="0" fontId="3" fillId="3" borderId="0" xfId="332" applyFont="1" applyFill="1" applyAlignment="1">
      <alignment horizontal="center"/>
    </xf>
    <xf numFmtId="0" fontId="4" fillId="0" borderId="0" xfId="330" applyFont="1" applyFill="1" applyBorder="1"/>
    <xf numFmtId="174" fontId="4" fillId="0" borderId="0" xfId="330" applyNumberFormat="1" applyFont="1" applyFill="1" applyBorder="1" applyAlignment="1" applyProtection="1">
      <alignment horizontal="left"/>
    </xf>
    <xf numFmtId="0" fontId="4" fillId="0" borderId="0" xfId="330" applyFont="1" applyFill="1"/>
    <xf numFmtId="165" fontId="4" fillId="0" borderId="0" xfId="330" applyNumberFormat="1" applyFont="1" applyFill="1"/>
    <xf numFmtId="165" fontId="5" fillId="0" borderId="0" xfId="330" applyNumberFormat="1" applyFont="1" applyFill="1" applyAlignment="1">
      <alignment horizontal="center"/>
    </xf>
    <xf numFmtId="165" fontId="4" fillId="0" borderId="0" xfId="330" applyNumberFormat="1" applyFont="1" applyFill="1" applyBorder="1"/>
    <xf numFmtId="165" fontId="13" fillId="0" borderId="0" xfId="330" applyNumberFormat="1" applyFont="1" applyFill="1"/>
    <xf numFmtId="0" fontId="13" fillId="0" borderId="0" xfId="330" applyFont="1" applyFill="1"/>
    <xf numFmtId="0" fontId="13" fillId="0" borderId="15" xfId="330" applyFont="1" applyFill="1" applyBorder="1"/>
    <xf numFmtId="165" fontId="13" fillId="0" borderId="6" xfId="188" applyNumberFormat="1" applyFont="1" applyFill="1" applyBorder="1"/>
    <xf numFmtId="165" fontId="13" fillId="0" borderId="5" xfId="188" applyNumberFormat="1" applyFont="1" applyFill="1" applyBorder="1"/>
    <xf numFmtId="165" fontId="13" fillId="0" borderId="12" xfId="188" applyNumberFormat="1" applyFont="1" applyFill="1" applyBorder="1" applyAlignment="1">
      <alignment vertical="center"/>
    </xf>
    <xf numFmtId="165" fontId="13" fillId="0" borderId="6" xfId="190" applyNumberFormat="1" applyFont="1" applyFill="1" applyBorder="1"/>
    <xf numFmtId="165" fontId="13" fillId="0" borderId="5" xfId="190" applyNumberFormat="1" applyFont="1" applyFill="1" applyBorder="1"/>
    <xf numFmtId="165" fontId="30" fillId="0" borderId="12" xfId="190" applyNumberFormat="1" applyFont="1" applyFill="1" applyBorder="1" applyAlignment="1">
      <alignment vertical="center"/>
    </xf>
    <xf numFmtId="0" fontId="4" fillId="0" borderId="11" xfId="330" applyFont="1" applyFill="1" applyBorder="1"/>
    <xf numFmtId="165" fontId="4" fillId="0" borderId="49" xfId="188" applyNumberFormat="1" applyFont="1" applyFill="1" applyBorder="1"/>
    <xf numFmtId="165" fontId="4" fillId="0" borderId="2" xfId="188" applyNumberFormat="1" applyFont="1" applyFill="1" applyBorder="1"/>
    <xf numFmtId="165" fontId="4" fillId="0" borderId="3" xfId="188" applyNumberFormat="1" applyFont="1" applyFill="1" applyBorder="1"/>
    <xf numFmtId="165" fontId="31" fillId="0" borderId="13" xfId="188" applyNumberFormat="1" applyFont="1" applyFill="1" applyBorder="1" applyAlignment="1">
      <alignment vertical="center"/>
    </xf>
    <xf numFmtId="165" fontId="4" fillId="0" borderId="49" xfId="190" applyNumberFormat="1" applyFont="1" applyFill="1" applyBorder="1"/>
    <xf numFmtId="165" fontId="4" fillId="0" borderId="2" xfId="190" applyNumberFormat="1" applyFont="1" applyFill="1" applyBorder="1"/>
    <xf numFmtId="165" fontId="4" fillId="0" borderId="3" xfId="190" applyNumberFormat="1" applyFont="1" applyFill="1" applyBorder="1"/>
    <xf numFmtId="165" fontId="31" fillId="0" borderId="13" xfId="190" applyNumberFormat="1" applyFont="1" applyFill="1" applyBorder="1" applyAlignment="1">
      <alignment vertical="center"/>
    </xf>
    <xf numFmtId="165" fontId="4" fillId="0" borderId="1" xfId="188" applyNumberFormat="1" applyFont="1" applyFill="1" applyBorder="1"/>
    <xf numFmtId="165" fontId="4" fillId="0" borderId="1" xfId="190" applyNumberFormat="1" applyFont="1" applyFill="1" applyBorder="1"/>
    <xf numFmtId="165" fontId="4" fillId="0" borderId="38" xfId="190" applyNumberFormat="1" applyFont="1" applyFill="1" applyBorder="1"/>
    <xf numFmtId="165" fontId="4" fillId="0" borderId="4" xfId="190" applyNumberFormat="1" applyFont="1" applyFill="1" applyBorder="1"/>
    <xf numFmtId="165" fontId="4" fillId="0" borderId="38" xfId="188" applyNumberFormat="1" applyFont="1" applyFill="1" applyBorder="1"/>
    <xf numFmtId="165" fontId="4" fillId="0" borderId="4" xfId="188" applyNumberFormat="1" applyFont="1" applyFill="1" applyBorder="1"/>
    <xf numFmtId="165" fontId="4" fillId="0" borderId="1" xfId="190" quotePrefix="1" applyNumberFormat="1" applyFont="1" applyFill="1" applyBorder="1" applyAlignment="1">
      <alignment horizontal="right"/>
    </xf>
    <xf numFmtId="165" fontId="4" fillId="0" borderId="3" xfId="190" quotePrefix="1" applyNumberFormat="1" applyFont="1" applyFill="1" applyBorder="1" applyAlignment="1">
      <alignment horizontal="right"/>
    </xf>
    <xf numFmtId="165" fontId="31" fillId="0" borderId="13" xfId="190" quotePrefix="1" applyNumberFormat="1" applyFont="1" applyFill="1" applyBorder="1" applyAlignment="1">
      <alignment horizontal="right" vertical="center"/>
    </xf>
    <xf numFmtId="165" fontId="4" fillId="0" borderId="3" xfId="190" applyNumberFormat="1" applyFont="1" applyFill="1" applyBorder="1" applyAlignment="1">
      <alignment horizontal="right"/>
    </xf>
    <xf numFmtId="165" fontId="31" fillId="0" borderId="13" xfId="190" applyNumberFormat="1" applyFont="1" applyFill="1" applyBorder="1" applyAlignment="1">
      <alignment horizontal="right" vertical="center"/>
    </xf>
    <xf numFmtId="165" fontId="13" fillId="0" borderId="5" xfId="190" applyNumberFormat="1" applyFont="1" applyFill="1" applyBorder="1" applyAlignment="1">
      <alignment horizontal="right"/>
    </xf>
    <xf numFmtId="165" fontId="30" fillId="0" borderId="12" xfId="190" applyNumberFormat="1" applyFont="1" applyFill="1" applyBorder="1" applyAlignment="1">
      <alignment horizontal="right" vertical="center"/>
    </xf>
    <xf numFmtId="165" fontId="4" fillId="0" borderId="13" xfId="188" applyNumberFormat="1" applyFont="1" applyFill="1" applyBorder="1" applyAlignment="1">
      <alignment vertical="center"/>
    </xf>
    <xf numFmtId="165" fontId="4" fillId="0" borderId="1" xfId="188" quotePrefix="1" applyNumberFormat="1" applyFont="1" applyFill="1" applyBorder="1" applyAlignment="1">
      <alignment horizontal="right"/>
    </xf>
    <xf numFmtId="165" fontId="4" fillId="0" borderId="3" xfId="188" quotePrefix="1" applyNumberFormat="1" applyFont="1" applyFill="1" applyBorder="1" applyAlignment="1">
      <alignment horizontal="right"/>
    </xf>
    <xf numFmtId="165" fontId="4" fillId="0" borderId="13" xfId="188" quotePrefix="1" applyNumberFormat="1" applyFont="1" applyFill="1" applyBorder="1" applyAlignment="1">
      <alignment horizontal="right"/>
    </xf>
    <xf numFmtId="165" fontId="4" fillId="0" borderId="11" xfId="330" applyNumberFormat="1" applyFont="1" applyFill="1" applyBorder="1"/>
    <xf numFmtId="165" fontId="4" fillId="0" borderId="3" xfId="188" applyNumberFormat="1" applyFont="1" applyFill="1" applyBorder="1" applyAlignment="1">
      <alignment horizontal="right"/>
    </xf>
    <xf numFmtId="165" fontId="4" fillId="0" borderId="13" xfId="188" applyNumberFormat="1" applyFont="1" applyFill="1" applyBorder="1" applyAlignment="1">
      <alignment horizontal="right"/>
    </xf>
    <xf numFmtId="0" fontId="13" fillId="0" borderId="31" xfId="330" applyFont="1" applyFill="1" applyBorder="1"/>
    <xf numFmtId="165" fontId="13" fillId="0" borderId="27" xfId="92" applyNumberFormat="1" applyFont="1" applyFill="1" applyBorder="1"/>
    <xf numFmtId="165" fontId="13" fillId="0" borderId="27" xfId="92" applyNumberFormat="1" applyFont="1" applyFill="1" applyBorder="1" applyAlignment="1">
      <alignment horizontal="right"/>
    </xf>
    <xf numFmtId="165" fontId="13" fillId="0" borderId="28" xfId="92" applyNumberFormat="1" applyFont="1" applyFill="1" applyBorder="1" applyAlignment="1">
      <alignment horizontal="right"/>
    </xf>
    <xf numFmtId="0" fontId="4" fillId="0" borderId="31" xfId="330" applyFont="1" applyFill="1" applyBorder="1"/>
    <xf numFmtId="165" fontId="4" fillId="0" borderId="27" xfId="188" applyNumberFormat="1" applyFont="1" applyFill="1" applyBorder="1"/>
    <xf numFmtId="165" fontId="31" fillId="0" borderId="28" xfId="188" quotePrefix="1" applyNumberFormat="1" applyFont="1" applyFill="1" applyBorder="1" applyAlignment="1">
      <alignment horizontal="right" vertical="center"/>
    </xf>
    <xf numFmtId="0" fontId="3" fillId="0" borderId="0" xfId="330" applyFont="1" applyFill="1"/>
    <xf numFmtId="165" fontId="5" fillId="0" borderId="0" xfId="330" applyNumberFormat="1" applyFont="1" applyFill="1" applyBorder="1" applyAlignment="1">
      <alignment horizontal="center"/>
    </xf>
    <xf numFmtId="0" fontId="3" fillId="0" borderId="0" xfId="0" applyFont="1" applyFill="1"/>
    <xf numFmtId="0" fontId="32" fillId="0" borderId="0" xfId="0" applyFont="1" applyFill="1" applyBorder="1" applyAlignment="1">
      <alignment horizontal="right"/>
    </xf>
    <xf numFmtId="0" fontId="3" fillId="4" borderId="9" xfId="289" applyFont="1" applyFill="1" applyBorder="1"/>
    <xf numFmtId="0" fontId="5" fillId="4" borderId="7" xfId="289" applyFont="1" applyFill="1" applyBorder="1" applyAlignment="1">
      <alignment horizontal="center" vertical="center"/>
    </xf>
    <xf numFmtId="0" fontId="5" fillId="4" borderId="7" xfId="289" applyFont="1" applyFill="1" applyBorder="1" applyAlignment="1">
      <alignment horizontal="center" vertical="center" wrapText="1"/>
    </xf>
    <xf numFmtId="0" fontId="5" fillId="4" borderId="5" xfId="289" applyFont="1" applyFill="1" applyBorder="1" applyAlignment="1">
      <alignment horizontal="center" vertical="center" wrapText="1"/>
    </xf>
    <xf numFmtId="0" fontId="5" fillId="4" borderId="6" xfId="289" applyFont="1" applyFill="1" applyBorder="1" applyAlignment="1">
      <alignment horizontal="center" vertical="center"/>
    </xf>
    <xf numFmtId="0" fontId="5" fillId="4" borderId="6" xfId="289" applyFont="1" applyFill="1" applyBorder="1" applyAlignment="1">
      <alignment horizontal="center" vertical="center" wrapText="1"/>
    </xf>
    <xf numFmtId="0" fontId="5" fillId="4" borderId="12" xfId="289" applyFont="1" applyFill="1" applyBorder="1" applyAlignment="1">
      <alignment horizontal="center" vertical="center" wrapText="1"/>
    </xf>
    <xf numFmtId="0" fontId="3" fillId="0" borderId="11" xfId="0" applyFont="1" applyFill="1" applyBorder="1"/>
    <xf numFmtId="176" fontId="3" fillId="0" borderId="8" xfId="195" applyNumberFormat="1" applyFont="1" applyFill="1" applyBorder="1"/>
    <xf numFmtId="177" fontId="3" fillId="0" borderId="8" xfId="195" applyNumberFormat="1" applyFont="1" applyFill="1" applyBorder="1"/>
    <xf numFmtId="176" fontId="3" fillId="0" borderId="2" xfId="195" applyNumberFormat="1" applyFont="1" applyFill="1" applyBorder="1" applyAlignment="1">
      <alignment horizontal="right" indent="1"/>
    </xf>
    <xf numFmtId="177" fontId="3" fillId="0" borderId="2" xfId="195" applyNumberFormat="1" applyFont="1" applyFill="1" applyBorder="1"/>
    <xf numFmtId="176" fontId="3" fillId="0" borderId="1" xfId="199" applyNumberFormat="1" applyFont="1" applyFill="1" applyBorder="1"/>
    <xf numFmtId="177" fontId="3" fillId="0" borderId="1" xfId="199" applyNumberFormat="1" applyFont="1" applyFill="1" applyBorder="1"/>
    <xf numFmtId="177" fontId="3" fillId="0" borderId="33" xfId="195" quotePrefix="1" applyNumberFormat="1" applyFont="1" applyFill="1" applyBorder="1"/>
    <xf numFmtId="176" fontId="3" fillId="0" borderId="3" xfId="195" applyNumberFormat="1" applyFont="1" applyFill="1" applyBorder="1" applyAlignment="1">
      <alignment horizontal="right" indent="1"/>
    </xf>
    <xf numFmtId="177" fontId="3" fillId="0" borderId="3" xfId="195" applyNumberFormat="1" applyFont="1" applyFill="1" applyBorder="1"/>
    <xf numFmtId="177" fontId="3" fillId="0" borderId="3" xfId="195" quotePrefix="1" applyNumberFormat="1" applyFont="1" applyFill="1" applyBorder="1"/>
    <xf numFmtId="177" fontId="3" fillId="0" borderId="1" xfId="195" quotePrefix="1" applyNumberFormat="1" applyFont="1" applyFill="1" applyBorder="1"/>
    <xf numFmtId="0" fontId="3" fillId="0" borderId="19" xfId="0" applyFont="1" applyFill="1" applyBorder="1"/>
    <xf numFmtId="177" fontId="3" fillId="0" borderId="4" xfId="195" quotePrefix="1" applyNumberFormat="1" applyFont="1" applyFill="1" applyBorder="1"/>
    <xf numFmtId="0" fontId="5" fillId="0" borderId="15" xfId="0" applyFont="1" applyFill="1" applyBorder="1" applyAlignment="1">
      <alignment horizontal="center" vertical="center"/>
    </xf>
    <xf numFmtId="176" fontId="5" fillId="0" borderId="7" xfId="195" applyNumberFormat="1" applyFont="1" applyFill="1" applyBorder="1" applyAlignment="1">
      <alignment vertical="center"/>
    </xf>
    <xf numFmtId="177" fontId="5" fillId="0" borderId="7" xfId="195" applyNumberFormat="1" applyFont="1" applyFill="1" applyBorder="1" applyAlignment="1">
      <alignment vertical="center"/>
    </xf>
    <xf numFmtId="176" fontId="5" fillId="0" borderId="5" xfId="195" applyNumberFormat="1" applyFont="1" applyFill="1" applyBorder="1" applyAlignment="1">
      <alignment vertical="center"/>
    </xf>
    <xf numFmtId="178" fontId="5" fillId="0" borderId="5" xfId="195" applyNumberFormat="1" applyFont="1" applyFill="1" applyBorder="1" applyAlignment="1">
      <alignment horizontal="right" vertical="center"/>
    </xf>
    <xf numFmtId="176" fontId="5" fillId="0" borderId="6" xfId="199" applyNumberFormat="1" applyFont="1" applyFill="1" applyBorder="1" applyAlignment="1">
      <alignment vertical="center"/>
    </xf>
    <xf numFmtId="177" fontId="5" fillId="0" borderId="6" xfId="199" applyNumberFormat="1" applyFont="1" applyFill="1" applyBorder="1" applyAlignment="1">
      <alignment horizontal="right" vertical="center"/>
    </xf>
    <xf numFmtId="176" fontId="5" fillId="0" borderId="5" xfId="195" applyNumberFormat="1" applyFont="1" applyFill="1" applyBorder="1" applyAlignment="1">
      <alignment horizontal="right" vertical="center"/>
    </xf>
    <xf numFmtId="177" fontId="5" fillId="0" borderId="12" xfId="195" applyNumberFormat="1" applyFont="1" applyFill="1" applyBorder="1" applyAlignment="1">
      <alignment horizontal="right" vertical="center"/>
    </xf>
    <xf numFmtId="0" fontId="5" fillId="4" borderId="11" xfId="0" applyFont="1" applyFill="1" applyBorder="1" applyAlignment="1">
      <alignment horizontal="center" vertical="center"/>
    </xf>
    <xf numFmtId="0" fontId="5" fillId="4" borderId="5" xfId="289" applyFont="1" applyFill="1" applyBorder="1" applyAlignment="1">
      <alignment horizontal="center" vertical="center"/>
    </xf>
    <xf numFmtId="0" fontId="5" fillId="4" borderId="37" xfId="289" applyFont="1" applyFill="1" applyBorder="1" applyAlignment="1">
      <alignment horizontal="center" vertical="center" wrapText="1"/>
    </xf>
    <xf numFmtId="176" fontId="3" fillId="0" borderId="8" xfId="197" applyNumberFormat="1" applyFont="1" applyFill="1" applyBorder="1"/>
    <xf numFmtId="177" fontId="3" fillId="0" borderId="8" xfId="197" applyNumberFormat="1" applyFont="1" applyFill="1" applyBorder="1"/>
    <xf numFmtId="176" fontId="3" fillId="0" borderId="3" xfId="0" applyNumberFormat="1" applyFont="1" applyFill="1" applyBorder="1"/>
    <xf numFmtId="177" fontId="3" fillId="0" borderId="2" xfId="197" applyNumberFormat="1" applyFont="1" applyFill="1" applyBorder="1"/>
    <xf numFmtId="176" fontId="3" fillId="0" borderId="2" xfId="197" applyNumberFormat="1" applyFont="1" applyFill="1" applyBorder="1"/>
    <xf numFmtId="177" fontId="3" fillId="0" borderId="49" xfId="197" applyNumberFormat="1" applyFont="1" applyFill="1" applyBorder="1"/>
    <xf numFmtId="176" fontId="3" fillId="0" borderId="0" xfId="199" applyNumberFormat="1" applyFont="1" applyFill="1" applyBorder="1"/>
    <xf numFmtId="176" fontId="3" fillId="0" borderId="3" xfId="199" applyNumberFormat="1" applyFont="1" applyFill="1" applyBorder="1"/>
    <xf numFmtId="176" fontId="3" fillId="0" borderId="33" xfId="199" applyNumberFormat="1" applyFont="1" applyFill="1" applyBorder="1"/>
    <xf numFmtId="177" fontId="3" fillId="0" borderId="3" xfId="197" applyNumberFormat="1" applyFont="1" applyFill="1" applyBorder="1"/>
    <xf numFmtId="176" fontId="3" fillId="0" borderId="3" xfId="197" applyNumberFormat="1" applyFont="1" applyFill="1" applyBorder="1"/>
    <xf numFmtId="177" fontId="3" fillId="0" borderId="1" xfId="197" applyNumberFormat="1" applyFont="1" applyFill="1" applyBorder="1"/>
    <xf numFmtId="176" fontId="3" fillId="0" borderId="1" xfId="197" applyNumberFormat="1" applyFont="1" applyFill="1" applyBorder="1"/>
    <xf numFmtId="2" fontId="3" fillId="0" borderId="3" xfId="0" applyNumberFormat="1" applyFont="1" applyFill="1" applyBorder="1"/>
    <xf numFmtId="177" fontId="3" fillId="0" borderId="33" xfId="197" applyNumberFormat="1" applyFont="1" applyFill="1" applyBorder="1"/>
    <xf numFmtId="176" fontId="3" fillId="0" borderId="45" xfId="197" applyNumberFormat="1" applyFont="1" applyFill="1" applyBorder="1"/>
    <xf numFmtId="177" fontId="3" fillId="0" borderId="45" xfId="197" applyNumberFormat="1" applyFont="1" applyFill="1" applyBorder="1" applyAlignment="1"/>
    <xf numFmtId="177" fontId="3" fillId="0" borderId="4" xfId="197" applyNumberFormat="1" applyFont="1" applyFill="1" applyBorder="1"/>
    <xf numFmtId="177" fontId="3" fillId="0" borderId="38" xfId="197" applyNumberFormat="1" applyFont="1" applyFill="1" applyBorder="1"/>
    <xf numFmtId="176" fontId="5" fillId="0" borderId="7" xfId="197" applyNumberFormat="1" applyFont="1" applyFill="1" applyBorder="1" applyAlignment="1">
      <alignment vertical="center"/>
    </xf>
    <xf numFmtId="177" fontId="5" fillId="0" borderId="7" xfId="197" applyNumberFormat="1" applyFont="1" applyFill="1" applyBorder="1" applyAlignment="1">
      <alignment vertical="center"/>
    </xf>
    <xf numFmtId="176" fontId="5" fillId="0" borderId="5" xfId="0" applyNumberFormat="1" applyFont="1" applyFill="1" applyBorder="1" applyAlignment="1">
      <alignment vertical="center"/>
    </xf>
    <xf numFmtId="177" fontId="5" fillId="0" borderId="5" xfId="197" applyNumberFormat="1" applyFont="1" applyFill="1" applyBorder="1" applyAlignment="1"/>
    <xf numFmtId="177" fontId="5" fillId="0" borderId="6" xfId="197" applyNumberFormat="1" applyFont="1" applyFill="1" applyBorder="1" applyAlignment="1"/>
    <xf numFmtId="0" fontId="5" fillId="0" borderId="5" xfId="0" applyFont="1" applyFill="1" applyBorder="1"/>
    <xf numFmtId="0" fontId="3" fillId="0" borderId="5" xfId="0" applyFont="1" applyFill="1" applyBorder="1"/>
    <xf numFmtId="0" fontId="3" fillId="0" borderId="37" xfId="0" applyFont="1" applyFill="1" applyBorder="1"/>
    <xf numFmtId="0" fontId="5" fillId="4" borderId="5" xfId="290" applyFont="1" applyFill="1" applyBorder="1" applyAlignment="1">
      <alignment horizontal="center" vertical="center"/>
    </xf>
    <xf numFmtId="0" fontId="5" fillId="4" borderId="6" xfId="290" applyFont="1" applyFill="1" applyBorder="1" applyAlignment="1">
      <alignment horizontal="center" vertical="center" wrapText="1"/>
    </xf>
    <xf numFmtId="0" fontId="5" fillId="4" borderId="5" xfId="290" applyFont="1" applyFill="1" applyBorder="1" applyAlignment="1">
      <alignment horizontal="center" vertical="center" wrapText="1"/>
    </xf>
    <xf numFmtId="0" fontId="5" fillId="4" borderId="2" xfId="289" applyFont="1" applyFill="1" applyBorder="1" applyAlignment="1">
      <alignment horizontal="center" vertical="center" wrapText="1"/>
    </xf>
    <xf numFmtId="0" fontId="5" fillId="4" borderId="37" xfId="290" applyFont="1" applyFill="1" applyBorder="1" applyAlignment="1">
      <alignment horizontal="center" vertical="center" wrapText="1"/>
    </xf>
    <xf numFmtId="0" fontId="3" fillId="0" borderId="23" xfId="0" applyFont="1" applyFill="1" applyBorder="1"/>
    <xf numFmtId="176" fontId="3" fillId="0" borderId="3" xfId="218" quotePrefix="1" applyNumberFormat="1" applyFont="1" applyFill="1" applyBorder="1" applyAlignment="1"/>
    <xf numFmtId="0" fontId="3" fillId="0" borderId="8" xfId="218" applyFont="1" applyFill="1" applyBorder="1" applyAlignment="1">
      <alignment horizontal="right"/>
    </xf>
    <xf numFmtId="166" fontId="3" fillId="0" borderId="3" xfId="218" applyNumberFormat="1" applyFont="1" applyFill="1" applyBorder="1" applyAlignment="1">
      <alignment horizontal="right"/>
    </xf>
    <xf numFmtId="177" fontId="3" fillId="0" borderId="1" xfId="218" quotePrefix="1" applyNumberFormat="1" applyFont="1" applyFill="1" applyBorder="1" applyAlignment="1"/>
    <xf numFmtId="179" fontId="3" fillId="0" borderId="1" xfId="337" applyNumberFormat="1" applyFont="1" applyFill="1" applyBorder="1" applyAlignment="1">
      <alignment horizontal="right"/>
    </xf>
    <xf numFmtId="177" fontId="3" fillId="0" borderId="49" xfId="218" quotePrefix="1" applyNumberFormat="1" applyFont="1" applyFill="1" applyBorder="1" applyAlignment="1"/>
    <xf numFmtId="176" fontId="3" fillId="0" borderId="2" xfId="218" quotePrefix="1" applyNumberFormat="1" applyFont="1" applyFill="1" applyBorder="1" applyAlignment="1"/>
    <xf numFmtId="177" fontId="3" fillId="0" borderId="50" xfId="218" quotePrefix="1" applyNumberFormat="1" applyFont="1" applyFill="1" applyBorder="1" applyAlignment="1"/>
    <xf numFmtId="177" fontId="3" fillId="0" borderId="3" xfId="218" quotePrefix="1" applyNumberFormat="1" applyFont="1" applyFill="1" applyBorder="1" applyAlignment="1">
      <alignment horizontal="right"/>
    </xf>
    <xf numFmtId="177" fontId="3" fillId="0" borderId="1" xfId="218" quotePrefix="1" applyNumberFormat="1" applyFont="1" applyFill="1" applyBorder="1" applyAlignment="1">
      <alignment horizontal="right"/>
    </xf>
    <xf numFmtId="177" fontId="3" fillId="0" borderId="1" xfId="218" applyNumberFormat="1" applyFont="1" applyFill="1" applyBorder="1" applyAlignment="1">
      <alignment horizontal="center"/>
    </xf>
    <xf numFmtId="176" fontId="3" fillId="0" borderId="3" xfId="218" quotePrefix="1" applyNumberFormat="1" applyFont="1" applyFill="1" applyBorder="1" applyAlignment="1">
      <alignment horizontal="right"/>
    </xf>
    <xf numFmtId="177" fontId="3" fillId="0" borderId="33" xfId="218" quotePrefix="1" applyNumberFormat="1" applyFont="1" applyFill="1" applyBorder="1" applyAlignment="1">
      <alignment horizontal="right"/>
    </xf>
    <xf numFmtId="2" fontId="3" fillId="0" borderId="8" xfId="218" applyNumberFormat="1" applyFont="1" applyFill="1" applyBorder="1" applyAlignment="1">
      <alignment horizontal="right"/>
    </xf>
    <xf numFmtId="2" fontId="3" fillId="0" borderId="3" xfId="218" applyNumberFormat="1" applyFont="1" applyFill="1" applyBorder="1" applyAlignment="1">
      <alignment horizontal="right"/>
    </xf>
    <xf numFmtId="177" fontId="3" fillId="0" borderId="1" xfId="218" applyNumberFormat="1" applyFont="1" applyFill="1" applyBorder="1" applyAlignment="1">
      <alignment horizontal="right"/>
    </xf>
    <xf numFmtId="176" fontId="3" fillId="0" borderId="3" xfId="218" applyNumberFormat="1" applyFont="1" applyFill="1" applyBorder="1" applyAlignment="1">
      <alignment horizontal="right"/>
    </xf>
    <xf numFmtId="177" fontId="3" fillId="0" borderId="33" xfId="218" applyNumberFormat="1" applyFont="1" applyFill="1" applyBorder="1" applyAlignment="1">
      <alignment horizontal="right"/>
    </xf>
    <xf numFmtId="0" fontId="3" fillId="0" borderId="3" xfId="218" applyFont="1" applyFill="1" applyBorder="1" applyAlignment="1">
      <alignment horizontal="right"/>
    </xf>
    <xf numFmtId="177" fontId="3" fillId="0" borderId="3" xfId="218" applyNumberFormat="1" applyFont="1" applyFill="1" applyBorder="1" applyAlignment="1">
      <alignment horizontal="center"/>
    </xf>
    <xf numFmtId="176" fontId="3" fillId="0" borderId="3" xfId="218" applyNumberFormat="1" applyFont="1" applyFill="1" applyBorder="1" applyAlignment="1">
      <alignment horizontal="center"/>
    </xf>
    <xf numFmtId="177" fontId="3" fillId="0" borderId="33" xfId="218" applyNumberFormat="1" applyFont="1" applyFill="1" applyBorder="1" applyAlignment="1">
      <alignment horizontal="center"/>
    </xf>
    <xf numFmtId="176" fontId="3" fillId="0" borderId="3" xfId="218" applyNumberFormat="1" applyFont="1" applyFill="1" applyBorder="1"/>
    <xf numFmtId="166" fontId="3" fillId="0" borderId="1" xfId="218" applyNumberFormat="1" applyFont="1" applyFill="1" applyBorder="1" applyAlignment="1">
      <alignment horizontal="right"/>
    </xf>
    <xf numFmtId="177" fontId="3" fillId="0" borderId="1" xfId="218" applyNumberFormat="1" applyFont="1" applyFill="1" applyBorder="1"/>
    <xf numFmtId="177" fontId="3" fillId="0" borderId="3" xfId="218" applyNumberFormat="1" applyFont="1" applyFill="1" applyBorder="1"/>
    <xf numFmtId="177" fontId="3" fillId="0" borderId="33" xfId="218" applyNumberFormat="1" applyFont="1" applyFill="1" applyBorder="1"/>
    <xf numFmtId="177" fontId="3" fillId="0" borderId="4" xfId="218" quotePrefix="1" applyNumberFormat="1" applyFont="1" applyFill="1" applyBorder="1" applyAlignment="1">
      <alignment horizontal="right"/>
    </xf>
    <xf numFmtId="177" fontId="3" fillId="0" borderId="38" xfId="218" quotePrefix="1" applyNumberFormat="1" applyFont="1" applyFill="1" applyBorder="1" applyAlignment="1">
      <alignment horizontal="right"/>
    </xf>
    <xf numFmtId="166" fontId="3" fillId="0" borderId="4" xfId="218" applyNumberFormat="1" applyFont="1" applyFill="1" applyBorder="1" applyAlignment="1">
      <alignment horizontal="right"/>
    </xf>
    <xf numFmtId="177" fontId="3" fillId="0" borderId="38" xfId="218" applyNumberFormat="1" applyFont="1" applyFill="1" applyBorder="1" applyAlignment="1">
      <alignment horizontal="right"/>
    </xf>
    <xf numFmtId="177" fontId="3" fillId="0" borderId="3" xfId="218" applyNumberFormat="1" applyFont="1" applyFill="1" applyBorder="1" applyAlignment="1">
      <alignment horizontal="right"/>
    </xf>
    <xf numFmtId="176" fontId="5" fillId="0" borderId="15" xfId="218" applyNumberFormat="1" applyFont="1" applyFill="1" applyBorder="1" applyAlignment="1">
      <alignment vertical="center"/>
    </xf>
    <xf numFmtId="166" fontId="5" fillId="0" borderId="5" xfId="218" applyNumberFormat="1" applyFont="1" applyFill="1" applyBorder="1" applyAlignment="1">
      <alignment horizontal="right"/>
    </xf>
    <xf numFmtId="2" fontId="5" fillId="0" borderId="5" xfId="218" applyNumberFormat="1" applyFont="1" applyFill="1" applyBorder="1" applyAlignment="1">
      <alignment horizontal="right"/>
    </xf>
    <xf numFmtId="177" fontId="5" fillId="0" borderId="5" xfId="218" applyNumberFormat="1" applyFont="1" applyFill="1" applyBorder="1" applyAlignment="1">
      <alignment vertical="center"/>
    </xf>
    <xf numFmtId="176" fontId="5" fillId="0" borderId="6" xfId="218" applyNumberFormat="1" applyFont="1" applyFill="1" applyBorder="1" applyAlignment="1">
      <alignment vertical="center"/>
    </xf>
    <xf numFmtId="177" fontId="5" fillId="0" borderId="6" xfId="218" applyNumberFormat="1" applyFont="1" applyFill="1" applyBorder="1" applyAlignment="1">
      <alignment vertical="center"/>
    </xf>
    <xf numFmtId="176" fontId="5" fillId="0" borderId="5" xfId="218" applyNumberFormat="1" applyFont="1" applyFill="1" applyBorder="1" applyAlignment="1">
      <alignment vertical="center"/>
    </xf>
    <xf numFmtId="177" fontId="5" fillId="0" borderId="12" xfId="218" applyNumberFormat="1" applyFont="1" applyFill="1" applyBorder="1" applyAlignment="1">
      <alignment vertical="center"/>
    </xf>
    <xf numFmtId="0" fontId="5" fillId="4" borderId="7" xfId="290" applyFont="1" applyFill="1" applyBorder="1" applyAlignment="1">
      <alignment horizontal="center" vertical="center"/>
    </xf>
    <xf numFmtId="0" fontId="5" fillId="4" borderId="6" xfId="290" applyFont="1" applyFill="1" applyBorder="1" applyAlignment="1">
      <alignment horizontal="center" vertical="center"/>
    </xf>
    <xf numFmtId="0" fontId="5" fillId="4" borderId="6" xfId="289" applyNumberFormat="1" applyFont="1" applyFill="1" applyBorder="1" applyAlignment="1">
      <alignment horizontal="center"/>
    </xf>
    <xf numFmtId="0" fontId="5" fillId="4" borderId="12" xfId="289" quotePrefix="1" applyNumberFormat="1" applyFont="1" applyFill="1" applyBorder="1" applyAlignment="1">
      <alignment horizontal="center"/>
    </xf>
    <xf numFmtId="0" fontId="5" fillId="4" borderId="2" xfId="290" applyFont="1" applyFill="1" applyBorder="1" applyAlignment="1">
      <alignment horizontal="center" vertical="center" wrapText="1"/>
    </xf>
    <xf numFmtId="0" fontId="5" fillId="4" borderId="49" xfId="289" applyFont="1" applyFill="1" applyBorder="1" applyAlignment="1">
      <alignment horizontal="center" vertical="center"/>
    </xf>
    <xf numFmtId="0" fontId="5" fillId="4" borderId="24" xfId="289" applyFont="1" applyFill="1" applyBorder="1" applyAlignment="1">
      <alignment horizontal="center" vertical="center"/>
    </xf>
    <xf numFmtId="176" fontId="5" fillId="0" borderId="39" xfId="218" applyNumberFormat="1" applyFont="1" applyFill="1" applyBorder="1" applyAlignment="1">
      <alignment vertical="center"/>
    </xf>
    <xf numFmtId="0" fontId="3" fillId="0" borderId="0" xfId="0" applyFont="1" applyFill="1" applyBorder="1"/>
    <xf numFmtId="0" fontId="3" fillId="0" borderId="0" xfId="0" applyFont="1" applyFill="1" applyAlignment="1"/>
    <xf numFmtId="177" fontId="5" fillId="0" borderId="0" xfId="218" quotePrefix="1" applyNumberFormat="1" applyFont="1" applyFill="1" applyBorder="1" applyAlignment="1"/>
    <xf numFmtId="176" fontId="3" fillId="0" borderId="0" xfId="0" applyNumberFormat="1" applyFont="1" applyFill="1"/>
    <xf numFmtId="2" fontId="3" fillId="0" borderId="0" xfId="0" applyNumberFormat="1" applyFont="1" applyFill="1"/>
    <xf numFmtId="177" fontId="3" fillId="0" borderId="0" xfId="0" applyNumberFormat="1" applyFont="1" applyFill="1"/>
    <xf numFmtId="39" fontId="5" fillId="0" borderId="0" xfId="0" applyNumberFormat="1" applyFont="1" applyFill="1" applyAlignment="1" applyProtection="1">
      <alignment horizontal="center"/>
    </xf>
    <xf numFmtId="0" fontId="32" fillId="0" borderId="0" xfId="0" applyFont="1" applyFill="1" applyAlignment="1">
      <alignment horizontal="right"/>
    </xf>
    <xf numFmtId="39" fontId="5" fillId="4" borderId="5" xfId="0" applyNumberFormat="1" applyFont="1" applyFill="1" applyBorder="1" applyAlignment="1" applyProtection="1">
      <alignment horizontal="center" vertical="center"/>
    </xf>
    <xf numFmtId="39" fontId="5" fillId="4" borderId="5" xfId="0" applyNumberFormat="1" applyFont="1" applyFill="1" applyBorder="1" applyAlignment="1" applyProtection="1">
      <alignment horizontal="center" vertical="center" wrapText="1"/>
    </xf>
    <xf numFmtId="39" fontId="5" fillId="4" borderId="6" xfId="0" applyNumberFormat="1" applyFont="1" applyFill="1" applyBorder="1" applyAlignment="1" applyProtection="1">
      <alignment horizontal="center" vertical="center"/>
    </xf>
    <xf numFmtId="0" fontId="5" fillId="4" borderId="6" xfId="0" applyFont="1" applyFill="1" applyBorder="1" applyAlignment="1">
      <alignment horizontal="right"/>
    </xf>
    <xf numFmtId="0" fontId="5" fillId="4" borderId="37" xfId="0" applyFont="1" applyFill="1" applyBorder="1" applyAlignment="1">
      <alignment horizontal="right"/>
    </xf>
    <xf numFmtId="176" fontId="3" fillId="0" borderId="8" xfId="216" applyNumberFormat="1" applyFont="1" applyFill="1" applyBorder="1"/>
    <xf numFmtId="176" fontId="3" fillId="0" borderId="2" xfId="216" applyNumberFormat="1" applyFont="1" applyFill="1" applyBorder="1"/>
    <xf numFmtId="176" fontId="3" fillId="0" borderId="3" xfId="216" applyNumberFormat="1" applyFont="1" applyFill="1" applyBorder="1"/>
    <xf numFmtId="176" fontId="3" fillId="0" borderId="1" xfId="216" applyNumberFormat="1" applyFont="1" applyFill="1" applyBorder="1"/>
    <xf numFmtId="176" fontId="3" fillId="0" borderId="0" xfId="216" applyNumberFormat="1" applyFont="1" applyFill="1" applyBorder="1"/>
    <xf numFmtId="179" fontId="3" fillId="0" borderId="1" xfId="116" applyNumberFormat="1" applyFont="1" applyFill="1" applyBorder="1" applyAlignment="1">
      <alignment horizontal="right" vertical="center"/>
    </xf>
    <xf numFmtId="179" fontId="3" fillId="0" borderId="33" xfId="116" applyNumberFormat="1" applyFont="1" applyFill="1" applyBorder="1" applyAlignment="1">
      <alignment horizontal="right" vertical="center"/>
    </xf>
    <xf numFmtId="43" fontId="3" fillId="0" borderId="0" xfId="0" applyNumberFormat="1" applyFont="1" applyFill="1"/>
    <xf numFmtId="179" fontId="3" fillId="0" borderId="0" xfId="0" applyNumberFormat="1" applyFont="1" applyFill="1"/>
    <xf numFmtId="176" fontId="3" fillId="0" borderId="3" xfId="4" applyNumberFormat="1" applyFont="1" applyFill="1" applyBorder="1"/>
    <xf numFmtId="176" fontId="3" fillId="0" borderId="1" xfId="4" applyNumberFormat="1" applyFont="1" applyFill="1" applyBorder="1"/>
    <xf numFmtId="176" fontId="3" fillId="0" borderId="3" xfId="100" applyNumberFormat="1" applyFont="1" applyFill="1" applyBorder="1"/>
    <xf numFmtId="176" fontId="3" fillId="0" borderId="4" xfId="216" applyNumberFormat="1" applyFont="1" applyFill="1" applyBorder="1"/>
    <xf numFmtId="176" fontId="3" fillId="0" borderId="1" xfId="100" applyNumberFormat="1" applyFont="1" applyFill="1" applyBorder="1"/>
    <xf numFmtId="179" fontId="3" fillId="0" borderId="38" xfId="116" applyNumberFormat="1" applyFont="1" applyFill="1" applyBorder="1" applyAlignment="1">
      <alignment horizontal="right" vertical="center"/>
    </xf>
    <xf numFmtId="179" fontId="3" fillId="0" borderId="30" xfId="116" applyNumberFormat="1" applyFont="1" applyFill="1" applyBorder="1" applyAlignment="1">
      <alignment horizontal="right" vertical="center"/>
    </xf>
    <xf numFmtId="165" fontId="3" fillId="0" borderId="0" xfId="0" applyNumberFormat="1" applyFont="1" applyFill="1"/>
    <xf numFmtId="0" fontId="5" fillId="0" borderId="31" xfId="0" applyFont="1" applyFill="1" applyBorder="1" applyAlignment="1">
      <alignment horizontal="center" vertical="center"/>
    </xf>
    <xf numFmtId="176" fontId="5" fillId="0" borderId="40" xfId="216" applyNumberFormat="1" applyFont="1" applyFill="1" applyBorder="1" applyAlignment="1">
      <alignment vertical="center"/>
    </xf>
    <xf numFmtId="176" fontId="5" fillId="0" borderId="42" xfId="216" applyNumberFormat="1" applyFont="1" applyFill="1" applyBorder="1" applyAlignment="1">
      <alignment vertical="center"/>
    </xf>
    <xf numFmtId="179" fontId="5" fillId="0" borderId="42" xfId="116" applyNumberFormat="1" applyFont="1" applyFill="1" applyBorder="1" applyAlignment="1">
      <alignment horizontal="right" vertical="center"/>
    </xf>
    <xf numFmtId="179" fontId="5" fillId="0" borderId="58" xfId="116" applyNumberFormat="1" applyFont="1" applyFill="1" applyBorder="1" applyAlignment="1">
      <alignment horizontal="right" vertical="center"/>
    </xf>
    <xf numFmtId="176" fontId="3" fillId="0" borderId="0" xfId="0" applyNumberFormat="1" applyFont="1" applyFill="1" applyBorder="1"/>
    <xf numFmtId="43" fontId="3" fillId="0" borderId="0" xfId="0" applyNumberFormat="1" applyFont="1" applyFill="1" applyBorder="1"/>
    <xf numFmtId="179" fontId="3" fillId="0" borderId="0" xfId="116" applyNumberFormat="1" applyFont="1" applyFill="1" applyBorder="1" applyAlignment="1">
      <alignment horizontal="right" vertical="center"/>
    </xf>
    <xf numFmtId="0" fontId="3" fillId="0" borderId="0" xfId="2" applyFont="1" applyFill="1"/>
    <xf numFmtId="0" fontId="32" fillId="0" borderId="21" xfId="2" applyFont="1" applyFill="1" applyBorder="1" applyAlignment="1">
      <alignment horizontal="right"/>
    </xf>
    <xf numFmtId="0" fontId="5" fillId="4" borderId="5" xfId="2" applyFont="1" applyFill="1" applyBorder="1" applyAlignment="1">
      <alignment horizontal="right"/>
    </xf>
    <xf numFmtId="0" fontId="5" fillId="4" borderId="38" xfId="2" applyFont="1" applyFill="1" applyBorder="1" applyAlignment="1">
      <alignment horizontal="right"/>
    </xf>
    <xf numFmtId="0" fontId="5" fillId="4" borderId="4" xfId="2" applyFont="1" applyFill="1" applyBorder="1" applyAlignment="1">
      <alignment horizontal="right"/>
    </xf>
    <xf numFmtId="0" fontId="5" fillId="4" borderId="6" xfId="2" applyFont="1" applyFill="1" applyBorder="1" applyAlignment="1">
      <alignment horizontal="right"/>
    </xf>
    <xf numFmtId="0" fontId="5" fillId="4" borderId="47" xfId="2" applyFont="1" applyFill="1" applyBorder="1" applyAlignment="1">
      <alignment horizontal="right"/>
    </xf>
    <xf numFmtId="0" fontId="5" fillId="4" borderId="30" xfId="2" applyFont="1" applyFill="1" applyBorder="1" applyAlignment="1">
      <alignment horizontal="right"/>
    </xf>
    <xf numFmtId="0" fontId="3" fillId="0" borderId="11" xfId="2" applyFont="1" applyFill="1" applyBorder="1"/>
    <xf numFmtId="176" fontId="3" fillId="0" borderId="3" xfId="203" applyNumberFormat="1" applyFont="1" applyFill="1" applyBorder="1"/>
    <xf numFmtId="177" fontId="3" fillId="0" borderId="3" xfId="203" applyNumberFormat="1" applyFont="1" applyFill="1" applyBorder="1"/>
    <xf numFmtId="176" fontId="3" fillId="0" borderId="1" xfId="203" applyNumberFormat="1" applyFont="1" applyFill="1" applyBorder="1"/>
    <xf numFmtId="176" fontId="3" fillId="0" borderId="1" xfId="203" applyNumberFormat="1" applyFont="1" applyFill="1" applyBorder="1" applyAlignment="1"/>
    <xf numFmtId="177" fontId="3" fillId="0" borderId="8" xfId="203" applyNumberFormat="1" applyFont="1" applyFill="1" applyBorder="1"/>
    <xf numFmtId="177" fontId="3" fillId="0" borderId="3" xfId="2" applyNumberFormat="1" applyFont="1" applyFill="1" applyBorder="1"/>
    <xf numFmtId="177" fontId="3" fillId="0" borderId="13" xfId="2" applyNumberFormat="1" applyFont="1" applyFill="1" applyBorder="1"/>
    <xf numFmtId="176" fontId="3" fillId="0" borderId="3" xfId="98" applyNumberFormat="1" applyFont="1" applyFill="1" applyBorder="1"/>
    <xf numFmtId="176" fontId="3" fillId="0" borderId="1" xfId="98" applyNumberFormat="1" applyFont="1" applyFill="1" applyBorder="1" applyAlignment="1"/>
    <xf numFmtId="176" fontId="3" fillId="0" borderId="1" xfId="98" applyNumberFormat="1" applyFont="1" applyFill="1" applyBorder="1"/>
    <xf numFmtId="176" fontId="3" fillId="0" borderId="3" xfId="2" applyNumberFormat="1" applyFont="1" applyFill="1" applyBorder="1"/>
    <xf numFmtId="176" fontId="3" fillId="0" borderId="1" xfId="2" applyNumberFormat="1" applyFont="1" applyFill="1" applyBorder="1"/>
    <xf numFmtId="177" fontId="3" fillId="0" borderId="0" xfId="203" applyNumberFormat="1" applyFont="1" applyFill="1" applyBorder="1"/>
    <xf numFmtId="0" fontId="3" fillId="0" borderId="19" xfId="2" applyFont="1" applyFill="1" applyBorder="1"/>
    <xf numFmtId="176" fontId="3" fillId="0" borderId="4" xfId="203" applyNumberFormat="1" applyFont="1" applyFill="1" applyBorder="1"/>
    <xf numFmtId="177" fontId="3" fillId="0" borderId="4" xfId="203" applyNumberFormat="1" applyFont="1" applyFill="1" applyBorder="1"/>
    <xf numFmtId="176" fontId="3" fillId="0" borderId="38" xfId="203" applyNumberFormat="1" applyFont="1" applyFill="1" applyBorder="1"/>
    <xf numFmtId="177" fontId="3" fillId="0" borderId="47" xfId="203" applyNumberFormat="1" applyFont="1" applyFill="1" applyBorder="1"/>
    <xf numFmtId="0" fontId="5" fillId="0" borderId="31" xfId="2" applyFont="1" applyFill="1" applyBorder="1" applyAlignment="1" applyProtection="1">
      <alignment horizontal="left" vertical="center"/>
    </xf>
    <xf numFmtId="176" fontId="5" fillId="0" borderId="27" xfId="203" applyNumberFormat="1" applyFont="1" applyFill="1" applyBorder="1"/>
    <xf numFmtId="177" fontId="5" fillId="0" borderId="52" xfId="203" applyNumberFormat="1" applyFont="1" applyFill="1" applyBorder="1"/>
    <xf numFmtId="179" fontId="5" fillId="0" borderId="27" xfId="4" applyNumberFormat="1" applyFont="1" applyFill="1" applyBorder="1"/>
    <xf numFmtId="43" fontId="5" fillId="0" borderId="40" xfId="4" quotePrefix="1" applyFont="1" applyFill="1" applyBorder="1" applyAlignment="1">
      <alignment horizontal="center"/>
    </xf>
    <xf numFmtId="179" fontId="5" fillId="0" borderId="52" xfId="4" applyNumberFormat="1" applyFont="1" applyFill="1" applyBorder="1"/>
    <xf numFmtId="176" fontId="5" fillId="0" borderId="42" xfId="203" applyNumberFormat="1" applyFont="1" applyFill="1" applyBorder="1"/>
    <xf numFmtId="2" fontId="5" fillId="0" borderId="21" xfId="203" applyNumberFormat="1" applyFont="1" applyFill="1" applyBorder="1"/>
    <xf numFmtId="179" fontId="5" fillId="0" borderId="40" xfId="4" applyNumberFormat="1" applyFont="1" applyFill="1" applyBorder="1"/>
    <xf numFmtId="179" fontId="5" fillId="0" borderId="42" xfId="4" applyNumberFormat="1" applyFont="1" applyFill="1" applyBorder="1"/>
    <xf numFmtId="43" fontId="5" fillId="0" borderId="43" xfId="4" quotePrefix="1" applyFont="1" applyFill="1" applyBorder="1" applyAlignment="1">
      <alignment horizontal="center"/>
    </xf>
    <xf numFmtId="0" fontId="3" fillId="0" borderId="0" xfId="2" applyFont="1" applyFill="1" applyBorder="1"/>
    <xf numFmtId="43" fontId="3" fillId="0" borderId="0" xfId="2" applyNumberFormat="1" applyFont="1" applyFill="1"/>
    <xf numFmtId="176" fontId="3" fillId="0" borderId="0" xfId="2" applyNumberFormat="1" applyFont="1" applyFill="1"/>
    <xf numFmtId="0" fontId="5" fillId="0" borderId="0" xfId="286" applyFont="1" applyFill="1" applyAlignment="1">
      <alignment horizontal="center" vertical="center"/>
    </xf>
    <xf numFmtId="0" fontId="3" fillId="0" borderId="0" xfId="286" applyFont="1" applyFill="1"/>
    <xf numFmtId="0" fontId="5" fillId="0" borderId="0" xfId="286" applyFont="1" applyFill="1" applyAlignment="1">
      <alignment horizontal="center"/>
    </xf>
    <xf numFmtId="0" fontId="3" fillId="0" borderId="0" xfId="286" applyFont="1" applyFill="1" applyBorder="1"/>
    <xf numFmtId="0" fontId="5" fillId="4" borderId="10" xfId="286" applyFont="1" applyFill="1" applyBorder="1" applyAlignment="1">
      <alignment horizontal="center" wrapText="1"/>
    </xf>
    <xf numFmtId="0" fontId="5" fillId="4" borderId="17" xfId="286" applyFont="1" applyFill="1" applyBorder="1" applyAlignment="1">
      <alignment horizontal="center" wrapText="1"/>
    </xf>
    <xf numFmtId="0" fontId="5" fillId="4" borderId="14" xfId="286" applyFont="1" applyFill="1" applyBorder="1" applyAlignment="1">
      <alignment horizontal="center" wrapText="1"/>
    </xf>
    <xf numFmtId="0" fontId="5" fillId="4" borderId="59" xfId="286" applyFont="1" applyFill="1" applyBorder="1" applyAlignment="1">
      <alignment horizontal="left"/>
    </xf>
    <xf numFmtId="0" fontId="5" fillId="4" borderId="60" xfId="286" applyFont="1" applyFill="1" applyBorder="1" applyAlignment="1">
      <alignment horizontal="left"/>
    </xf>
    <xf numFmtId="0" fontId="3" fillId="4" borderId="60" xfId="286" applyFont="1" applyFill="1" applyBorder="1"/>
    <xf numFmtId="0" fontId="3" fillId="4" borderId="61" xfId="286" applyFont="1" applyFill="1" applyBorder="1"/>
    <xf numFmtId="0" fontId="3" fillId="4" borderId="62" xfId="286" applyFont="1" applyFill="1" applyBorder="1"/>
    <xf numFmtId="0" fontId="3" fillId="0" borderId="63" xfId="286" applyFont="1" applyFill="1" applyBorder="1" applyAlignment="1">
      <alignment horizontal="left" indent="1"/>
    </xf>
    <xf numFmtId="165" fontId="3" fillId="0" borderId="64" xfId="286" applyNumberFormat="1" applyFont="1" applyFill="1" applyBorder="1" applyAlignment="1">
      <alignment horizontal="center"/>
    </xf>
    <xf numFmtId="0" fontId="3" fillId="0" borderId="64" xfId="286" applyFont="1" applyFill="1" applyBorder="1"/>
    <xf numFmtId="165" fontId="3" fillId="0" borderId="65" xfId="286" applyNumberFormat="1" applyFont="1" applyFill="1" applyBorder="1" applyAlignment="1">
      <alignment horizontal="center"/>
    </xf>
    <xf numFmtId="165" fontId="3" fillId="0" borderId="66" xfId="286" applyNumberFormat="1" applyFont="1" applyFill="1" applyBorder="1" applyAlignment="1">
      <alignment horizontal="center"/>
    </xf>
    <xf numFmtId="0" fontId="3" fillId="0" borderId="15" xfId="286" applyFont="1" applyFill="1" applyBorder="1" applyAlignment="1">
      <alignment horizontal="left" indent="1"/>
    </xf>
    <xf numFmtId="165" fontId="3" fillId="0" borderId="5" xfId="286" applyNumberFormat="1" applyFont="1" applyFill="1" applyBorder="1" applyAlignment="1">
      <alignment horizontal="center"/>
    </xf>
    <xf numFmtId="0" fontId="3" fillId="0" borderId="5" xfId="286" applyFont="1" applyFill="1" applyBorder="1"/>
    <xf numFmtId="165" fontId="3" fillId="0" borderId="7" xfId="286" applyNumberFormat="1" applyFont="1" applyFill="1" applyBorder="1" applyAlignment="1">
      <alignment horizontal="center"/>
    </xf>
    <xf numFmtId="165" fontId="3" fillId="0" borderId="12" xfId="286" applyNumberFormat="1" applyFont="1" applyFill="1" applyBorder="1" applyAlignment="1">
      <alignment horizontal="center"/>
    </xf>
    <xf numFmtId="165" fontId="3" fillId="0" borderId="5" xfId="2" applyNumberFormat="1" applyFont="1" applyFill="1" applyBorder="1" applyAlignment="1">
      <alignment horizontal="center"/>
    </xf>
    <xf numFmtId="0" fontId="5" fillId="4" borderId="15" xfId="286" applyFont="1" applyFill="1" applyBorder="1" applyAlignment="1">
      <alignment horizontal="left"/>
    </xf>
    <xf numFmtId="0" fontId="5" fillId="4" borderId="5" xfId="286" applyFont="1" applyFill="1" applyBorder="1" applyAlignment="1">
      <alignment horizontal="left"/>
    </xf>
    <xf numFmtId="0" fontId="3" fillId="4" borderId="5" xfId="286" applyFont="1" applyFill="1" applyBorder="1"/>
    <xf numFmtId="0" fontId="3" fillId="4" borderId="7" xfId="286" applyFont="1" applyFill="1" applyBorder="1"/>
    <xf numFmtId="0" fontId="3" fillId="4" borderId="12" xfId="286" applyFont="1" applyFill="1" applyBorder="1"/>
    <xf numFmtId="0" fontId="4" fillId="0" borderId="5" xfId="2" applyFont="1" applyFill="1" applyBorder="1" applyAlignment="1">
      <alignment horizontal="center"/>
    </xf>
    <xf numFmtId="2" fontId="4" fillId="0" borderId="5" xfId="2" applyNumberFormat="1" applyFont="1" applyFill="1" applyBorder="1" applyAlignment="1">
      <alignment horizontal="center"/>
    </xf>
    <xf numFmtId="165" fontId="4" fillId="0" borderId="5" xfId="286" applyNumberFormat="1" applyFont="1" applyFill="1" applyBorder="1" applyAlignment="1">
      <alignment horizontal="center"/>
    </xf>
    <xf numFmtId="165" fontId="4" fillId="0" borderId="7" xfId="286" applyNumberFormat="1" applyFont="1" applyFill="1" applyBorder="1" applyAlignment="1">
      <alignment horizontal="center"/>
    </xf>
    <xf numFmtId="165" fontId="4" fillId="0" borderId="12" xfId="286" applyNumberFormat="1" applyFont="1" applyFill="1" applyBorder="1" applyAlignment="1">
      <alignment horizontal="center"/>
    </xf>
    <xf numFmtId="165" fontId="3" fillId="4" borderId="5" xfId="286" applyNumberFormat="1" applyFont="1" applyFill="1" applyBorder="1" applyAlignment="1">
      <alignment horizontal="center"/>
    </xf>
    <xf numFmtId="165" fontId="3" fillId="4" borderId="7" xfId="286" applyNumberFormat="1" applyFont="1" applyFill="1" applyBorder="1" applyAlignment="1">
      <alignment horizontal="center"/>
    </xf>
    <xf numFmtId="165" fontId="3" fillId="4" borderId="12" xfId="286" applyNumberFormat="1" applyFont="1" applyFill="1" applyBorder="1" applyAlignment="1">
      <alignment horizontal="center"/>
    </xf>
    <xf numFmtId="0" fontId="3" fillId="0" borderId="15" xfId="286" quotePrefix="1" applyFont="1" applyFill="1" applyBorder="1" applyAlignment="1">
      <alignment horizontal="left" indent="1"/>
    </xf>
    <xf numFmtId="2" fontId="3" fillId="0" borderId="5" xfId="2" applyNumberFormat="1" applyFont="1" applyFill="1" applyBorder="1" applyAlignment="1">
      <alignment horizontal="center"/>
    </xf>
    <xf numFmtId="2" fontId="3" fillId="0" borderId="7" xfId="2" applyNumberFormat="1" applyFont="1" applyFill="1" applyBorder="1" applyAlignment="1">
      <alignment horizontal="center"/>
    </xf>
    <xf numFmtId="2" fontId="3" fillId="0" borderId="12" xfId="2" applyNumberFormat="1" applyFont="1" applyFill="1" applyBorder="1" applyAlignment="1">
      <alignment horizontal="center"/>
    </xf>
    <xf numFmtId="0" fontId="5" fillId="0" borderId="15" xfId="286" applyFont="1" applyFill="1" applyBorder="1" applyAlignment="1">
      <alignment horizontal="left" vertical="center"/>
    </xf>
    <xf numFmtId="0" fontId="3" fillId="0" borderId="0" xfId="286" applyFont="1" applyFill="1" applyAlignment="1">
      <alignment vertical="center"/>
    </xf>
    <xf numFmtId="0" fontId="5" fillId="0" borderId="15" xfId="286" applyFont="1" applyFill="1" applyBorder="1" applyAlignment="1">
      <alignment horizontal="left"/>
    </xf>
    <xf numFmtId="0" fontId="5" fillId="0" borderId="39" xfId="286" applyFont="1" applyFill="1" applyBorder="1" applyAlignment="1">
      <alignment horizontal="left"/>
    </xf>
    <xf numFmtId="2" fontId="3" fillId="0" borderId="40" xfId="2" applyNumberFormat="1" applyFont="1" applyFill="1" applyBorder="1" applyAlignment="1">
      <alignment horizontal="center"/>
    </xf>
    <xf numFmtId="2" fontId="3" fillId="0" borderId="41" xfId="2" applyNumberFormat="1" applyFont="1" applyFill="1" applyBorder="1" applyAlignment="1">
      <alignment horizontal="center"/>
    </xf>
    <xf numFmtId="2" fontId="3" fillId="0" borderId="43" xfId="2" applyNumberFormat="1" applyFont="1" applyFill="1" applyBorder="1" applyAlignment="1">
      <alignment horizontal="center"/>
    </xf>
    <xf numFmtId="0" fontId="34" fillId="0" borderId="0" xfId="2" applyFont="1" applyAlignment="1">
      <alignment horizontal="center" vertical="center"/>
    </xf>
    <xf numFmtId="0" fontId="3" fillId="0" borderId="0" xfId="2" applyFont="1" applyAlignment="1">
      <alignment horizontal="center" vertical="center"/>
    </xf>
    <xf numFmtId="0" fontId="5" fillId="0" borderId="0" xfId="2" applyFont="1" applyAlignment="1">
      <alignment horizontal="center" vertical="center"/>
    </xf>
    <xf numFmtId="0" fontId="3" fillId="0" borderId="0" xfId="2" applyFont="1" applyAlignment="1" applyProtection="1">
      <alignment horizontal="center" vertical="center"/>
    </xf>
    <xf numFmtId="0" fontId="32" fillId="0" borderId="21" xfId="2" applyFont="1" applyBorder="1" applyAlignment="1">
      <alignment horizontal="right" vertical="center"/>
    </xf>
    <xf numFmtId="0" fontId="5" fillId="2" borderId="5" xfId="289" applyFont="1" applyFill="1" applyBorder="1" applyAlignment="1" applyProtection="1">
      <alignment horizontal="center" vertical="center"/>
    </xf>
    <xf numFmtId="0" fontId="5" fillId="2" borderId="7" xfId="289" applyFont="1" applyFill="1" applyBorder="1" applyAlignment="1" applyProtection="1">
      <alignment horizontal="center" vertical="center"/>
    </xf>
    <xf numFmtId="0" fontId="5" fillId="2" borderId="6" xfId="289" applyFont="1" applyFill="1" applyBorder="1" applyAlignment="1" applyProtection="1">
      <alignment horizontal="center" vertical="center"/>
    </xf>
    <xf numFmtId="0" fontId="5" fillId="2" borderId="37" xfId="289" quotePrefix="1" applyFont="1" applyFill="1" applyBorder="1" applyAlignment="1">
      <alignment horizontal="center" vertical="center"/>
    </xf>
    <xf numFmtId="0" fontId="3" fillId="0" borderId="23" xfId="2" applyFont="1" applyBorder="1" applyAlignment="1" applyProtection="1">
      <alignment horizontal="left" vertical="center"/>
    </xf>
    <xf numFmtId="2" fontId="3" fillId="0" borderId="2" xfId="201" applyNumberFormat="1" applyFont="1" applyFill="1" applyBorder="1" applyAlignment="1" applyProtection="1">
      <alignment horizontal="right" vertical="center"/>
    </xf>
    <xf numFmtId="2" fontId="3" fillId="0" borderId="2" xfId="201" quotePrefix="1" applyNumberFormat="1" applyFont="1" applyFill="1" applyBorder="1" applyAlignment="1" applyProtection="1">
      <alignment horizontal="right" vertical="center"/>
    </xf>
    <xf numFmtId="2" fontId="3" fillId="0" borderId="46" xfId="201" quotePrefix="1" applyNumberFormat="1" applyFont="1" applyFill="1" applyBorder="1" applyAlignment="1" applyProtection="1">
      <alignment horizontal="right" vertical="center"/>
    </xf>
    <xf numFmtId="2" fontId="3" fillId="0" borderId="3" xfId="2" applyNumberFormat="1" applyFont="1" applyFill="1" applyBorder="1" applyAlignment="1">
      <alignment horizontal="right" vertical="center"/>
    </xf>
    <xf numFmtId="0" fontId="3" fillId="0" borderId="49" xfId="201" quotePrefix="1" applyFont="1" applyFill="1" applyBorder="1" applyAlignment="1" applyProtection="1">
      <alignment horizontal="right" vertical="center"/>
    </xf>
    <xf numFmtId="0" fontId="3" fillId="0" borderId="2" xfId="201" quotePrefix="1" applyFont="1" applyFill="1" applyBorder="1" applyAlignment="1" applyProtection="1">
      <alignment horizontal="right" vertical="center"/>
    </xf>
    <xf numFmtId="0" fontId="3" fillId="0" borderId="3" xfId="201" quotePrefix="1" applyFont="1" applyFill="1" applyBorder="1" applyAlignment="1" applyProtection="1">
      <alignment horizontal="right" vertical="center"/>
    </xf>
    <xf numFmtId="0" fontId="3" fillId="0" borderId="1" xfId="201" quotePrefix="1" applyFont="1" applyFill="1" applyBorder="1" applyAlignment="1" applyProtection="1">
      <alignment horizontal="right" vertical="center"/>
    </xf>
    <xf numFmtId="2" fontId="3" fillId="0" borderId="33" xfId="2" applyNumberFormat="1" applyFont="1" applyFill="1" applyBorder="1" applyAlignment="1">
      <alignment horizontal="right" vertical="center"/>
    </xf>
    <xf numFmtId="0" fontId="3" fillId="0" borderId="11" xfId="2" applyFont="1" applyBorder="1" applyAlignment="1" applyProtection="1">
      <alignment horizontal="left" vertical="center"/>
    </xf>
    <xf numFmtId="2" fontId="3" fillId="0" borderId="3" xfId="201" applyNumberFormat="1" applyFont="1" applyFill="1" applyBorder="1" applyAlignment="1" applyProtection="1">
      <alignment horizontal="right" vertical="center"/>
    </xf>
    <xf numFmtId="2" fontId="3" fillId="0" borderId="0" xfId="201" applyNumberFormat="1" applyFont="1" applyFill="1" applyBorder="1" applyAlignment="1" applyProtection="1">
      <alignment horizontal="right" vertical="center"/>
    </xf>
    <xf numFmtId="2" fontId="3" fillId="0" borderId="1" xfId="201" applyNumberFormat="1" applyFont="1" applyFill="1" applyBorder="1" applyAlignment="1" applyProtection="1">
      <alignment horizontal="right" vertical="center"/>
    </xf>
    <xf numFmtId="2" fontId="3" fillId="0" borderId="8" xfId="201" applyNumberFormat="1" applyFont="1" applyFill="1" applyBorder="1" applyAlignment="1" applyProtection="1">
      <alignment horizontal="right" vertical="center"/>
    </xf>
    <xf numFmtId="0" fontId="3" fillId="0" borderId="1" xfId="201" applyFont="1" applyFill="1" applyBorder="1" applyAlignment="1" applyProtection="1">
      <alignment horizontal="right" vertical="center"/>
    </xf>
    <xf numFmtId="0" fontId="3" fillId="0" borderId="8" xfId="201" applyFont="1" applyFill="1" applyBorder="1" applyAlignment="1" applyProtection="1">
      <alignment horizontal="right" vertical="center"/>
    </xf>
    <xf numFmtId="0" fontId="3" fillId="0" borderId="3" xfId="201" applyFont="1" applyFill="1" applyBorder="1" applyAlignment="1" applyProtection="1">
      <alignment horizontal="right" vertical="center"/>
    </xf>
    <xf numFmtId="0" fontId="5" fillId="0" borderId="0" xfId="2" applyFont="1" applyFill="1" applyAlignment="1">
      <alignment horizontal="center" vertical="center"/>
    </xf>
    <xf numFmtId="0" fontId="3" fillId="0" borderId="11" xfId="2" applyFont="1" applyFill="1" applyBorder="1" applyAlignment="1" applyProtection="1">
      <alignment horizontal="left" vertical="center"/>
    </xf>
    <xf numFmtId="2" fontId="3" fillId="0" borderId="3" xfId="201" quotePrefix="1" applyNumberFormat="1" applyFont="1" applyFill="1" applyBorder="1" applyAlignment="1" applyProtection="1">
      <alignment horizontal="right" vertical="center"/>
    </xf>
    <xf numFmtId="2" fontId="3" fillId="0" borderId="0" xfId="201" quotePrefix="1" applyNumberFormat="1" applyFont="1" applyFill="1" applyBorder="1" applyAlignment="1" applyProtection="1">
      <alignment horizontal="right" vertical="center"/>
    </xf>
    <xf numFmtId="2" fontId="3" fillId="0" borderId="8" xfId="201" quotePrefix="1" applyNumberFormat="1" applyFont="1" applyFill="1" applyBorder="1" applyAlignment="1" applyProtection="1">
      <alignment horizontal="right" vertical="center"/>
    </xf>
    <xf numFmtId="2" fontId="3" fillId="0" borderId="1" xfId="201" quotePrefix="1" applyNumberFormat="1" applyFont="1" applyFill="1" applyBorder="1" applyAlignment="1" applyProtection="1">
      <alignment horizontal="right" vertical="center"/>
    </xf>
    <xf numFmtId="0" fontId="3" fillId="0" borderId="0" xfId="2" applyFont="1" applyFill="1" applyAlignment="1">
      <alignment horizontal="center" vertical="center"/>
    </xf>
    <xf numFmtId="0" fontId="3" fillId="0" borderId="19" xfId="2" applyFont="1" applyBorder="1" applyAlignment="1" applyProtection="1">
      <alignment horizontal="left" vertical="center"/>
    </xf>
    <xf numFmtId="2" fontId="3" fillId="0" borderId="4" xfId="201" applyNumberFormat="1" applyFont="1" applyFill="1" applyBorder="1" applyAlignment="1" applyProtection="1">
      <alignment horizontal="right" vertical="center"/>
    </xf>
    <xf numFmtId="2" fontId="3" fillId="0" borderId="45" xfId="201" applyNumberFormat="1" applyFont="1" applyFill="1" applyBorder="1" applyAlignment="1" applyProtection="1">
      <alignment horizontal="right" vertical="center"/>
    </xf>
    <xf numFmtId="2" fontId="3" fillId="0" borderId="47" xfId="201" applyNumberFormat="1" applyFont="1" applyFill="1" applyBorder="1" applyAlignment="1" applyProtection="1">
      <alignment horizontal="right" vertical="center"/>
    </xf>
    <xf numFmtId="0" fontId="3" fillId="0" borderId="38" xfId="201" applyFont="1" applyFill="1" applyBorder="1" applyAlignment="1" applyProtection="1">
      <alignment horizontal="right" vertical="center"/>
    </xf>
    <xf numFmtId="0" fontId="5" fillId="0" borderId="31" xfId="2" applyFont="1" applyFill="1" applyBorder="1" applyAlignment="1">
      <alignment horizontal="center" vertical="center"/>
    </xf>
    <xf numFmtId="2" fontId="5" fillId="0" borderId="40" xfId="201" applyNumberFormat="1" applyFont="1" applyFill="1" applyBorder="1" applyAlignment="1">
      <alignment horizontal="right" vertical="center"/>
    </xf>
    <xf numFmtId="2" fontId="5" fillId="0" borderId="41" xfId="201" applyNumberFormat="1" applyFont="1" applyFill="1" applyBorder="1" applyAlignment="1">
      <alignment horizontal="right" vertical="center"/>
    </xf>
    <xf numFmtId="2" fontId="5" fillId="0" borderId="67" xfId="289" applyNumberFormat="1" applyFont="1" applyFill="1" applyBorder="1" applyAlignment="1" applyProtection="1">
      <alignment horizontal="right" vertical="center"/>
    </xf>
    <xf numFmtId="2" fontId="5" fillId="0" borderId="40" xfId="289" quotePrefix="1" applyNumberFormat="1" applyFont="1" applyFill="1" applyBorder="1" applyAlignment="1">
      <alignment horizontal="right" vertical="center"/>
    </xf>
    <xf numFmtId="2" fontId="5" fillId="0" borderId="42" xfId="201" applyNumberFormat="1" applyFont="1" applyFill="1" applyBorder="1" applyAlignment="1">
      <alignment horizontal="right" vertical="center"/>
    </xf>
    <xf numFmtId="2" fontId="5" fillId="0" borderId="58" xfId="201" applyNumberFormat="1" applyFont="1" applyFill="1" applyBorder="1" applyAlignment="1">
      <alignment horizontal="right" vertical="center"/>
    </xf>
    <xf numFmtId="0" fontId="3" fillId="0" borderId="0" xfId="2" quotePrefix="1" applyFont="1" applyBorder="1" applyAlignment="1" applyProtection="1">
      <alignment horizontal="center" vertical="center"/>
    </xf>
    <xf numFmtId="2" fontId="5" fillId="0" borderId="0" xfId="2" applyNumberFormat="1" applyFont="1" applyFill="1" applyBorder="1"/>
    <xf numFmtId="0" fontId="3" fillId="0" borderId="0" xfId="2" applyFont="1" applyBorder="1" applyAlignment="1" applyProtection="1">
      <alignment horizontal="center" vertical="center"/>
    </xf>
    <xf numFmtId="2" fontId="3" fillId="0" borderId="0" xfId="2" applyNumberFormat="1" applyFont="1" applyFill="1" applyBorder="1"/>
    <xf numFmtId="2" fontId="3" fillId="0" borderId="0" xfId="2" applyNumberFormat="1" applyFont="1" applyBorder="1" applyAlignment="1">
      <alignment horizontal="right" vertical="center"/>
    </xf>
    <xf numFmtId="0" fontId="3" fillId="0" borderId="0" xfId="2" applyFont="1" applyBorder="1"/>
    <xf numFmtId="2" fontId="3" fillId="0" borderId="0" xfId="2" applyNumberFormat="1" applyFont="1" applyBorder="1"/>
    <xf numFmtId="0" fontId="35" fillId="0" borderId="0" xfId="0" applyFont="1" applyAlignment="1">
      <alignment wrapText="1"/>
    </xf>
    <xf numFmtId="2" fontId="5" fillId="0" borderId="0" xfId="2" applyNumberFormat="1" applyFont="1" applyBorder="1" applyAlignment="1">
      <alignment horizontal="center" vertical="center"/>
    </xf>
    <xf numFmtId="2" fontId="3" fillId="0" borderId="0" xfId="2" applyNumberFormat="1" applyFont="1" applyAlignment="1">
      <alignment horizontal="center" vertical="center"/>
    </xf>
    <xf numFmtId="0" fontId="3" fillId="0" borderId="0" xfId="330" applyFont="1"/>
    <xf numFmtId="0" fontId="3" fillId="0" borderId="0" xfId="330" applyFont="1" applyFill="1" applyBorder="1"/>
    <xf numFmtId="0" fontId="5" fillId="0" borderId="0" xfId="330" applyFont="1" applyFill="1" applyBorder="1" applyAlignment="1">
      <alignment horizontal="center"/>
    </xf>
    <xf numFmtId="0" fontId="32" fillId="0" borderId="0" xfId="330" applyFont="1" applyFill="1" applyBorder="1" applyAlignment="1">
      <alignment horizontal="right"/>
    </xf>
    <xf numFmtId="174" fontId="3" fillId="0" borderId="15" xfId="330" applyNumberFormat="1" applyFont="1" applyFill="1" applyBorder="1" applyAlignment="1" applyProtection="1">
      <alignment horizontal="left"/>
    </xf>
    <xf numFmtId="164" fontId="3" fillId="0" borderId="5" xfId="330" applyNumberFormat="1" applyFont="1" applyFill="1" applyBorder="1" applyProtection="1"/>
    <xf numFmtId="164" fontId="3" fillId="0" borderId="7" xfId="330" applyNumberFormat="1" applyFont="1" applyFill="1" applyBorder="1" applyProtection="1"/>
    <xf numFmtId="173" fontId="33" fillId="0" borderId="6" xfId="330" applyNumberFormat="1" applyFont="1" applyFill="1" applyBorder="1" applyAlignment="1" applyProtection="1">
      <alignment horizontal="left"/>
    </xf>
    <xf numFmtId="164" fontId="3" fillId="0" borderId="6" xfId="330" applyNumberFormat="1" applyFont="1" applyFill="1" applyBorder="1" applyProtection="1"/>
    <xf numFmtId="164" fontId="3" fillId="0" borderId="36" xfId="330" applyNumberFormat="1" applyFont="1" applyFill="1" applyBorder="1" applyProtection="1"/>
    <xf numFmtId="173" fontId="33" fillId="0" borderId="6" xfId="330" quotePrefix="1" applyNumberFormat="1" applyFont="1" applyFill="1" applyBorder="1" applyAlignment="1" applyProtection="1"/>
    <xf numFmtId="164" fontId="3" fillId="0" borderId="37" xfId="330" applyNumberFormat="1" applyFont="1" applyFill="1" applyBorder="1" applyProtection="1"/>
    <xf numFmtId="165" fontId="3" fillId="0" borderId="0" xfId="330" applyNumberFormat="1" applyFont="1"/>
    <xf numFmtId="174" fontId="3" fillId="0" borderId="11" xfId="330" quotePrefix="1" applyNumberFormat="1" applyFont="1" applyFill="1" applyBorder="1" applyAlignment="1" applyProtection="1">
      <alignment horizontal="left"/>
    </xf>
    <xf numFmtId="164" fontId="3" fillId="0" borderId="3" xfId="330" applyNumberFormat="1" applyFont="1" applyFill="1" applyBorder="1" applyProtection="1"/>
    <xf numFmtId="164" fontId="3" fillId="0" borderId="8" xfId="330" applyNumberFormat="1" applyFont="1" applyFill="1" applyBorder="1" applyProtection="1"/>
    <xf numFmtId="173" fontId="3" fillId="0" borderId="1" xfId="330" applyNumberFormat="1" applyFont="1" applyFill="1" applyBorder="1" applyProtection="1"/>
    <xf numFmtId="164" fontId="3" fillId="0" borderId="1" xfId="330" applyNumberFormat="1" applyFont="1" applyFill="1" applyBorder="1" applyProtection="1"/>
    <xf numFmtId="164" fontId="3" fillId="0" borderId="0" xfId="330" applyNumberFormat="1" applyFont="1" applyFill="1" applyBorder="1" applyProtection="1"/>
    <xf numFmtId="164" fontId="3" fillId="0" borderId="33" xfId="330" applyNumberFormat="1" applyFont="1" applyFill="1" applyBorder="1" applyProtection="1"/>
    <xf numFmtId="174" fontId="3" fillId="0" borderId="11" xfId="330" applyNumberFormat="1" applyFont="1" applyFill="1" applyBorder="1" applyAlignment="1" applyProtection="1">
      <alignment horizontal="left"/>
    </xf>
    <xf numFmtId="0" fontId="3" fillId="0" borderId="0" xfId="330" applyFont="1" applyBorder="1"/>
    <xf numFmtId="173" fontId="33" fillId="0" borderId="6" xfId="330" quotePrefix="1" applyNumberFormat="1" applyFont="1" applyFill="1" applyBorder="1" applyAlignment="1" applyProtection="1">
      <alignment horizontal="left"/>
    </xf>
    <xf numFmtId="164" fontId="36" fillId="0" borderId="0" xfId="330" applyNumberFormat="1" applyFont="1" applyFill="1" applyBorder="1" applyProtection="1"/>
    <xf numFmtId="164" fontId="36" fillId="0" borderId="1" xfId="330" applyNumberFormat="1" applyFont="1" applyFill="1" applyBorder="1" applyProtection="1"/>
    <xf numFmtId="164" fontId="36" fillId="0" borderId="33" xfId="330" applyNumberFormat="1" applyFont="1" applyFill="1" applyBorder="1" applyProtection="1"/>
    <xf numFmtId="0" fontId="3" fillId="0" borderId="1" xfId="330" applyFont="1" applyFill="1" applyBorder="1"/>
    <xf numFmtId="173" fontId="37" fillId="0" borderId="1" xfId="330" quotePrefix="1" applyNumberFormat="1" applyFont="1" applyFill="1" applyBorder="1" applyAlignment="1" applyProtection="1">
      <alignment horizontal="left"/>
    </xf>
    <xf numFmtId="173" fontId="33" fillId="0" borderId="1" xfId="330" applyNumberFormat="1" applyFont="1" applyFill="1" applyBorder="1" applyAlignment="1" applyProtection="1">
      <alignment horizontal="left"/>
    </xf>
    <xf numFmtId="173" fontId="33" fillId="0" borderId="1" xfId="330" quotePrefix="1" applyNumberFormat="1" applyFont="1" applyFill="1" applyBorder="1" applyAlignment="1" applyProtection="1">
      <alignment horizontal="left"/>
    </xf>
    <xf numFmtId="173" fontId="3" fillId="0" borderId="6" xfId="330" applyNumberFormat="1" applyFont="1" applyFill="1" applyBorder="1" applyProtection="1"/>
    <xf numFmtId="164" fontId="3" fillId="0" borderId="12" xfId="330" applyNumberFormat="1" applyFont="1" applyFill="1" applyBorder="1" applyProtection="1"/>
    <xf numFmtId="165" fontId="3" fillId="0" borderId="33" xfId="330" applyNumberFormat="1" applyFont="1" applyFill="1" applyBorder="1" applyProtection="1"/>
    <xf numFmtId="174" fontId="3" fillId="0" borderId="19" xfId="330" quotePrefix="1" applyNumberFormat="1" applyFont="1" applyFill="1" applyBorder="1" applyAlignment="1" applyProtection="1">
      <alignment horizontal="left"/>
    </xf>
    <xf numFmtId="164" fontId="3" fillId="0" borderId="4" xfId="330" applyNumberFormat="1" applyFont="1" applyFill="1" applyBorder="1" applyProtection="1"/>
    <xf numFmtId="164" fontId="3" fillId="0" borderId="45" xfId="330" applyNumberFormat="1" applyFont="1" applyFill="1" applyBorder="1" applyProtection="1"/>
    <xf numFmtId="164" fontId="3" fillId="0" borderId="38" xfId="330" applyNumberFormat="1" applyFont="1" applyFill="1" applyBorder="1" applyProtection="1"/>
    <xf numFmtId="164" fontId="3" fillId="0" borderId="47" xfId="330" applyNumberFormat="1" applyFont="1" applyFill="1" applyBorder="1" applyProtection="1"/>
    <xf numFmtId="164" fontId="3" fillId="0" borderId="30" xfId="330" applyNumberFormat="1" applyFont="1" applyFill="1" applyBorder="1" applyProtection="1"/>
    <xf numFmtId="174" fontId="3" fillId="0" borderId="31" xfId="330" applyNumberFormat="1" applyFont="1" applyFill="1" applyBorder="1" applyAlignment="1" applyProtection="1">
      <alignment horizontal="left"/>
    </xf>
    <xf numFmtId="164" fontId="3" fillId="0" borderId="27" xfId="330" applyNumberFormat="1" applyFont="1" applyFill="1" applyBorder="1" applyProtection="1"/>
    <xf numFmtId="164" fontId="3" fillId="0" borderId="51" xfId="330" applyNumberFormat="1" applyFont="1" applyFill="1" applyBorder="1" applyProtection="1"/>
    <xf numFmtId="164" fontId="3" fillId="0" borderId="52" xfId="330" applyNumberFormat="1" applyFont="1" applyFill="1" applyBorder="1" applyProtection="1"/>
    <xf numFmtId="164" fontId="3" fillId="0" borderId="21" xfId="330" applyNumberFormat="1" applyFont="1" applyFill="1" applyBorder="1" applyProtection="1"/>
    <xf numFmtId="164" fontId="3" fillId="0" borderId="53" xfId="330" applyNumberFormat="1" applyFont="1" applyFill="1" applyBorder="1" applyProtection="1"/>
    <xf numFmtId="0" fontId="3" fillId="0" borderId="0" xfId="330" quotePrefix="1" applyFont="1" applyFill="1" applyBorder="1" applyAlignment="1">
      <alignment horizontal="left"/>
    </xf>
    <xf numFmtId="164" fontId="3" fillId="0" borderId="0" xfId="330" applyNumberFormat="1" applyFont="1" applyFill="1" applyBorder="1" applyAlignment="1">
      <alignment horizontal="right"/>
    </xf>
    <xf numFmtId="164" fontId="38" fillId="0" borderId="0" xfId="330" applyNumberFormat="1" applyFont="1" applyFill="1" applyBorder="1" applyProtection="1"/>
    <xf numFmtId="173" fontId="38" fillId="0" borderId="0" xfId="330" applyNumberFormat="1" applyFont="1" applyFill="1" applyBorder="1" applyAlignment="1" applyProtection="1">
      <alignment horizontal="left"/>
    </xf>
    <xf numFmtId="0" fontId="38" fillId="0" borderId="0" xfId="330" applyFont="1" applyFill="1" applyBorder="1" applyAlignment="1" applyProtection="1">
      <alignment horizontal="left"/>
    </xf>
    <xf numFmtId="0" fontId="34" fillId="0" borderId="0" xfId="330" applyFont="1" applyFill="1" applyBorder="1" applyAlignment="1" applyProtection="1">
      <alignment horizontal="left"/>
    </xf>
    <xf numFmtId="174" fontId="3" fillId="0" borderId="0" xfId="330" applyNumberFormat="1" applyFont="1" applyFill="1" applyBorder="1" applyAlignment="1" applyProtection="1">
      <alignment horizontal="left"/>
    </xf>
    <xf numFmtId="174" fontId="24" fillId="0" borderId="0" xfId="330" quotePrefix="1" applyNumberFormat="1" applyFont="1" applyFill="1" applyBorder="1" applyAlignment="1" applyProtection="1">
      <alignment horizontal="left"/>
    </xf>
    <xf numFmtId="0" fontId="32" fillId="0" borderId="0" xfId="330" applyFont="1" applyFill="1" applyBorder="1"/>
    <xf numFmtId="175" fontId="32" fillId="0" borderId="0" xfId="330" applyNumberFormat="1" applyFont="1" applyFill="1" applyBorder="1" applyAlignment="1" applyProtection="1">
      <alignment horizontal="right"/>
    </xf>
    <xf numFmtId="175" fontId="32" fillId="0" borderId="0" xfId="330" applyNumberFormat="1" applyFont="1" applyFill="1" applyBorder="1" applyProtection="1"/>
    <xf numFmtId="164" fontId="32" fillId="0" borderId="0" xfId="330" applyNumberFormat="1" applyFont="1" applyFill="1" applyBorder="1" applyProtection="1"/>
    <xf numFmtId="173" fontId="32" fillId="0" borderId="0" xfId="330" applyNumberFormat="1" applyFont="1" applyFill="1" applyBorder="1" applyProtection="1"/>
    <xf numFmtId="175" fontId="32" fillId="0" borderId="0" xfId="330" applyNumberFormat="1" applyFont="1" applyFill="1" applyBorder="1" applyAlignment="1">
      <alignment horizontal="right"/>
    </xf>
    <xf numFmtId="175" fontId="32" fillId="0" borderId="0" xfId="330" applyNumberFormat="1" applyFont="1" applyFill="1" applyBorder="1"/>
    <xf numFmtId="174" fontId="32" fillId="0" borderId="0" xfId="330" applyNumberFormat="1" applyFont="1" applyFill="1" applyBorder="1" applyAlignment="1" applyProtection="1">
      <alignment horizontal="left"/>
    </xf>
    <xf numFmtId="0" fontId="5" fillId="2" borderId="29" xfId="330" applyFont="1" applyFill="1" applyBorder="1" applyAlignment="1" applyProtection="1">
      <alignment horizontal="center"/>
    </xf>
    <xf numFmtId="173" fontId="5" fillId="2" borderId="29" xfId="330" applyNumberFormat="1" applyFont="1" applyFill="1" applyBorder="1" applyAlignment="1">
      <alignment horizontal="center"/>
    </xf>
    <xf numFmtId="173" fontId="5" fillId="2" borderId="3" xfId="330" applyNumberFormat="1" applyFont="1" applyFill="1" applyBorder="1" applyAlignment="1">
      <alignment horizontal="center"/>
    </xf>
    <xf numFmtId="0" fontId="5" fillId="2" borderId="4" xfId="330" applyFont="1" applyFill="1" applyBorder="1" applyAlignment="1" applyProtection="1">
      <alignment horizontal="center"/>
    </xf>
    <xf numFmtId="0" fontId="5" fillId="2" borderId="4" xfId="330" quotePrefix="1" applyFont="1" applyFill="1" applyBorder="1" applyAlignment="1" applyProtection="1">
      <alignment horizontal="center"/>
    </xf>
    <xf numFmtId="0" fontId="5" fillId="2" borderId="47" xfId="330" applyFont="1" applyFill="1" applyBorder="1" applyAlignment="1" applyProtection="1">
      <alignment horizontal="center"/>
    </xf>
    <xf numFmtId="173" fontId="5" fillId="2" borderId="6" xfId="330" applyNumberFormat="1" applyFont="1" applyFill="1" applyBorder="1" applyAlignment="1" applyProtection="1">
      <alignment horizontal="right"/>
    </xf>
    <xf numFmtId="173" fontId="5" fillId="2" borderId="38" xfId="330" applyNumberFormat="1" applyFont="1" applyFill="1" applyBorder="1" applyAlignment="1" applyProtection="1">
      <alignment horizontal="center"/>
    </xf>
    <xf numFmtId="173" fontId="5" fillId="2" borderId="30" xfId="330" applyNumberFormat="1" applyFont="1" applyFill="1" applyBorder="1" applyAlignment="1" applyProtection="1">
      <alignment horizontal="center"/>
    </xf>
    <xf numFmtId="165" fontId="3" fillId="0" borderId="0" xfId="330" applyNumberFormat="1" applyFont="1" applyFill="1"/>
    <xf numFmtId="0" fontId="5" fillId="2" borderId="0" xfId="330" applyFont="1" applyFill="1" applyBorder="1" applyAlignment="1" applyProtection="1">
      <alignment horizontal="center"/>
    </xf>
    <xf numFmtId="0" fontId="5" fillId="2" borderId="8" xfId="330" applyFont="1" applyFill="1" applyBorder="1" applyAlignment="1" applyProtection="1">
      <alignment horizontal="center"/>
    </xf>
    <xf numFmtId="173" fontId="5" fillId="2" borderId="49" xfId="330" applyNumberFormat="1" applyFont="1" applyFill="1" applyBorder="1" applyAlignment="1" applyProtection="1">
      <alignment horizontal="right"/>
    </xf>
    <xf numFmtId="173" fontId="5" fillId="2" borderId="1" xfId="330" applyNumberFormat="1" applyFont="1" applyFill="1" applyBorder="1" applyAlignment="1" applyProtection="1">
      <alignment horizontal="center"/>
    </xf>
    <xf numFmtId="173" fontId="5" fillId="2" borderId="33" xfId="330" applyNumberFormat="1" applyFont="1" applyFill="1" applyBorder="1" applyAlignment="1" applyProtection="1">
      <alignment horizontal="center"/>
    </xf>
    <xf numFmtId="173" fontId="37" fillId="0" borderId="6" xfId="330" applyNumberFormat="1" applyFont="1" applyFill="1" applyBorder="1" applyProtection="1"/>
    <xf numFmtId="173" fontId="37" fillId="0" borderId="6" xfId="330" quotePrefix="1" applyNumberFormat="1" applyFont="1" applyFill="1" applyBorder="1" applyAlignment="1" applyProtection="1">
      <alignment horizontal="left"/>
    </xf>
    <xf numFmtId="173" fontId="37" fillId="0" borderId="1" xfId="330" applyNumberFormat="1" applyFont="1" applyFill="1" applyBorder="1" applyProtection="1"/>
    <xf numFmtId="174" fontId="3" fillId="0" borderId="15" xfId="330" quotePrefix="1" applyNumberFormat="1" applyFont="1" applyFill="1" applyBorder="1" applyAlignment="1" applyProtection="1">
      <alignment horizontal="left"/>
    </xf>
    <xf numFmtId="174" fontId="5" fillId="0" borderId="11" xfId="330" applyNumberFormat="1" applyFont="1" applyFill="1" applyBorder="1" applyAlignment="1" applyProtection="1">
      <alignment horizontal="left"/>
    </xf>
    <xf numFmtId="164" fontId="5" fillId="0" borderId="0" xfId="330" applyNumberFormat="1" applyFont="1" applyFill="1" applyBorder="1" applyProtection="1"/>
    <xf numFmtId="164" fontId="5" fillId="0" borderId="1" xfId="330" applyNumberFormat="1" applyFont="1" applyFill="1" applyBorder="1" applyProtection="1"/>
    <xf numFmtId="164" fontId="5" fillId="0" borderId="8" xfId="330" applyNumberFormat="1" applyFont="1" applyFill="1" applyBorder="1" applyProtection="1"/>
    <xf numFmtId="173" fontId="33" fillId="0" borderId="1" xfId="330" applyNumberFormat="1" applyFont="1" applyFill="1" applyBorder="1" applyProtection="1"/>
    <xf numFmtId="164" fontId="5" fillId="0" borderId="33" xfId="330" applyNumberFormat="1" applyFont="1" applyFill="1" applyBorder="1" applyProtection="1"/>
    <xf numFmtId="0" fontId="3" fillId="0" borderId="6" xfId="330" applyFont="1" applyFill="1" applyBorder="1"/>
    <xf numFmtId="173" fontId="37" fillId="0" borderId="52" xfId="330" applyNumberFormat="1" applyFont="1" applyFill="1" applyBorder="1" applyProtection="1"/>
    <xf numFmtId="0" fontId="3" fillId="0" borderId="52" xfId="330" applyFont="1" applyFill="1" applyBorder="1"/>
    <xf numFmtId="174" fontId="24" fillId="0" borderId="0" xfId="330" applyNumberFormat="1" applyFont="1" applyFill="1" applyBorder="1" applyAlignment="1" applyProtection="1">
      <alignment horizontal="left"/>
    </xf>
    <xf numFmtId="164" fontId="39" fillId="0" borderId="0" xfId="330" applyNumberFormat="1" applyFont="1" applyFill="1" applyBorder="1" applyProtection="1"/>
    <xf numFmtId="164" fontId="32" fillId="0" borderId="0" xfId="330" applyNumberFormat="1" applyFont="1" applyFill="1" applyBorder="1" applyAlignment="1">
      <alignment horizontal="right"/>
    </xf>
    <xf numFmtId="164" fontId="32" fillId="0" borderId="0" xfId="330" applyNumberFormat="1" applyFont="1" applyFill="1" applyBorder="1"/>
    <xf numFmtId="0" fontId="32" fillId="0" borderId="0" xfId="330" quotePrefix="1" applyFont="1" applyFill="1" applyBorder="1" applyAlignment="1">
      <alignment horizontal="left"/>
    </xf>
    <xf numFmtId="173" fontId="5" fillId="2" borderId="29" xfId="330" applyNumberFormat="1" applyFont="1" applyFill="1" applyBorder="1" applyAlignment="1" applyProtection="1">
      <alignment horizontal="center"/>
    </xf>
    <xf numFmtId="173" fontId="5" fillId="2" borderId="3" xfId="330" quotePrefix="1" applyNumberFormat="1" applyFont="1" applyFill="1" applyBorder="1" applyAlignment="1" applyProtection="1">
      <alignment horizontal="center"/>
    </xf>
    <xf numFmtId="0" fontId="5" fillId="2" borderId="3" xfId="330" applyFont="1" applyFill="1" applyBorder="1" applyAlignment="1" applyProtection="1">
      <alignment horizontal="center"/>
    </xf>
    <xf numFmtId="0" fontId="5" fillId="2" borderId="3" xfId="330" quotePrefix="1" applyFont="1" applyFill="1" applyBorder="1" applyAlignment="1" applyProtection="1">
      <alignment horizontal="center"/>
    </xf>
    <xf numFmtId="164" fontId="5" fillId="0" borderId="3" xfId="330" applyNumberFormat="1" applyFont="1" applyFill="1" applyBorder="1" applyProtection="1"/>
    <xf numFmtId="173" fontId="5" fillId="2" borderId="3" xfId="330" applyNumberFormat="1" applyFont="1" applyFill="1" applyBorder="1" applyAlignment="1">
      <alignment horizontal="centerContinuous"/>
    </xf>
    <xf numFmtId="173" fontId="5" fillId="2" borderId="36" xfId="330" quotePrefix="1" applyNumberFormat="1" applyFont="1" applyFill="1" applyBorder="1" applyAlignment="1" applyProtection="1">
      <alignment horizontal="centerContinuous"/>
    </xf>
    <xf numFmtId="173" fontId="5" fillId="2" borderId="36" xfId="330" quotePrefix="1" applyNumberFormat="1" applyFont="1" applyFill="1" applyBorder="1" applyAlignment="1" applyProtection="1">
      <alignment horizontal="center"/>
    </xf>
    <xf numFmtId="0" fontId="5" fillId="2" borderId="37" xfId="330" quotePrefix="1" applyFont="1" applyFill="1" applyBorder="1" applyAlignment="1" applyProtection="1">
      <alignment horizontal="centerContinuous"/>
    </xf>
    <xf numFmtId="164" fontId="3" fillId="0" borderId="15" xfId="330" quotePrefix="1" applyNumberFormat="1" applyFont="1" applyFill="1" applyBorder="1" applyAlignment="1" applyProtection="1">
      <alignment horizontal="left"/>
    </xf>
    <xf numFmtId="164" fontId="3" fillId="0" borderId="11" xfId="330" applyNumberFormat="1" applyFont="1" applyFill="1" applyBorder="1" applyAlignment="1" applyProtection="1">
      <alignment horizontal="left"/>
    </xf>
    <xf numFmtId="164" fontId="5" fillId="0" borderId="15" xfId="330" quotePrefix="1" applyNumberFormat="1" applyFont="1" applyFill="1" applyBorder="1" applyAlignment="1" applyProtection="1">
      <alignment horizontal="left"/>
    </xf>
    <xf numFmtId="164" fontId="5" fillId="0" borderId="5" xfId="330" applyNumberFormat="1" applyFont="1" applyFill="1" applyBorder="1" applyProtection="1"/>
    <xf numFmtId="164" fontId="5" fillId="0" borderId="7" xfId="330" applyNumberFormat="1" applyFont="1" applyFill="1" applyBorder="1" applyProtection="1"/>
    <xf numFmtId="173" fontId="33" fillId="0" borderId="6" xfId="330" applyNumberFormat="1" applyFont="1" applyFill="1" applyBorder="1" applyProtection="1"/>
    <xf numFmtId="164" fontId="5" fillId="0" borderId="6" xfId="330" applyNumberFormat="1" applyFont="1" applyFill="1" applyBorder="1" applyProtection="1"/>
    <xf numFmtId="164" fontId="5" fillId="0" borderId="36" xfId="330" applyNumberFormat="1" applyFont="1" applyFill="1" applyBorder="1" applyProtection="1"/>
    <xf numFmtId="164" fontId="5" fillId="0" borderId="37" xfId="330" applyNumberFormat="1" applyFont="1" applyFill="1" applyBorder="1" applyProtection="1"/>
    <xf numFmtId="174" fontId="3" fillId="0" borderId="11" xfId="330" applyNumberFormat="1" applyFont="1" applyFill="1" applyBorder="1" applyAlignment="1" applyProtection="1">
      <alignment horizontal="left" indent="3"/>
    </xf>
    <xf numFmtId="164" fontId="3" fillId="0" borderId="15" xfId="330" applyNumberFormat="1" applyFont="1" applyFill="1" applyBorder="1" applyAlignment="1" applyProtection="1">
      <alignment horizontal="left"/>
    </xf>
    <xf numFmtId="164" fontId="3" fillId="0" borderId="31" xfId="330" applyNumberFormat="1" applyFont="1" applyFill="1" applyBorder="1" applyAlignment="1" applyProtection="1">
      <alignment horizontal="left"/>
    </xf>
    <xf numFmtId="164" fontId="3" fillId="0" borderId="0" xfId="330" applyNumberFormat="1" applyFont="1"/>
    <xf numFmtId="164" fontId="3" fillId="0" borderId="0" xfId="330" applyNumberFormat="1" applyFont="1" applyFill="1" applyBorder="1" applyAlignment="1">
      <alignment horizontal="center"/>
    </xf>
    <xf numFmtId="173" fontId="37" fillId="0" borderId="38" xfId="330" applyNumberFormat="1" applyFont="1" applyFill="1" applyBorder="1" applyProtection="1"/>
    <xf numFmtId="173" fontId="5" fillId="2" borderId="29" xfId="330" applyNumberFormat="1" applyFont="1" applyFill="1" applyBorder="1" applyAlignment="1">
      <alignment horizontal="centerContinuous"/>
    </xf>
    <xf numFmtId="2" fontId="3" fillId="0" borderId="0" xfId="330" applyNumberFormat="1" applyFont="1" applyFill="1"/>
    <xf numFmtId="165" fontId="3" fillId="0" borderId="15" xfId="330" applyNumberFormat="1" applyFont="1" applyFill="1" applyBorder="1" applyAlignment="1" applyProtection="1">
      <alignment horizontal="left"/>
    </xf>
    <xf numFmtId="165" fontId="3" fillId="0" borderId="4" xfId="4" applyNumberFormat="1" applyFont="1" applyFill="1" applyBorder="1"/>
    <xf numFmtId="165" fontId="3" fillId="0" borderId="20" xfId="4" applyNumberFormat="1" applyFont="1" applyFill="1" applyBorder="1"/>
    <xf numFmtId="165" fontId="3" fillId="0" borderId="0" xfId="330" applyNumberFormat="1" applyFont="1" applyFill="1" applyBorder="1" applyAlignment="1" applyProtection="1">
      <alignment horizontal="left" vertical="center"/>
    </xf>
    <xf numFmtId="165" fontId="3" fillId="0" borderId="0" xfId="330" applyNumberFormat="1" applyFont="1" applyFill="1" applyBorder="1"/>
    <xf numFmtId="165" fontId="3" fillId="0" borderId="19" xfId="330" applyNumberFormat="1" applyFont="1" applyFill="1" applyBorder="1" applyAlignment="1" applyProtection="1">
      <alignment horizontal="left"/>
    </xf>
    <xf numFmtId="165" fontId="3" fillId="0" borderId="5" xfId="4" applyNumberFormat="1" applyFont="1" applyFill="1" applyBorder="1"/>
    <xf numFmtId="165" fontId="3" fillId="0" borderId="12" xfId="4" applyNumberFormat="1" applyFont="1" applyFill="1" applyBorder="1"/>
    <xf numFmtId="165" fontId="3" fillId="0" borderId="11" xfId="330" applyNumberFormat="1" applyFont="1" applyFill="1" applyBorder="1" applyAlignment="1" applyProtection="1">
      <alignment horizontal="left"/>
    </xf>
    <xf numFmtId="165" fontId="3" fillId="0" borderId="3" xfId="4" applyNumberFormat="1" applyFont="1" applyFill="1" applyBorder="1"/>
    <xf numFmtId="165" fontId="3" fillId="0" borderId="13" xfId="4" applyNumberFormat="1" applyFont="1" applyFill="1" applyBorder="1"/>
    <xf numFmtId="165" fontId="5" fillId="0" borderId="39" xfId="330" applyNumberFormat="1" applyFont="1" applyFill="1" applyBorder="1" applyAlignment="1" applyProtection="1">
      <alignment horizontal="left"/>
    </xf>
    <xf numFmtId="165" fontId="5" fillId="0" borderId="40" xfId="4" applyNumberFormat="1" applyFont="1" applyFill="1" applyBorder="1"/>
    <xf numFmtId="165" fontId="5" fillId="0" borderId="43" xfId="4" applyNumberFormat="1" applyFont="1" applyFill="1" applyBorder="1"/>
    <xf numFmtId="165" fontId="5" fillId="0" borderId="0" xfId="330" applyNumberFormat="1" applyFont="1" applyFill="1" applyBorder="1" applyAlignment="1" applyProtection="1">
      <alignment horizontal="left" vertical="center"/>
    </xf>
    <xf numFmtId="165" fontId="3" fillId="0" borderId="0" xfId="330" applyNumberFormat="1" applyFont="1" applyFill="1" applyBorder="1" applyAlignment="1" applyProtection="1">
      <alignment horizontal="left"/>
    </xf>
    <xf numFmtId="165" fontId="5" fillId="0" borderId="0" xfId="4" applyNumberFormat="1" applyFont="1" applyFill="1" applyBorder="1"/>
    <xf numFmtId="2" fontId="5" fillId="0" borderId="0" xfId="4" applyNumberFormat="1" applyFont="1" applyFill="1" applyBorder="1"/>
    <xf numFmtId="2" fontId="3" fillId="0" borderId="0" xfId="4" applyNumberFormat="1" applyFont="1" applyFill="1" applyBorder="1"/>
    <xf numFmtId="165" fontId="5" fillId="0" borderId="0" xfId="330" applyNumberFormat="1" applyFont="1" applyFill="1" applyBorder="1" applyAlignment="1" applyProtection="1">
      <alignment horizontal="left"/>
    </xf>
    <xf numFmtId="165" fontId="5" fillId="0" borderId="0" xfId="330" applyNumberFormat="1" applyFont="1" applyFill="1"/>
    <xf numFmtId="165" fontId="32" fillId="0" borderId="0" xfId="330" applyNumberFormat="1" applyFont="1" applyFill="1"/>
    <xf numFmtId="165" fontId="32" fillId="0" borderId="0" xfId="330" applyNumberFormat="1" applyFont="1" applyFill="1" applyBorder="1"/>
    <xf numFmtId="2" fontId="3" fillId="0" borderId="0" xfId="330" applyNumberFormat="1" applyFont="1" applyFill="1" applyBorder="1"/>
    <xf numFmtId="173" fontId="5" fillId="2" borderId="54" xfId="330" applyNumberFormat="1" applyFont="1" applyFill="1" applyBorder="1" applyAlignment="1">
      <alignment horizontal="center"/>
    </xf>
    <xf numFmtId="173" fontId="5" fillId="2" borderId="1" xfId="330" applyNumberFormat="1" applyFont="1" applyFill="1" applyBorder="1" applyAlignment="1">
      <alignment horizontal="center"/>
    </xf>
    <xf numFmtId="165" fontId="5" fillId="2" borderId="4" xfId="4" quotePrefix="1" applyNumberFormat="1" applyFont="1" applyFill="1" applyBorder="1" applyAlignment="1">
      <alignment horizontal="center"/>
    </xf>
    <xf numFmtId="165" fontId="5" fillId="2" borderId="38" xfId="4" quotePrefix="1" applyNumberFormat="1" applyFont="1" applyFill="1" applyBorder="1" applyAlignment="1">
      <alignment horizontal="center"/>
    </xf>
    <xf numFmtId="165" fontId="5" fillId="2" borderId="4" xfId="4" applyNumberFormat="1" applyFont="1" applyFill="1" applyBorder="1" applyAlignment="1">
      <alignment horizontal="right"/>
    </xf>
    <xf numFmtId="2" fontId="5" fillId="2" borderId="4" xfId="4" applyNumberFormat="1" applyFont="1" applyFill="1" applyBorder="1" applyAlignment="1">
      <alignment horizontal="right"/>
    </xf>
    <xf numFmtId="2" fontId="5" fillId="2" borderId="20" xfId="4" applyNumberFormat="1" applyFont="1" applyFill="1" applyBorder="1" applyAlignment="1">
      <alignment horizontal="right"/>
    </xf>
    <xf numFmtId="0" fontId="13" fillId="2" borderId="29" xfId="330" applyFont="1" applyFill="1" applyBorder="1" applyAlignment="1" applyProtection="1">
      <alignment horizontal="center"/>
    </xf>
    <xf numFmtId="173" fontId="13" fillId="2" borderId="54" xfId="330" applyNumberFormat="1" applyFont="1" applyFill="1" applyBorder="1" applyAlignment="1">
      <alignment horizontal="center"/>
    </xf>
    <xf numFmtId="173" fontId="13" fillId="2" borderId="29" xfId="330" applyNumberFormat="1" applyFont="1" applyFill="1" applyBorder="1" applyAlignment="1">
      <alignment horizontal="center"/>
    </xf>
    <xf numFmtId="173" fontId="13" fillId="2" borderId="3" xfId="330" applyNumberFormat="1" applyFont="1" applyFill="1" applyBorder="1" applyAlignment="1">
      <alignment horizontal="center"/>
    </xf>
    <xf numFmtId="173" fontId="13" fillId="2" borderId="1" xfId="330" applyNumberFormat="1" applyFont="1" applyFill="1" applyBorder="1" applyAlignment="1">
      <alignment horizontal="center"/>
    </xf>
    <xf numFmtId="0" fontId="13" fillId="2" borderId="1" xfId="330" applyFont="1" applyFill="1" applyBorder="1" applyAlignment="1">
      <alignment horizontal="center"/>
    </xf>
    <xf numFmtId="0" fontId="13" fillId="2" borderId="3" xfId="330" applyFont="1" applyFill="1" applyBorder="1" applyAlignment="1">
      <alignment horizontal="center"/>
    </xf>
    <xf numFmtId="165" fontId="13" fillId="2" borderId="4" xfId="4" applyNumberFormat="1" applyFont="1" applyFill="1" applyBorder="1" applyAlignment="1">
      <alignment horizontal="right"/>
    </xf>
    <xf numFmtId="2" fontId="13" fillId="2" borderId="4" xfId="4" applyNumberFormat="1" applyFont="1" applyFill="1" applyBorder="1" applyAlignment="1">
      <alignment horizontal="right"/>
    </xf>
    <xf numFmtId="2" fontId="13" fillId="2" borderId="20" xfId="4" applyNumberFormat="1" applyFont="1" applyFill="1" applyBorder="1" applyAlignment="1">
      <alignment horizontal="right"/>
    </xf>
    <xf numFmtId="0" fontId="5" fillId="0" borderId="0" xfId="330" applyFont="1" applyFill="1"/>
    <xf numFmtId="0" fontId="5" fillId="2" borderId="3" xfId="330" applyFont="1" applyFill="1" applyBorder="1" applyAlignment="1">
      <alignment horizontal="center"/>
    </xf>
    <xf numFmtId="0" fontId="5" fillId="2" borderId="13" xfId="330" applyFont="1" applyFill="1" applyBorder="1" applyAlignment="1">
      <alignment horizontal="center"/>
    </xf>
    <xf numFmtId="0" fontId="5" fillId="0" borderId="15" xfId="330" applyFont="1" applyFill="1" applyBorder="1"/>
    <xf numFmtId="165" fontId="5" fillId="0" borderId="5" xfId="192" applyNumberFormat="1" applyFont="1" applyFill="1" applyBorder="1"/>
    <xf numFmtId="165" fontId="5" fillId="0" borderId="12" xfId="192" applyNumberFormat="1" applyFont="1" applyFill="1" applyBorder="1"/>
    <xf numFmtId="0" fontId="3" fillId="0" borderId="11" xfId="330" applyFont="1" applyFill="1" applyBorder="1"/>
    <xf numFmtId="165" fontId="3" fillId="0" borderId="3" xfId="192" applyNumberFormat="1" applyFont="1" applyFill="1" applyBorder="1"/>
    <xf numFmtId="165" fontId="3" fillId="0" borderId="13" xfId="192" applyNumberFormat="1" applyFont="1" applyFill="1" applyBorder="1"/>
    <xf numFmtId="165" fontId="5" fillId="0" borderId="5" xfId="192" applyNumberFormat="1" applyFont="1" applyFill="1" applyBorder="1" applyAlignment="1">
      <alignment vertical="center"/>
    </xf>
    <xf numFmtId="165" fontId="5" fillId="0" borderId="12" xfId="192" applyNumberFormat="1" applyFont="1" applyFill="1" applyBorder="1" applyAlignment="1">
      <alignment vertical="center"/>
    </xf>
    <xf numFmtId="0" fontId="5" fillId="0" borderId="31" xfId="330" applyFont="1" applyFill="1" applyBorder="1" applyAlignment="1">
      <alignment horizontal="left"/>
    </xf>
    <xf numFmtId="165" fontId="5" fillId="0" borderId="27" xfId="192" applyNumberFormat="1" applyFont="1" applyFill="1" applyBorder="1"/>
    <xf numFmtId="165" fontId="5" fillId="0" borderId="28" xfId="192" applyNumberFormat="1" applyFont="1" applyFill="1" applyBorder="1"/>
    <xf numFmtId="0" fontId="32" fillId="0" borderId="21" xfId="330" applyFont="1" applyFill="1" applyBorder="1" applyAlignment="1"/>
    <xf numFmtId="0" fontId="32" fillId="0" borderId="0" xfId="330" applyFont="1" applyFill="1" applyBorder="1" applyAlignment="1"/>
    <xf numFmtId="1" fontId="5" fillId="2" borderId="29" xfId="330" applyNumberFormat="1" applyFont="1" applyFill="1" applyBorder="1" applyAlignment="1">
      <alignment horizontal="center"/>
    </xf>
    <xf numFmtId="1" fontId="5" fillId="2" borderId="16" xfId="330" applyNumberFormat="1" applyFont="1" applyFill="1" applyBorder="1" applyAlignment="1">
      <alignment horizontal="center"/>
    </xf>
    <xf numFmtId="1" fontId="5" fillId="2" borderId="3" xfId="330" applyNumberFormat="1" applyFont="1" applyFill="1" applyBorder="1" applyAlignment="1">
      <alignment horizontal="center"/>
    </xf>
    <xf numFmtId="1" fontId="5" fillId="2" borderId="0" xfId="330" applyNumberFormat="1" applyFont="1" applyFill="1" applyBorder="1" applyAlignment="1">
      <alignment horizontal="center"/>
    </xf>
    <xf numFmtId="0" fontId="5" fillId="2" borderId="1" xfId="330" applyFont="1" applyFill="1" applyBorder="1" applyAlignment="1">
      <alignment horizontal="center"/>
    </xf>
    <xf numFmtId="0" fontId="5" fillId="2" borderId="2" xfId="330" applyFont="1" applyFill="1" applyBorder="1" applyAlignment="1">
      <alignment horizontal="center"/>
    </xf>
    <xf numFmtId="0" fontId="5" fillId="2" borderId="49" xfId="330" applyFont="1" applyFill="1" applyBorder="1" applyAlignment="1">
      <alignment horizontal="center"/>
    </xf>
    <xf numFmtId="0" fontId="5" fillId="2" borderId="50" xfId="330" applyFont="1" applyFill="1" applyBorder="1" applyAlignment="1">
      <alignment horizontal="center"/>
    </xf>
    <xf numFmtId="0" fontId="40" fillId="0" borderId="35" xfId="206" applyNumberFormat="1" applyFont="1" applyFill="1" applyBorder="1" applyAlignment="1" applyProtection="1">
      <alignment vertical="center"/>
      <protection hidden="1"/>
    </xf>
    <xf numFmtId="165" fontId="5" fillId="0" borderId="5" xfId="330" applyNumberFormat="1" applyFont="1" applyFill="1" applyBorder="1"/>
    <xf numFmtId="165" fontId="5" fillId="0" borderId="5" xfId="330" applyNumberFormat="1" applyFont="1" applyFill="1" applyBorder="1" applyAlignment="1">
      <alignment vertical="center"/>
    </xf>
    <xf numFmtId="165" fontId="5" fillId="0" borderId="12" xfId="330" applyNumberFormat="1" applyFont="1" applyFill="1" applyBorder="1" applyAlignment="1">
      <alignment vertical="center"/>
    </xf>
    <xf numFmtId="0" fontId="3" fillId="0" borderId="25" xfId="206" applyNumberFormat="1" applyFont="1" applyFill="1" applyBorder="1" applyAlignment="1" applyProtection="1">
      <alignment horizontal="left" vertical="center" indent="2"/>
      <protection hidden="1"/>
    </xf>
    <xf numFmtId="165" fontId="3" fillId="0" borderId="3" xfId="330" applyNumberFormat="1" applyFont="1" applyFill="1" applyBorder="1"/>
    <xf numFmtId="165" fontId="3" fillId="0" borderId="3" xfId="330" applyNumberFormat="1" applyFont="1" applyFill="1" applyBorder="1" applyAlignment="1">
      <alignment vertical="center"/>
    </xf>
    <xf numFmtId="165" fontId="3" fillId="0" borderId="13" xfId="330" applyNumberFormat="1" applyFont="1" applyFill="1" applyBorder="1" applyAlignment="1">
      <alignment vertical="center"/>
    </xf>
    <xf numFmtId="0" fontId="40" fillId="0" borderId="56" xfId="206" applyNumberFormat="1" applyFont="1" applyFill="1" applyBorder="1" applyAlignment="1" applyProtection="1">
      <alignment vertical="center"/>
      <protection hidden="1"/>
    </xf>
    <xf numFmtId="0" fontId="5" fillId="0" borderId="0" xfId="330" applyFont="1" applyFill="1" applyBorder="1"/>
    <xf numFmtId="0" fontId="5" fillId="0" borderId="0" xfId="330" applyFont="1"/>
    <xf numFmtId="0" fontId="3" fillId="0" borderId="56" xfId="206" applyNumberFormat="1" applyFont="1" applyFill="1" applyBorder="1" applyAlignment="1" applyProtection="1">
      <alignment horizontal="left" vertical="center" indent="2"/>
      <protection hidden="1"/>
    </xf>
    <xf numFmtId="0" fontId="5" fillId="0" borderId="56" xfId="206" applyFont="1" applyFill="1" applyBorder="1" applyAlignment="1" applyProtection="1">
      <alignment vertical="center"/>
      <protection hidden="1"/>
    </xf>
    <xf numFmtId="0" fontId="3" fillId="0" borderId="56" xfId="206" applyFont="1" applyFill="1" applyBorder="1" applyAlignment="1" applyProtection="1">
      <alignment horizontal="left" vertical="center" indent="2"/>
      <protection hidden="1"/>
    </xf>
    <xf numFmtId="0" fontId="3" fillId="0" borderId="25" xfId="206" applyFont="1" applyFill="1" applyBorder="1" applyAlignment="1" applyProtection="1">
      <alignment horizontal="left" vertical="center" indent="2"/>
      <protection hidden="1"/>
    </xf>
    <xf numFmtId="0" fontId="3" fillId="0" borderId="56" xfId="206" applyNumberFormat="1" applyFont="1" applyFill="1" applyBorder="1" applyAlignment="1" applyProtection="1">
      <alignment horizontal="left" vertical="center" wrapText="1" indent="2"/>
      <protection hidden="1"/>
    </xf>
    <xf numFmtId="165" fontId="3" fillId="0" borderId="3" xfId="330" applyNumberFormat="1" applyFont="1" applyFill="1" applyBorder="1" applyAlignment="1"/>
    <xf numFmtId="165" fontId="3" fillId="0" borderId="13" xfId="330" applyNumberFormat="1" applyFont="1" applyFill="1" applyBorder="1" applyAlignment="1"/>
    <xf numFmtId="0" fontId="3" fillId="0" borderId="25" xfId="206" applyNumberFormat="1" applyFont="1" applyFill="1" applyBorder="1" applyAlignment="1" applyProtection="1">
      <alignment horizontal="left" vertical="center" wrapText="1" indent="2"/>
      <protection hidden="1"/>
    </xf>
    <xf numFmtId="0" fontId="3" fillId="0" borderId="25" xfId="206" applyNumberFormat="1" applyFont="1" applyFill="1" applyBorder="1" applyAlignment="1" applyProtection="1">
      <alignment horizontal="left" vertical="center" indent="3"/>
      <protection hidden="1"/>
    </xf>
    <xf numFmtId="0" fontId="3" fillId="0" borderId="25" xfId="206" applyNumberFormat="1" applyFont="1" applyFill="1" applyBorder="1" applyAlignment="1" applyProtection="1">
      <alignment horizontal="left" vertical="center" wrapText="1" indent="3"/>
      <protection hidden="1"/>
    </xf>
    <xf numFmtId="0" fontId="5" fillId="0" borderId="56" xfId="206" applyNumberFormat="1" applyFont="1" applyFill="1" applyBorder="1" applyAlignment="1" applyProtection="1">
      <alignment vertical="center"/>
      <protection hidden="1"/>
    </xf>
    <xf numFmtId="0" fontId="36" fillId="0" borderId="56" xfId="206" applyNumberFormat="1" applyFont="1" applyFill="1" applyBorder="1" applyAlignment="1" applyProtection="1">
      <alignment horizontal="left" vertical="center" indent="2"/>
      <protection hidden="1"/>
    </xf>
    <xf numFmtId="0" fontId="3" fillId="0" borderId="25" xfId="206" applyFont="1" applyFill="1" applyBorder="1" applyAlignment="1" applyProtection="1">
      <alignment horizontal="left" vertical="center" indent="2"/>
      <protection locked="0"/>
    </xf>
    <xf numFmtId="0" fontId="5" fillId="0" borderId="57" xfId="330" applyFont="1" applyFill="1" applyBorder="1"/>
    <xf numFmtId="165" fontId="5" fillId="0" borderId="40" xfId="330" applyNumberFormat="1" applyFont="1" applyFill="1" applyBorder="1"/>
    <xf numFmtId="165" fontId="5" fillId="0" borderId="40" xfId="330" applyNumberFormat="1" applyFont="1" applyFill="1" applyBorder="1" applyAlignment="1">
      <alignment vertical="center"/>
    </xf>
    <xf numFmtId="165" fontId="5" fillId="0" borderId="43" xfId="330" applyNumberFormat="1" applyFont="1" applyFill="1" applyBorder="1" applyAlignment="1">
      <alignment vertical="center"/>
    </xf>
    <xf numFmtId="165" fontId="38" fillId="0" borderId="0" xfId="330" applyNumberFormat="1" applyFont="1" applyFill="1"/>
    <xf numFmtId="165" fontId="3" fillId="0" borderId="0" xfId="4" applyNumberFormat="1" applyFont="1" applyFill="1" applyBorder="1"/>
    <xf numFmtId="165" fontId="5" fillId="0" borderId="0" xfId="330" applyNumberFormat="1" applyFont="1" applyFill="1" applyBorder="1"/>
    <xf numFmtId="165" fontId="5" fillId="0" borderId="15" xfId="330" applyNumberFormat="1" applyFont="1" applyFill="1" applyBorder="1"/>
    <xf numFmtId="165" fontId="5" fillId="0" borderId="5" xfId="194" applyNumberFormat="1" applyFont="1" applyFill="1" applyBorder="1"/>
    <xf numFmtId="165" fontId="5" fillId="0" borderId="12" xfId="194" applyNumberFormat="1" applyFont="1" applyFill="1" applyBorder="1"/>
    <xf numFmtId="165" fontId="3" fillId="0" borderId="11" xfId="330" applyNumberFormat="1" applyFont="1" applyFill="1" applyBorder="1"/>
    <xf numFmtId="165" fontId="3" fillId="0" borderId="3" xfId="194" applyNumberFormat="1" applyFont="1" applyFill="1" applyBorder="1"/>
    <xf numFmtId="165" fontId="3" fillId="0" borderId="13" xfId="194" applyNumberFormat="1" applyFont="1" applyFill="1" applyBorder="1"/>
    <xf numFmtId="165" fontId="3" fillId="0" borderId="31" xfId="330" applyNumberFormat="1" applyFont="1" applyFill="1" applyBorder="1"/>
    <xf numFmtId="165" fontId="3" fillId="0" borderId="27" xfId="194" applyNumberFormat="1" applyFont="1" applyFill="1" applyBorder="1"/>
    <xf numFmtId="165" fontId="3" fillId="0" borderId="28" xfId="194" applyNumberFormat="1" applyFont="1" applyFill="1" applyBorder="1"/>
    <xf numFmtId="1" fontId="5" fillId="2" borderId="4" xfId="330" applyNumberFormat="1" applyFont="1" applyFill="1" applyBorder="1" applyAlignment="1">
      <alignment horizontal="center" vertical="center"/>
    </xf>
    <xf numFmtId="1" fontId="5" fillId="2" borderId="1" xfId="330" applyNumberFormat="1" applyFont="1" applyFill="1" applyBorder="1" applyAlignment="1">
      <alignment horizontal="center" vertical="center"/>
    </xf>
    <xf numFmtId="165" fontId="5" fillId="2" borderId="3" xfId="330" applyNumberFormat="1" applyFont="1" applyFill="1" applyBorder="1" applyAlignment="1">
      <alignment horizontal="center"/>
    </xf>
    <xf numFmtId="165" fontId="5" fillId="2" borderId="13" xfId="330" applyNumberFormat="1" applyFont="1" applyFill="1" applyBorder="1" applyAlignment="1">
      <alignment horizontal="center"/>
    </xf>
    <xf numFmtId="176" fontId="3" fillId="0" borderId="3" xfId="195" quotePrefix="1" applyNumberFormat="1" applyFont="1" applyFill="1" applyBorder="1"/>
    <xf numFmtId="2" fontId="3" fillId="0" borderId="1" xfId="218" applyNumberFormat="1" applyFont="1" applyFill="1" applyBorder="1" applyAlignment="1">
      <alignment horizontal="right" vertical="center"/>
    </xf>
    <xf numFmtId="177" fontId="3" fillId="0" borderId="1" xfId="218" quotePrefix="1" applyNumberFormat="1" applyFont="1" applyFill="1" applyBorder="1" applyAlignment="1">
      <alignment horizontal="right" vertical="center"/>
    </xf>
    <xf numFmtId="2" fontId="3" fillId="0" borderId="3" xfId="218" applyNumberFormat="1" applyFont="1" applyFill="1" applyBorder="1" applyAlignment="1">
      <alignment horizontal="right" vertical="center"/>
    </xf>
    <xf numFmtId="176" fontId="3" fillId="0" borderId="3" xfId="218" quotePrefix="1" applyNumberFormat="1" applyFont="1" applyFill="1" applyBorder="1" applyAlignment="1">
      <alignment horizontal="right" vertical="center"/>
    </xf>
    <xf numFmtId="176" fontId="3" fillId="0" borderId="13" xfId="218" quotePrefix="1" applyNumberFormat="1" applyFont="1" applyFill="1" applyBorder="1" applyAlignment="1">
      <alignment horizontal="right" vertical="center"/>
    </xf>
    <xf numFmtId="0" fontId="5" fillId="4" borderId="34" xfId="286" applyFont="1" applyFill="1" applyBorder="1" applyAlignment="1">
      <alignment horizontal="center" vertical="center"/>
    </xf>
    <xf numFmtId="2" fontId="3" fillId="0" borderId="38" xfId="218" applyNumberFormat="1" applyFont="1" applyFill="1" applyBorder="1" applyAlignment="1">
      <alignment horizontal="right" vertical="center"/>
    </xf>
    <xf numFmtId="176" fontId="3" fillId="0" borderId="2" xfId="218" quotePrefix="1" applyNumberFormat="1" applyFont="1" applyFill="1" applyBorder="1" applyAlignment="1">
      <alignment horizontal="right" vertical="center"/>
    </xf>
    <xf numFmtId="177" fontId="3" fillId="0" borderId="2" xfId="218" quotePrefix="1" applyNumberFormat="1" applyFont="1" applyFill="1" applyBorder="1" applyAlignment="1">
      <alignment horizontal="right" vertical="center"/>
    </xf>
    <xf numFmtId="176" fontId="3" fillId="0" borderId="49" xfId="199" applyNumberFormat="1" applyFont="1" applyFill="1" applyBorder="1" applyAlignment="1">
      <alignment horizontal="right" vertical="center"/>
    </xf>
    <xf numFmtId="177" fontId="3" fillId="0" borderId="24" xfId="199" applyNumberFormat="1" applyFont="1" applyFill="1" applyBorder="1" applyAlignment="1">
      <alignment horizontal="right" vertical="center"/>
    </xf>
    <xf numFmtId="176" fontId="3" fillId="0" borderId="3" xfId="218" applyNumberFormat="1" applyFont="1" applyFill="1" applyBorder="1" applyAlignment="1">
      <alignment horizontal="right" vertical="center"/>
    </xf>
    <xf numFmtId="176" fontId="3" fillId="0" borderId="1" xfId="218" quotePrefix="1" applyNumberFormat="1" applyFont="1" applyFill="1" applyBorder="1" applyAlignment="1">
      <alignment horizontal="right" vertical="center"/>
    </xf>
    <xf numFmtId="177" fontId="3" fillId="0" borderId="3" xfId="218" quotePrefix="1" applyNumberFormat="1" applyFont="1" applyFill="1" applyBorder="1" applyAlignment="1">
      <alignment horizontal="right" vertical="center"/>
    </xf>
    <xf numFmtId="176" fontId="3" fillId="0" borderId="1" xfId="199" applyNumberFormat="1" applyFont="1" applyFill="1" applyBorder="1" applyAlignment="1">
      <alignment horizontal="right" vertical="center"/>
    </xf>
    <xf numFmtId="176" fontId="3" fillId="0" borderId="13" xfId="199" applyNumberFormat="1" applyFont="1" applyFill="1" applyBorder="1" applyAlignment="1">
      <alignment horizontal="right" vertical="center"/>
    </xf>
    <xf numFmtId="176" fontId="3" fillId="0" borderId="1" xfId="218" applyNumberFormat="1" applyFont="1" applyFill="1" applyBorder="1" applyAlignment="1">
      <alignment horizontal="right" vertical="center"/>
    </xf>
    <xf numFmtId="177" fontId="3" fillId="0" borderId="0" xfId="218" applyNumberFormat="1" applyFont="1" applyFill="1" applyBorder="1" applyAlignment="1">
      <alignment horizontal="right" vertical="center"/>
    </xf>
    <xf numFmtId="177" fontId="3" fillId="0" borderId="1" xfId="199" applyNumberFormat="1" applyFont="1" applyFill="1" applyBorder="1" applyAlignment="1">
      <alignment horizontal="right" vertical="center"/>
    </xf>
    <xf numFmtId="176" fontId="9" fillId="0" borderId="13" xfId="199" applyNumberFormat="1" applyFont="1" applyFill="1" applyBorder="1" applyAlignment="1">
      <alignment horizontal="right" vertical="center"/>
    </xf>
    <xf numFmtId="176" fontId="3" fillId="0" borderId="4" xfId="218" applyNumberFormat="1" applyFont="1" applyFill="1" applyBorder="1" applyAlignment="1">
      <alignment horizontal="right" vertical="center"/>
    </xf>
    <xf numFmtId="2" fontId="3" fillId="0" borderId="4" xfId="218" applyNumberFormat="1" applyFont="1" applyFill="1" applyBorder="1" applyAlignment="1">
      <alignment horizontal="right" vertical="center"/>
    </xf>
    <xf numFmtId="177" fontId="3" fillId="0" borderId="4" xfId="218" quotePrefix="1" applyNumberFormat="1" applyFont="1" applyFill="1" applyBorder="1" applyAlignment="1">
      <alignment horizontal="right" vertical="center"/>
    </xf>
    <xf numFmtId="176" fontId="3" fillId="0" borderId="20" xfId="199" applyNumberFormat="1" applyFont="1" applyFill="1" applyBorder="1" applyAlignment="1">
      <alignment horizontal="right" vertical="center"/>
    </xf>
    <xf numFmtId="166" fontId="5" fillId="0" borderId="40" xfId="218" applyNumberFormat="1" applyFont="1" applyFill="1" applyBorder="1" applyAlignment="1">
      <alignment horizontal="right" vertical="center"/>
    </xf>
    <xf numFmtId="2" fontId="5" fillId="0" borderId="40" xfId="218" applyNumberFormat="1" applyFont="1" applyFill="1" applyBorder="1" applyAlignment="1">
      <alignment horizontal="right" vertical="center"/>
    </xf>
    <xf numFmtId="166" fontId="5" fillId="0" borderId="42" xfId="218" applyNumberFormat="1" applyFont="1" applyFill="1" applyBorder="1" applyAlignment="1">
      <alignment horizontal="right" vertical="center"/>
    </xf>
    <xf numFmtId="177" fontId="5" fillId="0" borderId="42" xfId="218" applyNumberFormat="1" applyFont="1" applyFill="1" applyBorder="1" applyAlignment="1">
      <alignment horizontal="right" vertical="center"/>
    </xf>
    <xf numFmtId="176" fontId="5" fillId="0" borderId="52" xfId="199" applyNumberFormat="1" applyFont="1" applyFill="1" applyBorder="1" applyAlignment="1">
      <alignment horizontal="right" vertical="center"/>
    </xf>
    <xf numFmtId="176" fontId="5" fillId="0" borderId="43" xfId="199" applyNumberFormat="1" applyFont="1" applyFill="1" applyBorder="1" applyAlignment="1">
      <alignment horizontal="right" vertical="center"/>
    </xf>
    <xf numFmtId="166" fontId="5" fillId="0" borderId="6" xfId="0" applyNumberFormat="1" applyFont="1" applyFill="1" applyBorder="1"/>
    <xf numFmtId="176" fontId="5" fillId="0" borderId="5" xfId="197" applyNumberFormat="1" applyFont="1" applyFill="1" applyBorder="1" applyAlignment="1"/>
    <xf numFmtId="0" fontId="5" fillId="0" borderId="0" xfId="338" applyFont="1" applyBorder="1" applyAlignment="1">
      <alignment vertical="center"/>
    </xf>
    <xf numFmtId="0" fontId="5" fillId="2" borderId="5" xfId="330" applyFont="1" applyFill="1" applyBorder="1" applyAlignment="1">
      <alignment horizontal="center" vertical="center"/>
    </xf>
    <xf numFmtId="165" fontId="3" fillId="0" borderId="5" xfId="330" applyNumberFormat="1" applyFont="1" applyFill="1" applyBorder="1" applyAlignment="1">
      <alignment horizontal="right"/>
    </xf>
    <xf numFmtId="165" fontId="3" fillId="0" borderId="5" xfId="330" applyNumberFormat="1" applyFont="1" applyBorder="1" applyAlignment="1">
      <alignment horizontal="center"/>
    </xf>
    <xf numFmtId="1" fontId="3" fillId="0" borderId="5" xfId="330" applyNumberFormat="1" applyFont="1" applyFill="1" applyBorder="1" applyAlignment="1">
      <alignment horizontal="right"/>
    </xf>
    <xf numFmtId="165" fontId="3" fillId="0" borderId="5" xfId="330" quotePrefix="1" applyNumberFormat="1" applyFont="1" applyBorder="1" applyAlignment="1">
      <alignment horizontal="center"/>
    </xf>
    <xf numFmtId="1" fontId="3" fillId="0" borderId="5" xfId="331" applyNumberFormat="1" applyFont="1" applyFill="1" applyBorder="1" applyAlignment="1">
      <alignment horizontal="right"/>
    </xf>
    <xf numFmtId="165" fontId="3" fillId="0" borderId="5" xfId="330" quotePrefix="1" applyNumberFormat="1" applyFont="1" applyFill="1" applyBorder="1" applyAlignment="1">
      <alignment horizontal="center"/>
    </xf>
    <xf numFmtId="165" fontId="3" fillId="0" borderId="5" xfId="330" applyNumberFormat="1" applyFont="1" applyFill="1" applyBorder="1" applyAlignment="1">
      <alignment horizontal="center"/>
    </xf>
    <xf numFmtId="0" fontId="3" fillId="0" borderId="68" xfId="330" applyFont="1" applyBorder="1" applyAlignment="1">
      <alignment horizontal="left" vertical="center" wrapText="1"/>
    </xf>
    <xf numFmtId="165" fontId="3" fillId="6" borderId="60" xfId="330" applyNumberFormat="1" applyFont="1" applyFill="1" applyBorder="1"/>
    <xf numFmtId="165" fontId="3" fillId="0" borderId="60" xfId="330" quotePrefix="1" applyNumberFormat="1" applyFont="1" applyBorder="1" applyAlignment="1">
      <alignment horizontal="center"/>
    </xf>
    <xf numFmtId="165" fontId="3" fillId="0" borderId="69" xfId="330" quotePrefix="1" applyNumberFormat="1" applyFont="1" applyBorder="1" applyAlignment="1">
      <alignment horizontal="center"/>
    </xf>
    <xf numFmtId="0" fontId="3" fillId="0" borderId="15" xfId="330" applyFont="1" applyBorder="1"/>
    <xf numFmtId="165" fontId="3" fillId="0" borderId="12" xfId="330" applyNumberFormat="1" applyFont="1" applyBorder="1" applyAlignment="1">
      <alignment horizontal="center"/>
    </xf>
    <xf numFmtId="0" fontId="3" fillId="0" borderId="15" xfId="330" applyFont="1" applyFill="1" applyBorder="1"/>
    <xf numFmtId="0" fontId="3" fillId="0" borderId="15" xfId="330" applyFont="1" applyBorder="1" applyAlignment="1">
      <alignment wrapText="1"/>
    </xf>
    <xf numFmtId="0" fontId="3" fillId="0" borderId="15" xfId="330" applyFont="1" applyBorder="1" applyAlignment="1">
      <alignment horizontal="left" vertical="center"/>
    </xf>
    <xf numFmtId="0" fontId="3" fillId="0" borderId="15" xfId="330" applyFont="1" applyBorder="1" applyAlignment="1">
      <alignment horizontal="left" vertical="center" wrapText="1"/>
    </xf>
    <xf numFmtId="165" fontId="3" fillId="0" borderId="12" xfId="330" applyNumberFormat="1" applyFont="1" applyFill="1" applyBorder="1" applyAlignment="1">
      <alignment horizontal="center"/>
    </xf>
    <xf numFmtId="0" fontId="3" fillId="0" borderId="15" xfId="330" applyFont="1" applyFill="1" applyBorder="1" applyAlignment="1">
      <alignment horizontal="left" vertical="center" wrapText="1"/>
    </xf>
    <xf numFmtId="0" fontId="3" fillId="0" borderId="39" xfId="330" applyFont="1" applyFill="1" applyBorder="1" applyAlignment="1">
      <alignment horizontal="left" vertical="center" wrapText="1"/>
    </xf>
    <xf numFmtId="165" fontId="3" fillId="0" borderId="40" xfId="330" applyNumberFormat="1" applyFont="1" applyFill="1" applyBorder="1" applyAlignment="1">
      <alignment horizontal="right"/>
    </xf>
    <xf numFmtId="165" fontId="3" fillId="0" borderId="40" xfId="330" applyNumberFormat="1" applyFont="1" applyFill="1" applyBorder="1" applyAlignment="1">
      <alignment horizontal="center"/>
    </xf>
    <xf numFmtId="165" fontId="3" fillId="0" borderId="43" xfId="330" applyNumberFormat="1" applyFont="1" applyFill="1" applyBorder="1" applyAlignment="1">
      <alignment horizontal="center"/>
    </xf>
    <xf numFmtId="0" fontId="3" fillId="0" borderId="0" xfId="330" applyFont="1" applyBorder="1" applyAlignment="1">
      <alignment horizontal="center" vertical="center"/>
    </xf>
    <xf numFmtId="14" fontId="3" fillId="0" borderId="0" xfId="330" applyNumberFormat="1" applyFont="1" applyBorder="1" applyAlignment="1">
      <alignment horizontal="center" vertical="center"/>
    </xf>
    <xf numFmtId="165" fontId="5" fillId="0" borderId="5" xfId="330" applyNumberFormat="1" applyFont="1" applyBorder="1"/>
    <xf numFmtId="165" fontId="3" fillId="0" borderId="0" xfId="330" applyNumberFormat="1" applyFont="1" applyBorder="1"/>
    <xf numFmtId="14" fontId="3" fillId="0" borderId="0" xfId="330" applyNumberFormat="1" applyFont="1" applyBorder="1" applyAlignment="1">
      <alignment horizontal="right"/>
    </xf>
    <xf numFmtId="4" fontId="3" fillId="0" borderId="4" xfId="330" applyNumberFormat="1" applyFont="1" applyBorder="1"/>
    <xf numFmtId="4" fontId="3" fillId="0" borderId="0" xfId="330" applyNumberFormat="1" applyFont="1"/>
    <xf numFmtId="14" fontId="3" fillId="0" borderId="0" xfId="330" applyNumberFormat="1" applyFont="1"/>
    <xf numFmtId="165" fontId="3" fillId="0" borderId="3" xfId="330" applyNumberFormat="1" applyFont="1" applyBorder="1"/>
    <xf numFmtId="14" fontId="3" fillId="0" borderId="13" xfId="330" applyNumberFormat="1" applyFont="1" applyBorder="1"/>
    <xf numFmtId="0" fontId="3" fillId="0" borderId="11" xfId="330" applyFont="1" applyBorder="1" applyAlignment="1">
      <alignment horizontal="left" indent="1"/>
    </xf>
    <xf numFmtId="4" fontId="3" fillId="0" borderId="3" xfId="330" applyNumberFormat="1" applyFont="1" applyBorder="1"/>
    <xf numFmtId="14" fontId="3" fillId="0" borderId="13" xfId="330" applyNumberFormat="1" applyFont="1" applyBorder="1" applyAlignment="1">
      <alignment horizontal="right"/>
    </xf>
    <xf numFmtId="166" fontId="3" fillId="0" borderId="3" xfId="330" applyNumberFormat="1" applyFont="1" applyBorder="1"/>
    <xf numFmtId="0" fontId="3" fillId="0" borderId="11" xfId="330" applyFont="1" applyFill="1" applyBorder="1" applyAlignment="1">
      <alignment horizontal="left" indent="1"/>
    </xf>
    <xf numFmtId="0" fontId="5" fillId="0" borderId="31" xfId="330" applyFont="1" applyBorder="1"/>
    <xf numFmtId="165" fontId="5" fillId="0" borderId="27" xfId="330" applyNumberFormat="1" applyFont="1" applyBorder="1"/>
    <xf numFmtId="14" fontId="3" fillId="0" borderId="28" xfId="330" quotePrefix="1" applyNumberFormat="1" applyFont="1" applyBorder="1" applyAlignment="1">
      <alignment horizontal="right"/>
    </xf>
    <xf numFmtId="0" fontId="5" fillId="2" borderId="34" xfId="330" applyFont="1" applyFill="1" applyBorder="1" applyAlignment="1">
      <alignment horizontal="center" vertical="center"/>
    </xf>
    <xf numFmtId="0" fontId="5" fillId="2" borderId="10" xfId="338" applyFont="1" applyFill="1" applyBorder="1" applyAlignment="1">
      <alignment horizontal="center" vertical="center" wrapText="1"/>
    </xf>
    <xf numFmtId="0" fontId="5" fillId="2" borderId="14" xfId="330" applyFont="1" applyFill="1" applyBorder="1" applyAlignment="1">
      <alignment horizontal="center" vertical="center"/>
    </xf>
    <xf numFmtId="0" fontId="5" fillId="0" borderId="15" xfId="330" applyFont="1" applyBorder="1"/>
    <xf numFmtId="14" fontId="3" fillId="0" borderId="12" xfId="330" applyNumberFormat="1" applyFont="1" applyBorder="1"/>
    <xf numFmtId="0" fontId="3" fillId="0" borderId="19" xfId="330" applyFont="1" applyBorder="1" applyAlignment="1">
      <alignment horizontal="left" indent="1"/>
    </xf>
    <xf numFmtId="14" fontId="3" fillId="0" borderId="20" xfId="330" applyNumberFormat="1" applyFont="1" applyBorder="1" applyAlignment="1">
      <alignment horizontal="right"/>
    </xf>
    <xf numFmtId="0" fontId="5" fillId="0" borderId="15" xfId="330" applyFont="1" applyBorder="1" applyAlignment="1">
      <alignment horizontal="left" vertical="center"/>
    </xf>
    <xf numFmtId="165" fontId="5" fillId="0" borderId="5" xfId="330" applyNumberFormat="1" applyFont="1" applyBorder="1" applyAlignment="1">
      <alignment vertical="center"/>
    </xf>
    <xf numFmtId="0" fontId="3" fillId="0" borderId="19" xfId="330" applyFont="1" applyFill="1" applyBorder="1" applyAlignment="1">
      <alignment horizontal="left" indent="1"/>
    </xf>
    <xf numFmtId="166" fontId="3" fillId="0" borderId="4" xfId="330" applyNumberFormat="1" applyFont="1" applyBorder="1"/>
    <xf numFmtId="14" fontId="3" fillId="0" borderId="20" xfId="330" applyNumberFormat="1" applyFont="1" applyBorder="1"/>
    <xf numFmtId="0" fontId="5" fillId="0" borderId="15" xfId="330" applyFont="1" applyBorder="1" applyAlignment="1">
      <alignment horizontal="left"/>
    </xf>
    <xf numFmtId="0" fontId="3" fillId="0" borderId="12" xfId="330" applyFont="1" applyBorder="1"/>
    <xf numFmtId="165" fontId="3" fillId="0" borderId="4" xfId="330" applyNumberFormat="1" applyFont="1" applyBorder="1"/>
    <xf numFmtId="14" fontId="32" fillId="0" borderId="0" xfId="330" applyNumberFormat="1" applyFont="1" applyBorder="1" applyAlignment="1">
      <alignment horizontal="right" vertical="center"/>
    </xf>
    <xf numFmtId="0" fontId="3" fillId="0" borderId="0" xfId="338" applyFont="1"/>
    <xf numFmtId="0" fontId="3" fillId="0" borderId="0" xfId="338" applyFont="1" applyFill="1"/>
    <xf numFmtId="0" fontId="5" fillId="2" borderId="5" xfId="338" applyFont="1" applyFill="1" applyBorder="1" applyAlignment="1">
      <alignment horizontal="center" vertical="center"/>
    </xf>
    <xf numFmtId="0" fontId="5" fillId="2" borderId="5" xfId="338" applyFont="1" applyFill="1" applyBorder="1" applyAlignment="1">
      <alignment horizontal="center"/>
    </xf>
    <xf numFmtId="0" fontId="3" fillId="0" borderId="5" xfId="338" applyFont="1" applyFill="1" applyBorder="1" applyAlignment="1">
      <alignment horizontal="right"/>
    </xf>
    <xf numFmtId="165" fontId="3" fillId="0" borderId="5" xfId="338" applyNumberFormat="1" applyFont="1" applyFill="1" applyBorder="1" applyAlignment="1">
      <alignment horizontal="right"/>
    </xf>
    <xf numFmtId="165" fontId="3" fillId="0" borderId="5" xfId="338" applyNumberFormat="1" applyFont="1" applyBorder="1" applyAlignment="1">
      <alignment vertical="center"/>
    </xf>
    <xf numFmtId="165" fontId="3" fillId="0" borderId="5" xfId="338" applyNumberFormat="1" applyFont="1" applyFill="1" applyBorder="1" applyAlignment="1">
      <alignment vertical="center"/>
    </xf>
    <xf numFmtId="165" fontId="3" fillId="0" borderId="5" xfId="338" applyNumberFormat="1" applyFont="1" applyBorder="1"/>
    <xf numFmtId="2" fontId="3" fillId="0" borderId="0" xfId="338" applyNumberFormat="1" applyFont="1"/>
    <xf numFmtId="0" fontId="3" fillId="0" borderId="0" xfId="338" applyFont="1" applyBorder="1"/>
    <xf numFmtId="165" fontId="3" fillId="0" borderId="0" xfId="338" applyNumberFormat="1" applyFont="1"/>
    <xf numFmtId="2" fontId="3" fillId="0" borderId="0" xfId="338" applyNumberFormat="1" applyFont="1" applyFill="1" applyBorder="1" applyAlignment="1">
      <alignment vertical="center"/>
    </xf>
    <xf numFmtId="0" fontId="3" fillId="0" borderId="11" xfId="338" applyFont="1" applyBorder="1" applyAlignment="1">
      <alignment horizontal="left" vertical="center" wrapText="1"/>
    </xf>
    <xf numFmtId="0" fontId="3" fillId="0" borderId="3" xfId="338" applyFont="1" applyFill="1" applyBorder="1" applyAlignment="1">
      <alignment horizontal="right"/>
    </xf>
    <xf numFmtId="165" fontId="3" fillId="0" borderId="3" xfId="338" applyNumberFormat="1" applyFont="1" applyFill="1" applyBorder="1" applyAlignment="1">
      <alignment horizontal="right"/>
    </xf>
    <xf numFmtId="165" fontId="3" fillId="0" borderId="3" xfId="338" applyNumberFormat="1" applyFont="1" applyBorder="1" applyAlignment="1">
      <alignment vertical="center"/>
    </xf>
    <xf numFmtId="165" fontId="3" fillId="0" borderId="3" xfId="338" applyNumberFormat="1" applyFont="1" applyFill="1" applyBorder="1" applyAlignment="1">
      <alignment vertical="center"/>
    </xf>
    <xf numFmtId="165" fontId="3" fillId="0" borderId="3" xfId="338" applyNumberFormat="1" applyFont="1" applyBorder="1"/>
    <xf numFmtId="165" fontId="3" fillId="0" borderId="13" xfId="338" applyNumberFormat="1" applyFont="1" applyBorder="1" applyAlignment="1">
      <alignment vertical="center"/>
    </xf>
    <xf numFmtId="0" fontId="3" fillId="6" borderId="3" xfId="338" applyFont="1" applyFill="1" applyBorder="1" applyAlignment="1">
      <alignment horizontal="right"/>
    </xf>
    <xf numFmtId="0" fontId="5" fillId="0" borderId="31" xfId="338" applyFont="1" applyBorder="1" applyAlignment="1">
      <alignment vertical="center" wrapText="1"/>
    </xf>
    <xf numFmtId="0" fontId="5" fillId="0" borderId="27" xfId="338" applyFont="1" applyFill="1" applyBorder="1" applyAlignment="1">
      <alignment horizontal="right"/>
    </xf>
    <xf numFmtId="1" fontId="5" fillId="0" borderId="27" xfId="338" applyNumberFormat="1" applyFont="1" applyFill="1" applyBorder="1" applyAlignment="1">
      <alignment horizontal="right"/>
    </xf>
    <xf numFmtId="165" fontId="5" fillId="0" borderId="27" xfId="338" applyNumberFormat="1" applyFont="1" applyFill="1" applyBorder="1" applyAlignment="1">
      <alignment horizontal="right"/>
    </xf>
    <xf numFmtId="1" fontId="5" fillId="0" borderId="27" xfId="338" applyNumberFormat="1" applyFont="1" applyFill="1" applyBorder="1" applyAlignment="1">
      <alignment horizontal="right" vertical="center"/>
    </xf>
    <xf numFmtId="165" fontId="5" fillId="0" borderId="27" xfId="338" applyNumberFormat="1" applyFont="1" applyFill="1" applyBorder="1" applyAlignment="1">
      <alignment vertical="center"/>
    </xf>
    <xf numFmtId="165" fontId="5" fillId="0" borderId="27" xfId="338" applyNumberFormat="1" applyFont="1" applyBorder="1" applyAlignment="1">
      <alignment vertical="center"/>
    </xf>
    <xf numFmtId="165" fontId="5" fillId="0" borderId="28" xfId="338" applyNumberFormat="1" applyFont="1" applyBorder="1" applyAlignment="1">
      <alignment vertical="center"/>
    </xf>
    <xf numFmtId="0" fontId="3" fillId="2" borderId="5" xfId="338" applyFont="1" applyFill="1" applyBorder="1"/>
    <xf numFmtId="0" fontId="5" fillId="2" borderId="12" xfId="338" applyFont="1" applyFill="1" applyBorder="1" applyAlignment="1">
      <alignment horizontal="center" vertical="center"/>
    </xf>
    <xf numFmtId="0" fontId="5" fillId="2" borderId="5" xfId="338" applyFont="1" applyFill="1" applyBorder="1" applyAlignment="1">
      <alignment horizontal="center" vertical="center" wrapText="1"/>
    </xf>
    <xf numFmtId="0" fontId="3" fillId="0" borderId="4" xfId="338" applyFont="1" applyFill="1" applyBorder="1" applyAlignment="1">
      <alignment horizontal="right"/>
    </xf>
    <xf numFmtId="165" fontId="3" fillId="0" borderId="4" xfId="338" applyNumberFormat="1" applyFont="1" applyFill="1" applyBorder="1" applyAlignment="1">
      <alignment vertical="center"/>
    </xf>
    <xf numFmtId="165" fontId="3" fillId="0" borderId="4" xfId="338" applyNumberFormat="1" applyFont="1" applyBorder="1" applyAlignment="1">
      <alignment vertical="center"/>
    </xf>
    <xf numFmtId="165" fontId="3" fillId="0" borderId="4" xfId="338" applyNumberFormat="1" applyFont="1" applyBorder="1"/>
    <xf numFmtId="165" fontId="3" fillId="0" borderId="20" xfId="338" applyNumberFormat="1" applyFont="1" applyBorder="1" applyAlignment="1">
      <alignment vertical="center"/>
    </xf>
    <xf numFmtId="0" fontId="32" fillId="0" borderId="11" xfId="338" applyFont="1" applyBorder="1" applyAlignment="1">
      <alignment horizontal="left" vertical="center" indent="2"/>
    </xf>
    <xf numFmtId="0" fontId="32" fillId="0" borderId="19" xfId="338" applyFont="1" applyBorder="1" applyAlignment="1">
      <alignment horizontal="left" vertical="center" indent="2"/>
    </xf>
    <xf numFmtId="165" fontId="3" fillId="0" borderId="4" xfId="338" applyNumberFormat="1" applyFont="1" applyFill="1" applyBorder="1" applyAlignment="1">
      <alignment horizontal="right"/>
    </xf>
    <xf numFmtId="0" fontId="3" fillId="0" borderId="15" xfId="338" applyFont="1" applyBorder="1" applyAlignment="1">
      <alignment vertical="center"/>
    </xf>
    <xf numFmtId="165" fontId="3" fillId="0" borderId="12" xfId="338" applyNumberFormat="1" applyFont="1" applyBorder="1" applyAlignment="1">
      <alignment vertical="center"/>
    </xf>
    <xf numFmtId="0" fontId="3" fillId="0" borderId="15" xfId="338" applyFont="1" applyFill="1" applyBorder="1" applyAlignment="1">
      <alignment vertical="center"/>
    </xf>
    <xf numFmtId="0" fontId="3" fillId="0" borderId="19" xfId="338" applyFont="1" applyBorder="1" applyAlignment="1">
      <alignment vertical="center"/>
    </xf>
    <xf numFmtId="0" fontId="3" fillId="0" borderId="3" xfId="338" applyFont="1" applyFill="1" applyBorder="1" applyAlignment="1">
      <alignment horizontal="right" vertical="center"/>
    </xf>
    <xf numFmtId="165" fontId="3" fillId="0" borderId="3" xfId="338" applyNumberFormat="1" applyFont="1" applyFill="1" applyBorder="1" applyAlignment="1">
      <alignment horizontal="right" vertical="center"/>
    </xf>
    <xf numFmtId="165" fontId="3" fillId="0" borderId="3" xfId="338" applyNumberFormat="1" applyFont="1" applyBorder="1" applyAlignment="1">
      <alignment horizontal="right" vertical="center"/>
    </xf>
    <xf numFmtId="0" fontId="3" fillId="0" borderId="3" xfId="338" applyFont="1" applyBorder="1" applyAlignment="1">
      <alignment horizontal="right" vertical="center"/>
    </xf>
    <xf numFmtId="2" fontId="3" fillId="0" borderId="3" xfId="338" applyNumberFormat="1" applyFont="1" applyBorder="1" applyAlignment="1">
      <alignment horizontal="right"/>
    </xf>
    <xf numFmtId="165" fontId="3" fillId="0" borderId="13" xfId="338" applyNumberFormat="1" applyFont="1" applyBorder="1" applyAlignment="1">
      <alignment horizontal="right" vertical="center"/>
    </xf>
    <xf numFmtId="0" fontId="5" fillId="0" borderId="0" xfId="338" applyFont="1" applyAlignment="1">
      <alignment horizontal="center" vertical="center"/>
    </xf>
    <xf numFmtId="0" fontId="3" fillId="0" borderId="0" xfId="338" applyFont="1" applyAlignment="1">
      <alignment vertical="center"/>
    </xf>
    <xf numFmtId="0" fontId="5" fillId="0" borderId="0" xfId="338" applyFont="1" applyBorder="1" applyAlignment="1">
      <alignment horizontal="center" vertical="center"/>
    </xf>
    <xf numFmtId="0" fontId="5" fillId="0" borderId="0" xfId="338" applyFont="1" applyFill="1" applyBorder="1" applyAlignment="1">
      <alignment horizontal="center" vertical="center"/>
    </xf>
    <xf numFmtId="0" fontId="3" fillId="0" borderId="0" xfId="338" applyFont="1" applyBorder="1" applyAlignment="1">
      <alignment horizontal="center" vertical="center" wrapText="1"/>
    </xf>
    <xf numFmtId="0" fontId="3" fillId="0" borderId="0" xfId="338" applyFont="1" applyBorder="1" applyAlignment="1">
      <alignment horizontal="center" vertical="center"/>
    </xf>
    <xf numFmtId="16" fontId="3" fillId="0" borderId="0" xfId="338" applyNumberFormat="1" applyFont="1" applyBorder="1" applyAlignment="1">
      <alignment horizontal="center" vertical="center" wrapText="1"/>
    </xf>
    <xf numFmtId="165" fontId="3" fillId="0" borderId="5" xfId="338" applyNumberFormat="1" applyFont="1" applyBorder="1" applyAlignment="1">
      <alignment horizontal="right" vertical="center"/>
    </xf>
    <xf numFmtId="165" fontId="3" fillId="0" borderId="5" xfId="338" applyNumberFormat="1" applyFont="1" applyFill="1" applyBorder="1" applyAlignment="1">
      <alignment horizontal="right" vertical="center"/>
    </xf>
    <xf numFmtId="2" fontId="3" fillId="0" borderId="0" xfId="338" applyNumberFormat="1" applyFont="1" applyBorder="1" applyAlignment="1">
      <alignment horizontal="center" vertical="center"/>
    </xf>
    <xf numFmtId="165" fontId="5" fillId="0" borderId="5" xfId="338" applyNumberFormat="1" applyFont="1" applyBorder="1" applyAlignment="1">
      <alignment horizontal="right" vertical="center"/>
    </xf>
    <xf numFmtId="165" fontId="5" fillId="0" borderId="5" xfId="338" applyNumberFormat="1" applyFont="1" applyFill="1" applyBorder="1" applyAlignment="1">
      <alignment horizontal="right" vertical="center"/>
    </xf>
    <xf numFmtId="2" fontId="5" fillId="0" borderId="0" xfId="338" applyNumberFormat="1" applyFont="1" applyBorder="1" applyAlignment="1">
      <alignment horizontal="center" vertical="center"/>
    </xf>
    <xf numFmtId="2" fontId="3" fillId="0" borderId="0" xfId="338" applyNumberFormat="1" applyFont="1" applyBorder="1" applyAlignment="1">
      <alignment vertical="center"/>
    </xf>
    <xf numFmtId="165" fontId="3" fillId="0" borderId="0" xfId="338" applyNumberFormat="1" applyFont="1" applyBorder="1" applyAlignment="1">
      <alignment horizontal="center" vertical="center"/>
    </xf>
    <xf numFmtId="0" fontId="3" fillId="0" borderId="0" xfId="338" applyFont="1" applyBorder="1" applyAlignment="1">
      <alignment vertical="center"/>
    </xf>
    <xf numFmtId="2" fontId="3" fillId="0" borderId="0" xfId="338" applyNumberFormat="1" applyFont="1" applyFill="1" applyBorder="1"/>
    <xf numFmtId="2" fontId="3" fillId="0" borderId="0" xfId="338" applyNumberFormat="1" applyFont="1" applyFill="1" applyBorder="1" applyAlignment="1">
      <alignment horizontal="center"/>
    </xf>
    <xf numFmtId="165" fontId="3" fillId="0" borderId="0" xfId="338" applyNumberFormat="1" applyFont="1" applyBorder="1" applyAlignment="1">
      <alignment vertical="center"/>
    </xf>
    <xf numFmtId="0" fontId="5" fillId="2" borderId="10" xfId="338" applyFont="1" applyFill="1" applyBorder="1" applyAlignment="1">
      <alignment horizontal="center" vertical="center"/>
    </xf>
    <xf numFmtId="0" fontId="3" fillId="0" borderId="15" xfId="338" applyFont="1" applyBorder="1" applyAlignment="1">
      <alignment horizontal="left" vertical="center"/>
    </xf>
    <xf numFmtId="165" fontId="3" fillId="0" borderId="12" xfId="338" applyNumberFormat="1" applyFont="1" applyBorder="1" applyAlignment="1">
      <alignment horizontal="right" vertical="center"/>
    </xf>
    <xf numFmtId="0" fontId="5" fillId="0" borderId="15" xfId="338" applyFont="1" applyBorder="1" applyAlignment="1">
      <alignment horizontal="left" vertical="center"/>
    </xf>
    <xf numFmtId="165" fontId="5" fillId="0" borderId="12" xfId="338" applyNumberFormat="1" applyFont="1" applyBorder="1" applyAlignment="1">
      <alignment horizontal="right" vertical="center"/>
    </xf>
    <xf numFmtId="0" fontId="5" fillId="0" borderId="39" xfId="338" applyFont="1" applyBorder="1" applyAlignment="1">
      <alignment horizontal="left" vertical="center"/>
    </xf>
    <xf numFmtId="165" fontId="5" fillId="0" borderId="40" xfId="338" applyNumberFormat="1" applyFont="1" applyBorder="1" applyAlignment="1">
      <alignment horizontal="right" vertical="center"/>
    </xf>
    <xf numFmtId="165" fontId="5" fillId="0" borderId="40" xfId="338" applyNumberFormat="1" applyFont="1" applyFill="1" applyBorder="1" applyAlignment="1">
      <alignment horizontal="right" vertical="center"/>
    </xf>
    <xf numFmtId="165" fontId="5" fillId="0" borderId="43" xfId="338" applyNumberFormat="1" applyFont="1" applyBorder="1" applyAlignment="1">
      <alignment horizontal="right" vertical="center"/>
    </xf>
    <xf numFmtId="165" fontId="3" fillId="0" borderId="5" xfId="338" applyNumberFormat="1" applyFont="1" applyFill="1" applyBorder="1"/>
    <xf numFmtId="0" fontId="3" fillId="0" borderId="5" xfId="338" applyNumberFormat="1" applyFont="1" applyFill="1" applyBorder="1" applyAlignment="1">
      <alignment horizontal="right" vertical="center"/>
    </xf>
    <xf numFmtId="2" fontId="3" fillId="0" borderId="5" xfId="338" applyNumberFormat="1" applyFont="1" applyFill="1" applyBorder="1" applyAlignment="1">
      <alignment horizontal="right" vertical="center"/>
    </xf>
    <xf numFmtId="165" fontId="3" fillId="0" borderId="0" xfId="338" applyNumberFormat="1" applyFont="1" applyAlignment="1">
      <alignment vertical="center"/>
    </xf>
    <xf numFmtId="0" fontId="5" fillId="2" borderId="12" xfId="338" applyFont="1" applyFill="1" applyBorder="1" applyAlignment="1">
      <alignment horizontal="center" vertical="center" wrapText="1"/>
    </xf>
    <xf numFmtId="0" fontId="3" fillId="0" borderId="15" xfId="338" applyFont="1" applyBorder="1" applyAlignment="1">
      <alignment horizontal="left" vertical="center" indent="1"/>
    </xf>
    <xf numFmtId="165" fontId="5" fillId="0" borderId="43" xfId="338" applyNumberFormat="1" applyFont="1" applyFill="1" applyBorder="1" applyAlignment="1">
      <alignment horizontal="right" vertical="center"/>
    </xf>
    <xf numFmtId="0" fontId="3" fillId="0" borderId="0" xfId="338" quotePrefix="1" applyFont="1"/>
    <xf numFmtId="0" fontId="5" fillId="2" borderId="15" xfId="338" applyFont="1" applyFill="1" applyBorder="1" applyAlignment="1">
      <alignment vertical="center"/>
    </xf>
    <xf numFmtId="165" fontId="3" fillId="0" borderId="12" xfId="338" applyNumberFormat="1" applyFont="1" applyFill="1" applyBorder="1" applyAlignment="1">
      <alignment horizontal="right" vertical="center"/>
    </xf>
    <xf numFmtId="165" fontId="5" fillId="0" borderId="12" xfId="338" applyNumberFormat="1" applyFont="1" applyFill="1" applyBorder="1" applyAlignment="1">
      <alignment horizontal="right" vertical="center"/>
    </xf>
    <xf numFmtId="0" fontId="3" fillId="0" borderId="15" xfId="338" applyFont="1" applyFill="1" applyBorder="1" applyAlignment="1">
      <alignment horizontal="left" vertical="center" indent="1"/>
    </xf>
    <xf numFmtId="0" fontId="5" fillId="0" borderId="0" xfId="2" applyFont="1" applyAlignment="1">
      <alignment horizontal="center"/>
    </xf>
    <xf numFmtId="164" fontId="5" fillId="0" borderId="0" xfId="350" applyNumberFormat="1" applyFont="1" applyAlignment="1" applyProtection="1">
      <alignment horizontal="center"/>
    </xf>
    <xf numFmtId="172" fontId="5" fillId="0" borderId="0" xfId="179" applyNumberFormat="1" applyFont="1" applyFill="1" applyBorder="1" applyAlignment="1" applyProtection="1">
      <alignment horizontal="center" vertical="center"/>
    </xf>
    <xf numFmtId="0" fontId="3" fillId="0" borderId="0" xfId="289" applyFont="1" applyFill="1"/>
    <xf numFmtId="0" fontId="5" fillId="4" borderId="45" xfId="289" applyFont="1" applyFill="1" applyBorder="1" applyAlignment="1">
      <alignment horizontal="right" vertical="center"/>
    </xf>
    <xf numFmtId="0" fontId="5" fillId="4" borderId="30" xfId="289" applyFont="1" applyFill="1" applyBorder="1" applyAlignment="1">
      <alignment horizontal="left" vertical="center"/>
    </xf>
    <xf numFmtId="0" fontId="5" fillId="4" borderId="5" xfId="181" applyFont="1" applyFill="1" applyBorder="1" applyAlignment="1">
      <alignment horizontal="center" vertical="center"/>
    </xf>
    <xf numFmtId="0" fontId="5" fillId="4" borderId="12" xfId="181" applyFont="1" applyFill="1" applyBorder="1" applyAlignment="1">
      <alignment horizontal="center" vertical="center"/>
    </xf>
    <xf numFmtId="0" fontId="3" fillId="0" borderId="35" xfId="289" applyFont="1" applyFill="1" applyBorder="1"/>
    <xf numFmtId="0" fontId="3" fillId="0" borderId="36" xfId="289" applyFont="1" applyFill="1" applyBorder="1"/>
    <xf numFmtId="165" fontId="3" fillId="0" borderId="5" xfId="181" applyNumberFormat="1" applyFont="1" applyBorder="1"/>
    <xf numFmtId="165" fontId="3" fillId="0" borderId="5" xfId="181" applyNumberFormat="1" applyFont="1" applyBorder="1" applyAlignment="1">
      <alignment horizontal="right"/>
    </xf>
    <xf numFmtId="165" fontId="3" fillId="0" borderId="5" xfId="181" applyNumberFormat="1" applyFont="1" applyBorder="1" applyAlignment="1">
      <alignment horizontal="right" indent="1"/>
    </xf>
    <xf numFmtId="165" fontId="3" fillId="0" borderId="12" xfId="181" applyNumberFormat="1" applyFont="1" applyBorder="1" applyAlignment="1">
      <alignment horizontal="right" indent="1"/>
    </xf>
    <xf numFmtId="0" fontId="3" fillId="0" borderId="25" xfId="289" applyFont="1" applyFill="1" applyBorder="1"/>
    <xf numFmtId="0" fontId="3" fillId="0" borderId="0" xfId="289" applyFont="1" applyFill="1" applyBorder="1"/>
    <xf numFmtId="165" fontId="3" fillId="0" borderId="3" xfId="181" applyNumberFormat="1" applyFont="1" applyFill="1" applyBorder="1"/>
    <xf numFmtId="165" fontId="3" fillId="0" borderId="3" xfId="181" applyNumberFormat="1" applyFont="1" applyFill="1" applyBorder="1" applyAlignment="1">
      <alignment horizontal="right"/>
    </xf>
    <xf numFmtId="165" fontId="3" fillId="0" borderId="3" xfId="181" applyNumberFormat="1" applyFont="1" applyFill="1" applyBorder="1" applyAlignment="1">
      <alignment horizontal="right" indent="1"/>
    </xf>
    <xf numFmtId="165" fontId="3" fillId="0" borderId="13" xfId="181" applyNumberFormat="1" applyFont="1" applyFill="1" applyBorder="1" applyAlignment="1">
      <alignment horizontal="right" indent="1"/>
    </xf>
    <xf numFmtId="165" fontId="3" fillId="0" borderId="5" xfId="181" applyNumberFormat="1" applyFont="1" applyFill="1" applyBorder="1"/>
    <xf numFmtId="165" fontId="3" fillId="0" borderId="5" xfId="181" applyNumberFormat="1" applyFont="1" applyFill="1" applyBorder="1" applyAlignment="1">
      <alignment horizontal="right"/>
    </xf>
    <xf numFmtId="165" fontId="3" fillId="0" borderId="5" xfId="181" applyNumberFormat="1" applyFont="1" applyFill="1" applyBorder="1" applyAlignment="1">
      <alignment horizontal="right" indent="1"/>
    </xf>
    <xf numFmtId="165" fontId="3" fillId="0" borderId="12" xfId="181" applyNumberFormat="1" applyFont="1" applyFill="1" applyBorder="1" applyAlignment="1">
      <alignment horizontal="right" indent="1"/>
    </xf>
    <xf numFmtId="165" fontId="3" fillId="0" borderId="5" xfId="181" quotePrefix="1" applyNumberFormat="1" applyFont="1" applyFill="1" applyBorder="1" applyAlignment="1">
      <alignment horizontal="right" indent="1"/>
    </xf>
    <xf numFmtId="165" fontId="3" fillId="0" borderId="12" xfId="181" quotePrefix="1" applyNumberFormat="1" applyFont="1" applyFill="1" applyBorder="1" applyAlignment="1">
      <alignment horizontal="right" indent="1"/>
    </xf>
    <xf numFmtId="0" fontId="3" fillId="7" borderId="0" xfId="289" applyFont="1" applyFill="1" applyBorder="1"/>
    <xf numFmtId="165" fontId="3" fillId="7" borderId="3" xfId="181" applyNumberFormat="1" applyFont="1" applyFill="1" applyBorder="1"/>
    <xf numFmtId="165" fontId="3" fillId="7" borderId="3" xfId="181" applyNumberFormat="1" applyFont="1" applyFill="1" applyBorder="1" applyAlignment="1">
      <alignment horizontal="right"/>
    </xf>
    <xf numFmtId="165" fontId="3" fillId="7" borderId="3" xfId="181" applyNumberFormat="1" applyFont="1" applyFill="1" applyBorder="1" applyAlignment="1">
      <alignment horizontal="right" indent="1"/>
    </xf>
    <xf numFmtId="165" fontId="3" fillId="7" borderId="13" xfId="181" applyNumberFormat="1" applyFont="1" applyFill="1" applyBorder="1" applyAlignment="1">
      <alignment horizontal="right" indent="1"/>
    </xf>
    <xf numFmtId="0" fontId="3" fillId="0" borderId="1" xfId="289" applyFont="1" applyFill="1" applyBorder="1"/>
    <xf numFmtId="165" fontId="3" fillId="0" borderId="13" xfId="181" quotePrefix="1" applyNumberFormat="1" applyFont="1" applyFill="1" applyBorder="1" applyAlignment="1">
      <alignment horizontal="right" indent="1"/>
    </xf>
    <xf numFmtId="165" fontId="3" fillId="0" borderId="3" xfId="181" quotePrefix="1" applyNumberFormat="1" applyFont="1" applyFill="1" applyBorder="1" applyAlignment="1">
      <alignment horizontal="right" indent="1"/>
    </xf>
    <xf numFmtId="0" fontId="3" fillId="0" borderId="57" xfId="289" applyFont="1" applyFill="1" applyBorder="1"/>
    <xf numFmtId="0" fontId="3" fillId="0" borderId="67" xfId="289" applyFont="1" applyFill="1" applyBorder="1"/>
    <xf numFmtId="165" fontId="3" fillId="0" borderId="40" xfId="181" applyNumberFormat="1" applyFont="1" applyFill="1" applyBorder="1"/>
    <xf numFmtId="165" fontId="3" fillId="0" borderId="40" xfId="181" applyNumberFormat="1" applyFont="1" applyFill="1" applyBorder="1" applyAlignment="1">
      <alignment horizontal="right" indent="1"/>
    </xf>
    <xf numFmtId="165" fontId="3" fillId="0" borderId="43" xfId="181" applyNumberFormat="1" applyFont="1" applyFill="1" applyBorder="1" applyAlignment="1">
      <alignment horizontal="right" indent="1"/>
    </xf>
    <xf numFmtId="0" fontId="3" fillId="0" borderId="0" xfId="207" applyFont="1" applyFill="1"/>
    <xf numFmtId="165" fontId="3" fillId="0" borderId="0" xfId="289" applyNumberFormat="1" applyFont="1" applyFill="1"/>
    <xf numFmtId="0" fontId="5" fillId="0" borderId="0" xfId="2" applyFont="1" applyFill="1" applyAlignment="1"/>
    <xf numFmtId="164" fontId="3" fillId="0" borderId="0" xfId="0" applyNumberFormat="1" applyFont="1" applyFill="1"/>
    <xf numFmtId="164" fontId="42" fillId="2" borderId="70" xfId="0" applyNumberFormat="1" applyFont="1" applyFill="1" applyBorder="1"/>
    <xf numFmtId="164" fontId="3" fillId="2" borderId="54" xfId="0" applyNumberFormat="1" applyFont="1" applyFill="1" applyBorder="1"/>
    <xf numFmtId="164" fontId="3" fillId="2" borderId="29" xfId="0" applyNumberFormat="1" applyFont="1" applyFill="1" applyBorder="1"/>
    <xf numFmtId="164" fontId="3" fillId="2" borderId="48" xfId="0" applyNumberFormat="1" applyFont="1" applyFill="1" applyBorder="1"/>
    <xf numFmtId="164" fontId="5" fillId="2" borderId="16" xfId="0" quotePrefix="1" applyNumberFormat="1" applyFont="1" applyFill="1" applyBorder="1" applyAlignment="1">
      <alignment horizontal="centerContinuous"/>
    </xf>
    <xf numFmtId="164" fontId="5" fillId="2" borderId="55" xfId="0" quotePrefix="1" applyNumberFormat="1" applyFont="1" applyFill="1" applyBorder="1" applyAlignment="1">
      <alignment horizontal="centerContinuous"/>
    </xf>
    <xf numFmtId="164" fontId="41" fillId="2" borderId="25" xfId="0" applyNumberFormat="1" applyFont="1" applyFill="1" applyBorder="1"/>
    <xf numFmtId="164" fontId="3" fillId="2" borderId="1" xfId="0" applyNumberFormat="1" applyFont="1" applyFill="1" applyBorder="1"/>
    <xf numFmtId="164" fontId="5" fillId="2" borderId="3" xfId="0" applyNumberFormat="1" applyFont="1" applyFill="1" applyBorder="1" applyAlignment="1">
      <alignment horizontal="center"/>
    </xf>
    <xf numFmtId="164" fontId="5" fillId="2" borderId="8" xfId="0" applyNumberFormat="1" applyFont="1" applyFill="1" applyBorder="1" applyAlignment="1">
      <alignment horizontal="center"/>
    </xf>
    <xf numFmtId="164" fontId="5" fillId="2" borderId="45" xfId="0" quotePrefix="1" applyNumberFormat="1" applyFont="1" applyFill="1" applyBorder="1" applyAlignment="1">
      <alignment horizontal="right"/>
    </xf>
    <xf numFmtId="164" fontId="5" fillId="2" borderId="30" xfId="0" quotePrefix="1" applyNumberFormat="1" applyFont="1" applyFill="1" applyBorder="1" applyAlignment="1"/>
    <xf numFmtId="173" fontId="5" fillId="2" borderId="3" xfId="0" quotePrefix="1" applyNumberFormat="1" applyFont="1" applyFill="1" applyBorder="1" applyAlignment="1">
      <alignment horizontal="center"/>
    </xf>
    <xf numFmtId="173" fontId="5" fillId="2" borderId="8" xfId="0" quotePrefix="1" applyNumberFormat="1" applyFont="1" applyFill="1" applyBorder="1" applyAlignment="1">
      <alignment horizontal="center"/>
    </xf>
    <xf numFmtId="173" fontId="5" fillId="2" borderId="2" xfId="0" quotePrefix="1" applyNumberFormat="1" applyFont="1" applyFill="1" applyBorder="1" applyAlignment="1">
      <alignment horizontal="center"/>
    </xf>
    <xf numFmtId="173" fontId="5" fillId="2" borderId="24" xfId="0" quotePrefix="1" applyNumberFormat="1" applyFont="1" applyFill="1" applyBorder="1" applyAlignment="1">
      <alignment horizontal="center"/>
    </xf>
    <xf numFmtId="164" fontId="5" fillId="0" borderId="56" xfId="0" applyNumberFormat="1" applyFont="1" applyFill="1" applyBorder="1"/>
    <xf numFmtId="164" fontId="3" fillId="0" borderId="49" xfId="0" applyNumberFormat="1" applyFont="1" applyFill="1" applyBorder="1"/>
    <xf numFmtId="164" fontId="3" fillId="0" borderId="2" xfId="0" applyNumberFormat="1" applyFont="1" applyFill="1" applyBorder="1"/>
    <xf numFmtId="164" fontId="3" fillId="0" borderId="2" xfId="0" applyNumberFormat="1" applyFont="1" applyFill="1" applyBorder="1" applyAlignment="1">
      <alignment horizontal="center"/>
    </xf>
    <xf numFmtId="164" fontId="3" fillId="0" borderId="50" xfId="0" applyNumberFormat="1" applyFont="1" applyFill="1" applyBorder="1" applyAlignment="1">
      <alignment horizontal="center"/>
    </xf>
    <xf numFmtId="164" fontId="5" fillId="0" borderId="3" xfId="0" applyNumberFormat="1" applyFont="1" applyFill="1" applyBorder="1" applyAlignment="1">
      <alignment horizontal="right"/>
    </xf>
    <xf numFmtId="165" fontId="3" fillId="0" borderId="0" xfId="2" applyNumberFormat="1" applyFont="1" applyFill="1" applyAlignment="1">
      <alignment horizontal="center"/>
    </xf>
    <xf numFmtId="164" fontId="3" fillId="0" borderId="13" xfId="0" applyNumberFormat="1" applyFont="1" applyFill="1" applyBorder="1" applyAlignment="1">
      <alignment horizontal="center"/>
    </xf>
    <xf numFmtId="165" fontId="3" fillId="0" borderId="0" xfId="2" applyNumberFormat="1" applyFont="1" applyFill="1"/>
    <xf numFmtId="164" fontId="5" fillId="0" borderId="11" xfId="0" applyNumberFormat="1" applyFont="1" applyFill="1" applyBorder="1" applyAlignment="1">
      <alignment horizontal="left"/>
    </xf>
    <xf numFmtId="164" fontId="5" fillId="0" borderId="1" xfId="0" applyNumberFormat="1" applyFont="1" applyFill="1" applyBorder="1"/>
    <xf numFmtId="164" fontId="3" fillId="0" borderId="3" xfId="0" applyNumberFormat="1" applyFont="1" applyFill="1" applyBorder="1" applyAlignment="1">
      <alignment horizontal="right"/>
    </xf>
    <xf numFmtId="164" fontId="3" fillId="0" borderId="3" xfId="0" applyNumberFormat="1" applyFont="1" applyFill="1" applyBorder="1" applyAlignment="1">
      <alignment horizontal="center"/>
    </xf>
    <xf numFmtId="164" fontId="5" fillId="0" borderId="3" xfId="0" applyNumberFormat="1" applyFont="1" applyFill="1" applyBorder="1" applyAlignment="1">
      <alignment horizontal="center"/>
    </xf>
    <xf numFmtId="164" fontId="5" fillId="0" borderId="13" xfId="0" applyNumberFormat="1" applyFont="1" applyFill="1" applyBorder="1" applyAlignment="1">
      <alignment horizontal="center"/>
    </xf>
    <xf numFmtId="164" fontId="3" fillId="0" borderId="25" xfId="0" applyNumberFormat="1" applyFont="1" applyFill="1" applyBorder="1"/>
    <xf numFmtId="164" fontId="3" fillId="0" borderId="1" xfId="0" applyNumberFormat="1" applyFont="1" applyFill="1" applyBorder="1"/>
    <xf numFmtId="164" fontId="3" fillId="0" borderId="1" xfId="0" quotePrefix="1" applyNumberFormat="1" applyFont="1" applyFill="1" applyBorder="1" applyAlignment="1">
      <alignment horizontal="left"/>
    </xf>
    <xf numFmtId="164" fontId="3" fillId="0" borderId="1" xfId="0" applyNumberFormat="1" applyFont="1" applyFill="1" applyBorder="1" applyAlignment="1">
      <alignment horizontal="right"/>
    </xf>
    <xf numFmtId="164" fontId="3" fillId="0" borderId="20" xfId="0" applyNumberFormat="1" applyFont="1" applyFill="1" applyBorder="1" applyAlignment="1">
      <alignment horizontal="center"/>
    </xf>
    <xf numFmtId="164" fontId="3" fillId="0" borderId="56" xfId="0" applyNumberFormat="1" applyFont="1" applyFill="1" applyBorder="1"/>
    <xf numFmtId="164" fontId="3" fillId="0" borderId="49" xfId="0" applyNumberFormat="1" applyFont="1" applyFill="1" applyBorder="1" applyAlignment="1">
      <alignment horizontal="right"/>
    </xf>
    <xf numFmtId="164" fontId="5" fillId="0" borderId="33" xfId="0" applyNumberFormat="1" applyFont="1" applyFill="1" applyBorder="1" applyAlignment="1">
      <alignment horizontal="center"/>
    </xf>
    <xf numFmtId="164" fontId="3" fillId="0" borderId="1" xfId="0" applyNumberFormat="1" applyFont="1" applyFill="1" applyBorder="1" applyAlignment="1">
      <alignment horizontal="left"/>
    </xf>
    <xf numFmtId="164" fontId="3" fillId="0" borderId="33" xfId="0" applyNumberFormat="1" applyFont="1" applyFill="1" applyBorder="1" applyAlignment="1">
      <alignment horizontal="center"/>
    </xf>
    <xf numFmtId="164" fontId="3" fillId="0" borderId="71" xfId="0" applyNumberFormat="1" applyFont="1" applyFill="1" applyBorder="1"/>
    <xf numFmtId="164" fontId="3" fillId="0" borderId="38" xfId="0" applyNumberFormat="1" applyFont="1" applyFill="1" applyBorder="1"/>
    <xf numFmtId="164" fontId="3" fillId="0" borderId="4" xfId="0" applyNumberFormat="1" applyFont="1" applyFill="1" applyBorder="1" applyAlignment="1">
      <alignment horizontal="center"/>
    </xf>
    <xf numFmtId="164" fontId="3" fillId="0" borderId="30" xfId="0" applyNumberFormat="1" applyFont="1" applyFill="1" applyBorder="1" applyAlignment="1">
      <alignment horizontal="center"/>
    </xf>
    <xf numFmtId="164" fontId="5" fillId="0" borderId="25" xfId="0" applyNumberFormat="1" applyFont="1" applyFill="1" applyBorder="1" applyAlignment="1">
      <alignment horizontal="left"/>
    </xf>
    <xf numFmtId="164" fontId="5" fillId="0" borderId="2" xfId="0" applyNumberFormat="1" applyFont="1" applyFill="1" applyBorder="1" applyAlignment="1">
      <alignment horizontal="right"/>
    </xf>
    <xf numFmtId="164" fontId="5" fillId="0" borderId="2" xfId="0" applyNumberFormat="1" applyFont="1" applyFill="1" applyBorder="1" applyAlignment="1">
      <alignment horizontal="center"/>
    </xf>
    <xf numFmtId="164" fontId="5" fillId="0" borderId="50" xfId="0" applyNumberFormat="1" applyFont="1" applyFill="1" applyBorder="1" applyAlignment="1">
      <alignment horizontal="center"/>
    </xf>
    <xf numFmtId="164" fontId="3" fillId="0" borderId="4" xfId="0" applyNumberFormat="1" applyFont="1" applyFill="1" applyBorder="1" applyAlignment="1">
      <alignment horizontal="right"/>
    </xf>
    <xf numFmtId="164" fontId="5" fillId="0" borderId="71" xfId="0" applyNumberFormat="1" applyFont="1" applyFill="1" applyBorder="1" applyAlignment="1">
      <alignment horizontal="left"/>
    </xf>
    <xf numFmtId="164" fontId="3" fillId="0" borderId="38" xfId="0" applyNumberFormat="1" applyFont="1" applyFill="1" applyBorder="1" applyAlignment="1">
      <alignment horizontal="left"/>
    </xf>
    <xf numFmtId="164" fontId="5" fillId="0" borderId="4" xfId="0" applyNumberFormat="1" applyFont="1" applyFill="1" applyBorder="1" applyAlignment="1">
      <alignment horizontal="right"/>
    </xf>
    <xf numFmtId="164" fontId="5" fillId="0" borderId="4" xfId="0" applyNumberFormat="1" applyFont="1" applyFill="1" applyBorder="1" applyAlignment="1">
      <alignment horizontal="center"/>
    </xf>
    <xf numFmtId="164" fontId="5" fillId="0" borderId="30" xfId="0" applyNumberFormat="1" applyFont="1" applyFill="1" applyBorder="1" applyAlignment="1">
      <alignment horizontal="center"/>
    </xf>
    <xf numFmtId="164" fontId="5" fillId="0" borderId="56" xfId="0" applyNumberFormat="1" applyFont="1" applyFill="1" applyBorder="1" applyAlignment="1">
      <alignment vertical="center"/>
    </xf>
    <xf numFmtId="164" fontId="5" fillId="0" borderId="49" xfId="0" applyNumberFormat="1" applyFont="1" applyFill="1" applyBorder="1" applyAlignment="1">
      <alignment vertical="center"/>
    </xf>
    <xf numFmtId="164" fontId="5" fillId="0" borderId="25" xfId="0" applyNumberFormat="1" applyFont="1" applyFill="1" applyBorder="1" applyAlignment="1">
      <alignment vertical="center"/>
    </xf>
    <xf numFmtId="164" fontId="5" fillId="0" borderId="1" xfId="0" applyNumberFormat="1" applyFont="1" applyFill="1" applyBorder="1" applyAlignment="1">
      <alignment vertical="center"/>
    </xf>
    <xf numFmtId="164" fontId="5" fillId="0" borderId="25" xfId="0" quotePrefix="1" applyNumberFormat="1" applyFont="1" applyFill="1" applyBorder="1" applyAlignment="1">
      <alignment horizontal="left"/>
    </xf>
    <xf numFmtId="164" fontId="3" fillId="0" borderId="0" xfId="0" applyNumberFormat="1" applyFont="1" applyFill="1" applyBorder="1"/>
    <xf numFmtId="164" fontId="5" fillId="0" borderId="71" xfId="0" quotePrefix="1" applyNumberFormat="1" applyFont="1" applyFill="1" applyBorder="1" applyAlignment="1">
      <alignment horizontal="left"/>
    </xf>
    <xf numFmtId="164" fontId="9" fillId="0" borderId="25" xfId="0" applyNumberFormat="1" applyFont="1" applyFill="1" applyBorder="1"/>
    <xf numFmtId="164" fontId="9" fillId="0" borderId="1" xfId="0" applyNumberFormat="1" applyFont="1" applyFill="1" applyBorder="1"/>
    <xf numFmtId="164" fontId="9" fillId="0" borderId="3" xfId="0" applyNumberFormat="1" applyFont="1" applyFill="1" applyBorder="1"/>
    <xf numFmtId="164" fontId="9" fillId="0" borderId="3" xfId="0" applyNumberFormat="1" applyFont="1" applyFill="1" applyBorder="1" applyAlignment="1">
      <alignment horizontal="center"/>
    </xf>
    <xf numFmtId="164" fontId="9" fillId="0" borderId="33" xfId="0" applyNumberFormat="1" applyFont="1" applyFill="1" applyBorder="1" applyAlignment="1">
      <alignment horizontal="center"/>
    </xf>
    <xf numFmtId="164" fontId="3" fillId="0" borderId="25" xfId="0" quotePrefix="1" applyNumberFormat="1" applyFont="1" applyFill="1" applyBorder="1" applyAlignment="1">
      <alignment horizontal="left"/>
    </xf>
    <xf numFmtId="164" fontId="5" fillId="0" borderId="26" xfId="0" quotePrefix="1" applyNumberFormat="1" applyFont="1" applyFill="1" applyBorder="1" applyAlignment="1">
      <alignment horizontal="left"/>
    </xf>
    <xf numFmtId="164" fontId="3" fillId="0" borderId="52" xfId="0" applyNumberFormat="1" applyFont="1" applyFill="1" applyBorder="1"/>
    <xf numFmtId="164" fontId="5" fillId="0" borderId="52" xfId="0" applyNumberFormat="1" applyFont="1" applyFill="1" applyBorder="1" applyAlignment="1">
      <alignment horizontal="right"/>
    </xf>
    <xf numFmtId="164" fontId="5" fillId="0" borderId="27" xfId="0" applyNumberFormat="1" applyFont="1" applyFill="1" applyBorder="1" applyAlignment="1">
      <alignment horizontal="center"/>
    </xf>
    <xf numFmtId="164" fontId="5" fillId="0" borderId="53" xfId="0" applyNumberFormat="1" applyFont="1" applyFill="1" applyBorder="1" applyAlignment="1">
      <alignment horizontal="center"/>
    </xf>
    <xf numFmtId="164" fontId="41" fillId="0" borderId="16" xfId="0" quotePrefix="1" applyNumberFormat="1" applyFont="1" applyFill="1" applyBorder="1" applyAlignment="1"/>
    <xf numFmtId="164" fontId="41" fillId="0" borderId="0" xfId="0" applyNumberFormat="1" applyFont="1" applyFill="1" applyBorder="1" applyAlignment="1"/>
    <xf numFmtId="164" fontId="41" fillId="0" borderId="0" xfId="0" quotePrefix="1" applyNumberFormat="1" applyFont="1" applyFill="1" applyAlignment="1"/>
    <xf numFmtId="164" fontId="41" fillId="0" borderId="0" xfId="0" quotePrefix="1" applyNumberFormat="1" applyFont="1" applyFill="1" applyBorder="1" applyAlignment="1"/>
    <xf numFmtId="174" fontId="41" fillId="0" borderId="0" xfId="0" applyNumberFormat="1" applyFont="1" applyFill="1" applyBorder="1"/>
    <xf numFmtId="174" fontId="41" fillId="0" borderId="0" xfId="0" applyNumberFormat="1" applyFont="1" applyFill="1" applyBorder="1" applyAlignment="1">
      <alignment horizontal="right"/>
    </xf>
    <xf numFmtId="164" fontId="41" fillId="0" borderId="0" xfId="0" applyNumberFormat="1" applyFont="1" applyFill="1" applyBorder="1"/>
    <xf numFmtId="164" fontId="41" fillId="0" borderId="0" xfId="0" applyNumberFormat="1" applyFont="1" applyFill="1"/>
    <xf numFmtId="164" fontId="3" fillId="0" borderId="0" xfId="2" applyNumberFormat="1" applyFont="1" applyFill="1"/>
    <xf numFmtId="0" fontId="5" fillId="0" borderId="0" xfId="2" applyFont="1" applyAlignment="1"/>
    <xf numFmtId="0" fontId="3" fillId="0" borderId="0" xfId="2" applyFont="1"/>
    <xf numFmtId="164" fontId="9" fillId="0" borderId="0" xfId="0" applyNumberFormat="1" applyFont="1" applyFill="1"/>
    <xf numFmtId="164" fontId="5" fillId="0" borderId="0" xfId="0" applyNumberFormat="1" applyFont="1" applyFill="1" applyAlignment="1">
      <alignment horizontal="center"/>
    </xf>
    <xf numFmtId="164" fontId="3" fillId="0" borderId="21" xfId="0" applyNumberFormat="1" applyFont="1" applyFill="1" applyBorder="1" applyAlignment="1"/>
    <xf numFmtId="164" fontId="43" fillId="2" borderId="70" xfId="0" applyNumberFormat="1" applyFont="1" applyFill="1" applyBorder="1"/>
    <xf numFmtId="164" fontId="3" fillId="2" borderId="25" xfId="0" applyNumberFormat="1" applyFont="1" applyFill="1" applyBorder="1"/>
    <xf numFmtId="164" fontId="3" fillId="0" borderId="46" xfId="0" applyNumberFormat="1" applyFont="1" applyFill="1" applyBorder="1"/>
    <xf numFmtId="164" fontId="3" fillId="0" borderId="24" xfId="0" applyNumberFormat="1" applyFont="1" applyFill="1" applyBorder="1"/>
    <xf numFmtId="164" fontId="5" fillId="0" borderId="3" xfId="0" quotePrefix="1" applyNumberFormat="1" applyFont="1" applyFill="1" applyBorder="1" applyAlignment="1">
      <alignment horizontal="left"/>
    </xf>
    <xf numFmtId="165" fontId="3" fillId="0" borderId="0" xfId="2" applyNumberFormat="1" applyFont="1"/>
    <xf numFmtId="164" fontId="3" fillId="0" borderId="38" xfId="0" quotePrefix="1" applyNumberFormat="1" applyFont="1" applyFill="1" applyBorder="1" applyAlignment="1">
      <alignment horizontal="left"/>
    </xf>
    <xf numFmtId="164" fontId="3" fillId="0" borderId="24" xfId="0" applyNumberFormat="1" applyFont="1" applyFill="1" applyBorder="1" applyAlignment="1">
      <alignment horizontal="center"/>
    </xf>
    <xf numFmtId="164" fontId="5" fillId="0" borderId="56" xfId="0" applyNumberFormat="1" applyFont="1" applyFill="1" applyBorder="1" applyAlignment="1">
      <alignment horizontal="left"/>
    </xf>
    <xf numFmtId="164" fontId="3" fillId="0" borderId="49" xfId="0" applyNumberFormat="1" applyFont="1" applyBorder="1" applyAlignment="1">
      <alignment horizontal="left"/>
    </xf>
    <xf numFmtId="164" fontId="5" fillId="0" borderId="24" xfId="0" applyNumberFormat="1" applyFont="1" applyFill="1" applyBorder="1" applyAlignment="1">
      <alignment horizontal="center"/>
    </xf>
    <xf numFmtId="164" fontId="3" fillId="0" borderId="38" xfId="0" applyNumberFormat="1" applyFont="1" applyBorder="1" applyAlignment="1">
      <alignment horizontal="left"/>
    </xf>
    <xf numFmtId="164" fontId="5" fillId="0" borderId="20" xfId="0" applyNumberFormat="1" applyFont="1" applyFill="1" applyBorder="1" applyAlignment="1">
      <alignment horizontal="center"/>
    </xf>
    <xf numFmtId="164" fontId="5" fillId="3" borderId="56" xfId="0" applyNumberFormat="1" applyFont="1" applyFill="1" applyBorder="1" applyAlignment="1">
      <alignment vertical="center"/>
    </xf>
    <xf numFmtId="164" fontId="5" fillId="3" borderId="49"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3" borderId="1" xfId="0" applyNumberFormat="1" applyFont="1" applyFill="1" applyBorder="1" applyAlignment="1">
      <alignment vertical="center"/>
    </xf>
    <xf numFmtId="164" fontId="9" fillId="0" borderId="13" xfId="0" applyNumberFormat="1" applyFont="1" applyFill="1" applyBorder="1" applyAlignment="1">
      <alignment horizontal="center"/>
    </xf>
    <xf numFmtId="164" fontId="3" fillId="0" borderId="1" xfId="0" applyNumberFormat="1" applyFont="1" applyFill="1" applyBorder="1" applyAlignment="1">
      <alignment horizontal="center"/>
    </xf>
    <xf numFmtId="164" fontId="5" fillId="0" borderId="52" xfId="0" applyNumberFormat="1" applyFont="1" applyFill="1" applyBorder="1" applyAlignment="1">
      <alignment horizontal="center"/>
    </xf>
    <xf numFmtId="164" fontId="5" fillId="0" borderId="28" xfId="0" applyNumberFormat="1" applyFont="1" applyFill="1" applyBorder="1" applyAlignment="1">
      <alignment horizontal="center"/>
    </xf>
    <xf numFmtId="164" fontId="3" fillId="0" borderId="16" xfId="0" quotePrefix="1" applyNumberFormat="1" applyFont="1" applyFill="1" applyBorder="1" applyAlignment="1"/>
    <xf numFmtId="164" fontId="3" fillId="0" borderId="0" xfId="0" applyNumberFormat="1" applyFont="1" applyFill="1" applyBorder="1" applyAlignment="1"/>
    <xf numFmtId="164" fontId="3" fillId="0" borderId="0" xfId="0" quotePrefix="1" applyNumberFormat="1" applyFont="1" applyFill="1" applyAlignment="1"/>
    <xf numFmtId="164" fontId="3" fillId="0" borderId="0" xfId="0" quotePrefix="1" applyNumberFormat="1" applyFont="1" applyFill="1" applyBorder="1" applyAlignment="1"/>
    <xf numFmtId="164" fontId="3" fillId="0" borderId="0" xfId="2" applyNumberFormat="1" applyFont="1"/>
    <xf numFmtId="1" fontId="3" fillId="0" borderId="0" xfId="2" applyNumberFormat="1" applyFont="1"/>
    <xf numFmtId="0" fontId="9" fillId="0" borderId="0" xfId="0" applyFont="1" applyAlignment="1"/>
    <xf numFmtId="0" fontId="5" fillId="2" borderId="75" xfId="2" applyFont="1" applyFill="1" applyBorder="1" applyAlignment="1">
      <alignment horizontal="center" vertical="center"/>
    </xf>
    <xf numFmtId="0" fontId="5" fillId="2" borderId="76" xfId="2" applyFont="1" applyFill="1" applyBorder="1" applyAlignment="1">
      <alignment horizontal="center" vertical="center"/>
    </xf>
    <xf numFmtId="0" fontId="5" fillId="2" borderId="77" xfId="2" applyFont="1" applyFill="1" applyBorder="1" applyAlignment="1">
      <alignment horizontal="center" vertical="center"/>
    </xf>
    <xf numFmtId="164" fontId="3" fillId="6" borderId="3" xfId="207" applyNumberFormat="1" applyFont="1" applyFill="1" applyBorder="1" applyAlignment="1" applyProtection="1">
      <alignment horizontal="left" indent="2"/>
    </xf>
    <xf numFmtId="2" fontId="3" fillId="6" borderId="3" xfId="207" applyNumberFormat="1" applyFont="1" applyFill="1" applyBorder="1"/>
    <xf numFmtId="2" fontId="3" fillId="6" borderId="13" xfId="207" applyNumberFormat="1" applyFont="1" applyFill="1" applyBorder="1"/>
    <xf numFmtId="2" fontId="3" fillId="6" borderId="0" xfId="207" applyNumberFormat="1" applyFont="1" applyFill="1" applyBorder="1"/>
    <xf numFmtId="164" fontId="3" fillId="6" borderId="4" xfId="207" applyNumberFormat="1" applyFont="1" applyFill="1" applyBorder="1" applyAlignment="1" applyProtection="1">
      <alignment horizontal="left" indent="2"/>
    </xf>
    <xf numFmtId="2" fontId="3" fillId="6" borderId="4" xfId="207" applyNumberFormat="1" applyFont="1" applyFill="1" applyBorder="1"/>
    <xf numFmtId="2" fontId="3" fillId="6" borderId="20" xfId="207" applyNumberFormat="1" applyFont="1" applyFill="1" applyBorder="1"/>
    <xf numFmtId="164" fontId="5" fillId="6" borderId="5" xfId="207" applyNumberFormat="1" applyFont="1" applyFill="1" applyBorder="1" applyAlignment="1">
      <alignment horizontal="left"/>
    </xf>
    <xf numFmtId="2" fontId="5" fillId="6" borderId="5" xfId="207" applyNumberFormat="1" applyFont="1" applyFill="1" applyBorder="1"/>
    <xf numFmtId="2" fontId="5" fillId="6" borderId="12" xfId="207" applyNumberFormat="1" applyFont="1" applyFill="1" applyBorder="1"/>
    <xf numFmtId="2" fontId="3" fillId="0" borderId="3" xfId="2" applyNumberFormat="1" applyFont="1" applyBorder="1"/>
    <xf numFmtId="2" fontId="3" fillId="0" borderId="1" xfId="2" applyNumberFormat="1" applyFont="1" applyBorder="1"/>
    <xf numFmtId="2" fontId="3" fillId="0" borderId="13" xfId="2" applyNumberFormat="1" applyFont="1" applyBorder="1"/>
    <xf numFmtId="164" fontId="5" fillId="0" borderId="5" xfId="2" applyNumberFormat="1" applyFont="1" applyBorder="1" applyAlignment="1">
      <alignment horizontal="left"/>
    </xf>
    <xf numFmtId="2" fontId="5" fillId="0" borderId="5" xfId="2" applyNumberFormat="1" applyFont="1" applyBorder="1"/>
    <xf numFmtId="2" fontId="5" fillId="0" borderId="6" xfId="2" applyNumberFormat="1" applyFont="1" applyBorder="1"/>
    <xf numFmtId="2" fontId="5" fillId="0" borderId="12" xfId="2" applyNumberFormat="1" applyFont="1" applyBorder="1"/>
    <xf numFmtId="2" fontId="3" fillId="0" borderId="49" xfId="2" applyNumberFormat="1" applyFont="1" applyBorder="1" applyAlignment="1">
      <alignment horizontal="left" indent="2"/>
    </xf>
    <xf numFmtId="2" fontId="3" fillId="0" borderId="2" xfId="2" applyNumberFormat="1" applyFont="1" applyBorder="1"/>
    <xf numFmtId="2" fontId="3" fillId="0" borderId="24" xfId="2" applyNumberFormat="1" applyFont="1" applyBorder="1"/>
    <xf numFmtId="2" fontId="3" fillId="0" borderId="1" xfId="2" applyNumberFormat="1" applyFont="1" applyBorder="1" applyAlignment="1">
      <alignment horizontal="left" indent="2"/>
    </xf>
    <xf numFmtId="2" fontId="3" fillId="0" borderId="3" xfId="2" applyNumberFormat="1" applyFont="1" applyFill="1" applyBorder="1"/>
    <xf numFmtId="2" fontId="3" fillId="0" borderId="3" xfId="2" applyNumberFormat="1" applyFont="1" applyBorder="1" applyAlignment="1">
      <alignment horizontal="left" indent="2"/>
    </xf>
    <xf numFmtId="2" fontId="3" fillId="0" borderId="4" xfId="2" applyNumberFormat="1" applyFont="1" applyBorder="1"/>
    <xf numFmtId="2" fontId="3" fillId="0" borderId="20" xfId="2" applyNumberFormat="1" applyFont="1" applyBorder="1"/>
    <xf numFmtId="0" fontId="5" fillId="0" borderId="5" xfId="2" applyFont="1" applyBorder="1"/>
    <xf numFmtId="2" fontId="3" fillId="0" borderId="49" xfId="2" applyNumberFormat="1" applyFont="1" applyBorder="1"/>
    <xf numFmtId="2" fontId="3" fillId="0" borderId="50" xfId="2" applyNumberFormat="1" applyFont="1" applyBorder="1"/>
    <xf numFmtId="2" fontId="3" fillId="0" borderId="33" xfId="2" applyNumberFormat="1" applyFont="1" applyBorder="1"/>
    <xf numFmtId="165" fontId="9" fillId="0" borderId="0" xfId="0" applyNumberFormat="1" applyFont="1" applyAlignment="1"/>
    <xf numFmtId="165" fontId="9" fillId="0" borderId="0" xfId="0" applyNumberFormat="1" applyFont="1" applyBorder="1" applyAlignment="1">
      <alignment horizontal="right"/>
    </xf>
    <xf numFmtId="2" fontId="3" fillId="0" borderId="2" xfId="2" applyNumberFormat="1" applyFont="1" applyBorder="1" applyAlignment="1">
      <alignment horizontal="left" indent="2"/>
    </xf>
    <xf numFmtId="165" fontId="9" fillId="0" borderId="0" xfId="0" applyNumberFormat="1" applyFont="1" applyBorder="1" applyAlignment="1"/>
    <xf numFmtId="0" fontId="9" fillId="0" borderId="0" xfId="0" applyFont="1" applyBorder="1" applyAlignment="1"/>
    <xf numFmtId="2" fontId="3" fillId="0" borderId="27" xfId="2" applyNumberFormat="1" applyFont="1" applyBorder="1" applyAlignment="1">
      <alignment horizontal="left" indent="2"/>
    </xf>
    <xf numFmtId="2" fontId="3" fillId="0" borderId="27" xfId="2" applyNumberFormat="1" applyFont="1" applyBorder="1"/>
    <xf numFmtId="2" fontId="3" fillId="0" borderId="28" xfId="2" applyNumberFormat="1" applyFont="1" applyBorder="1"/>
    <xf numFmtId="2" fontId="9" fillId="0" borderId="0" xfId="0" applyNumberFormat="1" applyFont="1"/>
    <xf numFmtId="1" fontId="5" fillId="4" borderId="5" xfId="167" quotePrefix="1" applyNumberFormat="1" applyFont="1" applyFill="1" applyBorder="1" applyAlignment="1" applyProtection="1">
      <alignment horizontal="center"/>
    </xf>
    <xf numFmtId="1" fontId="5" fillId="4" borderId="5" xfId="167" applyNumberFormat="1" applyFont="1" applyFill="1" applyBorder="1" applyAlignment="1" applyProtection="1">
      <alignment horizontal="center"/>
    </xf>
    <xf numFmtId="1" fontId="5" fillId="4" borderId="12" xfId="167" applyNumberFormat="1" applyFont="1" applyFill="1" applyBorder="1" applyAlignment="1" applyProtection="1">
      <alignment horizontal="center"/>
    </xf>
    <xf numFmtId="0" fontId="5" fillId="0" borderId="15" xfId="2" applyFont="1" applyBorder="1" applyAlignment="1">
      <alignment horizontal="left"/>
    </xf>
    <xf numFmtId="2" fontId="3" fillId="0" borderId="5" xfId="167" applyNumberFormat="1" applyFont="1" applyFill="1" applyBorder="1" applyAlignment="1">
      <alignment horizontal="right"/>
    </xf>
    <xf numFmtId="2" fontId="3" fillId="0" borderId="5" xfId="289" applyNumberFormat="1" applyFont="1" applyFill="1" applyBorder="1" applyAlignment="1">
      <alignment horizontal="right"/>
    </xf>
    <xf numFmtId="165" fontId="3" fillId="0" borderId="5" xfId="289" applyNumberFormat="1" applyFont="1" applyFill="1" applyBorder="1" applyAlignment="1">
      <alignment horizontal="right"/>
    </xf>
    <xf numFmtId="165" fontId="3" fillId="0" borderId="5" xfId="0" applyNumberFormat="1" applyFont="1" applyBorder="1" applyAlignment="1">
      <alignment horizontal="right"/>
    </xf>
    <xf numFmtId="165" fontId="3" fillId="0" borderId="12" xfId="0" applyNumberFormat="1" applyFont="1" applyBorder="1" applyAlignment="1">
      <alignment horizontal="right"/>
    </xf>
    <xf numFmtId="0" fontId="5" fillId="0" borderId="39" xfId="2" applyFont="1" applyBorder="1" applyAlignment="1">
      <alignment horizontal="left"/>
    </xf>
    <xf numFmtId="2" fontId="3" fillId="0" borderId="40" xfId="167" applyNumberFormat="1" applyFont="1" applyFill="1" applyBorder="1" applyAlignment="1">
      <alignment horizontal="right"/>
    </xf>
    <xf numFmtId="165" fontId="3" fillId="0" borderId="40" xfId="289" applyNumberFormat="1" applyFont="1" applyFill="1" applyBorder="1" applyAlignment="1">
      <alignment horizontal="right"/>
    </xf>
    <xf numFmtId="165" fontId="3" fillId="0" borderId="40" xfId="0" applyNumberFormat="1" applyFont="1" applyBorder="1" applyAlignment="1">
      <alignment horizontal="right"/>
    </xf>
    <xf numFmtId="165" fontId="3" fillId="0" borderId="43" xfId="0" applyNumberFormat="1" applyFont="1" applyBorder="1" applyAlignment="1">
      <alignment horizontal="right"/>
    </xf>
    <xf numFmtId="0" fontId="44" fillId="0" borderId="0" xfId="2" applyFont="1"/>
    <xf numFmtId="0" fontId="44" fillId="0" borderId="0" xfId="149" applyFont="1" applyAlignment="1" applyProtection="1"/>
    <xf numFmtId="0" fontId="3" fillId="0" borderId="0" xfId="2" applyNumberFormat="1" applyFont="1" applyFill="1"/>
    <xf numFmtId="0" fontId="3" fillId="0" borderId="0" xfId="339" applyFont="1" applyFill="1"/>
    <xf numFmtId="165" fontId="3" fillId="0" borderId="0" xfId="339" applyNumberFormat="1" applyFont="1" applyFill="1"/>
    <xf numFmtId="0" fontId="32" fillId="0" borderId="0" xfId="339" applyFont="1" applyFill="1" applyAlignment="1" applyProtection="1">
      <alignment horizontal="right"/>
    </xf>
    <xf numFmtId="0" fontId="5" fillId="5" borderId="10" xfId="339" quotePrefix="1" applyFont="1" applyFill="1" applyBorder="1" applyAlignment="1" applyProtection="1">
      <alignment horizontal="center" vertical="center"/>
    </xf>
    <xf numFmtId="0" fontId="5" fillId="5" borderId="5" xfId="339" applyFont="1" applyFill="1" applyBorder="1" applyAlignment="1" applyProtection="1">
      <alignment horizontal="center" vertical="center"/>
    </xf>
    <xf numFmtId="4" fontId="5" fillId="5" borderId="5" xfId="339" applyNumberFormat="1" applyFont="1" applyFill="1" applyBorder="1" applyAlignment="1" applyProtection="1">
      <alignment horizontal="center" vertical="center"/>
    </xf>
    <xf numFmtId="0" fontId="5" fillId="5" borderId="4" xfId="339" quotePrefix="1" applyFont="1" applyFill="1" applyBorder="1" applyAlignment="1" applyProtection="1">
      <alignment horizontal="center"/>
    </xf>
    <xf numFmtId="0" fontId="5" fillId="5" borderId="20" xfId="339" quotePrefix="1" applyFont="1" applyFill="1" applyBorder="1" applyAlignment="1" applyProtection="1">
      <alignment horizontal="center" vertical="center"/>
    </xf>
    <xf numFmtId="0" fontId="3" fillId="0" borderId="11" xfId="339" applyFont="1" applyFill="1" applyBorder="1"/>
    <xf numFmtId="0" fontId="3" fillId="0" borderId="3" xfId="339" applyFont="1" applyFill="1" applyBorder="1" applyAlignment="1">
      <alignment horizontal="center"/>
    </xf>
    <xf numFmtId="0" fontId="3" fillId="0" borderId="2" xfId="339" applyFont="1" applyFill="1" applyBorder="1" applyAlignment="1">
      <alignment horizontal="center"/>
    </xf>
    <xf numFmtId="0" fontId="3" fillId="0" borderId="24" xfId="339" applyFont="1" applyFill="1" applyBorder="1" applyAlignment="1">
      <alignment horizontal="center"/>
    </xf>
    <xf numFmtId="0" fontId="5" fillId="0" borderId="11" xfId="339" applyFont="1" applyFill="1" applyBorder="1" applyAlignment="1" applyProtection="1">
      <alignment horizontal="left"/>
    </xf>
    <xf numFmtId="165" fontId="5" fillId="0" borderId="3" xfId="341" applyNumberFormat="1" applyFont="1" applyFill="1" applyBorder="1"/>
    <xf numFmtId="165" fontId="5" fillId="0" borderId="3" xfId="339" applyNumberFormat="1" applyFont="1" applyBorder="1"/>
    <xf numFmtId="165" fontId="5" fillId="0" borderId="13" xfId="339" applyNumberFormat="1" applyFont="1" applyBorder="1"/>
    <xf numFmtId="0" fontId="3" fillId="0" borderId="11" xfId="339" applyFont="1" applyFill="1" applyBorder="1" applyAlignment="1" applyProtection="1">
      <alignment horizontal="left"/>
    </xf>
    <xf numFmtId="165" fontId="3" fillId="0" borderId="3" xfId="341" applyNumberFormat="1" applyFont="1" applyFill="1" applyBorder="1"/>
    <xf numFmtId="165" fontId="3" fillId="0" borderId="3" xfId="339" applyNumberFormat="1" applyFont="1" applyBorder="1"/>
    <xf numFmtId="165" fontId="3" fillId="0" borderId="13" xfId="339" applyNumberFormat="1" applyFont="1" applyBorder="1"/>
    <xf numFmtId="0" fontId="3" fillId="0" borderId="19" xfId="339" applyFont="1" applyFill="1" applyBorder="1" applyAlignment="1" applyProtection="1">
      <alignment horizontal="left"/>
    </xf>
    <xf numFmtId="165" fontId="3" fillId="0" borderId="4" xfId="339" applyNumberFormat="1" applyFont="1" applyBorder="1"/>
    <xf numFmtId="165" fontId="3" fillId="0" borderId="20" xfId="339" applyNumberFormat="1" applyFont="1" applyBorder="1"/>
    <xf numFmtId="165" fontId="3" fillId="0" borderId="3" xfId="339" applyNumberFormat="1" applyFont="1" applyFill="1" applyBorder="1"/>
    <xf numFmtId="165" fontId="3" fillId="0" borderId="4" xfId="341" applyNumberFormat="1" applyFont="1" applyFill="1" applyBorder="1"/>
    <xf numFmtId="0" fontId="3" fillId="0" borderId="31" xfId="339" applyFont="1" applyFill="1" applyBorder="1" applyAlignment="1" applyProtection="1">
      <alignment horizontal="left"/>
    </xf>
    <xf numFmtId="165" fontId="3" fillId="0" borderId="27" xfId="341" applyNumberFormat="1" applyFont="1" applyFill="1" applyBorder="1"/>
    <xf numFmtId="165" fontId="3" fillId="0" borderId="27" xfId="339" applyNumberFormat="1" applyFont="1" applyBorder="1"/>
    <xf numFmtId="165" fontId="3" fillId="0" borderId="28" xfId="339" applyNumberFormat="1" applyFont="1" applyBorder="1"/>
    <xf numFmtId="0" fontId="3" fillId="0" borderId="0" xfId="339" applyFont="1" applyFill="1" applyAlignment="1">
      <alignment horizontal="right"/>
    </xf>
    <xf numFmtId="165" fontId="3" fillId="0" borderId="0" xfId="339" applyNumberFormat="1" applyFont="1" applyFill="1" applyAlignment="1">
      <alignment horizontal="right"/>
    </xf>
    <xf numFmtId="0" fontId="5" fillId="0" borderId="0" xfId="2" applyNumberFormat="1" applyFont="1" applyFill="1" applyAlignment="1"/>
    <xf numFmtId="164" fontId="5" fillId="0" borderId="44" xfId="339" quotePrefix="1" applyNumberFormat="1" applyFont="1" applyFill="1" applyBorder="1" applyAlignment="1" applyProtection="1">
      <alignment horizontal="left"/>
    </xf>
    <xf numFmtId="165" fontId="3" fillId="0" borderId="2" xfId="339" applyNumberFormat="1" applyFont="1" applyBorder="1" applyAlignment="1">
      <alignment horizontal="center" vertical="center"/>
    </xf>
    <xf numFmtId="164" fontId="3" fillId="0" borderId="44" xfId="339" quotePrefix="1" applyNumberFormat="1" applyFont="1" applyFill="1" applyBorder="1" applyAlignment="1" applyProtection="1">
      <alignment horizontal="left"/>
    </xf>
    <xf numFmtId="164" fontId="3" fillId="0" borderId="8" xfId="339" applyNumberFormat="1" applyFont="1" applyFill="1" applyBorder="1" applyAlignment="1" applyProtection="1">
      <alignment horizontal="left"/>
    </xf>
    <xf numFmtId="165" fontId="3" fillId="0" borderId="3" xfId="339" applyNumberFormat="1" applyFont="1" applyBorder="1" applyAlignment="1">
      <alignment horizontal="center" vertical="center"/>
    </xf>
    <xf numFmtId="164" fontId="3" fillId="0" borderId="45" xfId="339" applyNumberFormat="1" applyFont="1" applyFill="1" applyBorder="1" applyAlignment="1" applyProtection="1">
      <alignment horizontal="left"/>
    </xf>
    <xf numFmtId="165" fontId="3" fillId="0" borderId="4" xfId="339" applyNumberFormat="1" applyFont="1" applyBorder="1" applyAlignment="1">
      <alignment horizontal="center" vertical="center"/>
    </xf>
    <xf numFmtId="164" fontId="5" fillId="0" borderId="7" xfId="339" quotePrefix="1" applyNumberFormat="1" applyFont="1" applyFill="1" applyBorder="1" applyAlignment="1" applyProtection="1"/>
    <xf numFmtId="164" fontId="5" fillId="0" borderId="36" xfId="339" quotePrefix="1" applyNumberFormat="1" applyFont="1" applyFill="1" applyBorder="1" applyAlignment="1" applyProtection="1"/>
    <xf numFmtId="164" fontId="5" fillId="0" borderId="6" xfId="339" quotePrefix="1" applyNumberFormat="1" applyFont="1" applyFill="1" applyBorder="1" applyAlignment="1" applyProtection="1"/>
    <xf numFmtId="164" fontId="3" fillId="0" borderId="2" xfId="339" quotePrefix="1" applyNumberFormat="1" applyFont="1" applyFill="1" applyBorder="1" applyAlignment="1" applyProtection="1">
      <alignment horizontal="left"/>
    </xf>
    <xf numFmtId="164" fontId="3" fillId="0" borderId="4" xfId="339" applyNumberFormat="1" applyFont="1" applyFill="1" applyBorder="1" applyAlignment="1" applyProtection="1">
      <alignment horizontal="left"/>
    </xf>
    <xf numFmtId="164" fontId="3" fillId="0" borderId="49" xfId="339" quotePrefix="1" applyNumberFormat="1" applyFont="1" applyFill="1" applyBorder="1" applyAlignment="1" applyProtection="1">
      <alignment horizontal="center" vertical="center"/>
    </xf>
    <xf numFmtId="164" fontId="3" fillId="0" borderId="3" xfId="339" applyNumberFormat="1" applyFont="1" applyFill="1" applyBorder="1" applyAlignment="1" applyProtection="1">
      <alignment horizontal="left"/>
    </xf>
    <xf numFmtId="164" fontId="3" fillId="0" borderId="1" xfId="339" applyNumberFormat="1" applyFont="1" applyFill="1" applyBorder="1" applyAlignment="1" applyProtection="1">
      <alignment horizontal="center" vertical="center"/>
    </xf>
    <xf numFmtId="164" fontId="3" fillId="0" borderId="38" xfId="339" applyNumberFormat="1" applyFont="1" applyFill="1" applyBorder="1" applyAlignment="1" applyProtection="1">
      <alignment horizontal="center" vertical="center"/>
    </xf>
    <xf numFmtId="164" fontId="3" fillId="0" borderId="8" xfId="339" applyNumberFormat="1" applyFont="1" applyFill="1" applyBorder="1" applyAlignment="1" applyProtection="1">
      <alignment horizontal="center" vertical="center"/>
    </xf>
    <xf numFmtId="164" fontId="3" fillId="0" borderId="2" xfId="339" applyNumberFormat="1" applyFont="1" applyFill="1" applyBorder="1" applyAlignment="1" applyProtection="1">
      <alignment horizontal="center" vertical="center"/>
    </xf>
    <xf numFmtId="164" fontId="3" fillId="0" borderId="45" xfId="339" applyNumberFormat="1" applyFont="1" applyFill="1" applyBorder="1" applyAlignment="1" applyProtection="1">
      <alignment horizontal="center" vertical="center"/>
    </xf>
    <xf numFmtId="164" fontId="3" fillId="0" borderId="4" xfId="339" applyNumberFormat="1" applyFont="1" applyFill="1" applyBorder="1" applyAlignment="1" applyProtection="1">
      <alignment horizontal="center" vertical="center"/>
    </xf>
    <xf numFmtId="164" fontId="5" fillId="5" borderId="9" xfId="342" applyNumberFormat="1" applyFont="1" applyFill="1" applyBorder="1" applyAlignment="1">
      <alignment horizontal="center"/>
    </xf>
    <xf numFmtId="164" fontId="5" fillId="5" borderId="29" xfId="342" applyNumberFormat="1" applyFont="1" applyFill="1" applyBorder="1"/>
    <xf numFmtId="164" fontId="5" fillId="5" borderId="19" xfId="342" applyNumberFormat="1" applyFont="1" applyFill="1" applyBorder="1" applyAlignment="1">
      <alignment horizontal="center"/>
    </xf>
    <xf numFmtId="164" fontId="5" fillId="5" borderId="4" xfId="342" applyNumberFormat="1" applyFont="1" applyFill="1" applyBorder="1" applyAlignment="1">
      <alignment horizontal="center"/>
    </xf>
    <xf numFmtId="49" fontId="5" fillId="5" borderId="4" xfId="342" quotePrefix="1" applyNumberFormat="1" applyFont="1" applyFill="1" applyBorder="1" applyAlignment="1">
      <alignment horizontal="center"/>
    </xf>
    <xf numFmtId="49" fontId="5" fillId="5" borderId="4" xfId="342" applyNumberFormat="1" applyFont="1" applyFill="1" applyBorder="1" applyAlignment="1">
      <alignment horizontal="center"/>
    </xf>
    <xf numFmtId="49" fontId="5" fillId="5" borderId="12" xfId="342" applyNumberFormat="1" applyFont="1" applyFill="1" applyBorder="1" applyAlignment="1">
      <alignment horizontal="center"/>
    </xf>
    <xf numFmtId="164" fontId="3" fillId="0" borderId="11" xfId="235" applyFont="1" applyBorder="1" applyAlignment="1">
      <alignment horizontal="center"/>
    </xf>
    <xf numFmtId="164" fontId="5" fillId="0" borderId="3" xfId="235" applyFont="1" applyBorder="1"/>
    <xf numFmtId="164" fontId="5" fillId="0" borderId="3" xfId="235" applyFont="1" applyBorder="1" applyAlignment="1">
      <alignment horizontal="center"/>
    </xf>
    <xf numFmtId="164" fontId="5" fillId="0" borderId="24" xfId="235" applyFont="1" applyBorder="1" applyAlignment="1">
      <alignment horizontal="center"/>
    </xf>
    <xf numFmtId="173" fontId="3" fillId="0" borderId="11" xfId="235" applyNumberFormat="1" applyFont="1" applyBorder="1" applyAlignment="1">
      <alignment horizontal="center"/>
    </xf>
    <xf numFmtId="164" fontId="3" fillId="0" borderId="3" xfId="235" applyFont="1" applyBorder="1"/>
    <xf numFmtId="164" fontId="3" fillId="0" borderId="3" xfId="235" applyFont="1" applyBorder="1" applyAlignment="1">
      <alignment horizontal="center"/>
    </xf>
    <xf numFmtId="164" fontId="3" fillId="0" borderId="13" xfId="235" applyFont="1" applyBorder="1" applyAlignment="1">
      <alignment horizontal="center"/>
    </xf>
    <xf numFmtId="173" fontId="5" fillId="0" borderId="11" xfId="235" applyNumberFormat="1" applyFont="1" applyBorder="1" applyAlignment="1">
      <alignment horizontal="left"/>
    </xf>
    <xf numFmtId="164" fontId="5" fillId="0" borderId="13" xfId="235" applyFont="1" applyBorder="1" applyAlignment="1">
      <alignment horizontal="center"/>
    </xf>
    <xf numFmtId="164" fontId="3" fillId="0" borderId="39" xfId="235" applyFont="1" applyBorder="1"/>
    <xf numFmtId="164" fontId="5" fillId="0" borderId="42" xfId="235" applyFont="1" applyBorder="1"/>
    <xf numFmtId="164" fontId="5" fillId="0" borderId="40" xfId="235" applyFont="1" applyBorder="1" applyAlignment="1">
      <alignment horizontal="center"/>
    </xf>
    <xf numFmtId="164" fontId="5" fillId="0" borderId="43" xfId="235" applyFont="1" applyBorder="1" applyAlignment="1">
      <alignment horizontal="center"/>
    </xf>
    <xf numFmtId="164" fontId="3" fillId="0" borderId="0" xfId="342" applyNumberFormat="1" applyFont="1" applyBorder="1"/>
    <xf numFmtId="164" fontId="5" fillId="0" borderId="0" xfId="342" applyNumberFormat="1" applyFont="1" applyBorder="1"/>
    <xf numFmtId="164" fontId="5" fillId="0" borderId="0" xfId="342" applyNumberFormat="1" applyFont="1" applyBorder="1" applyAlignment="1">
      <alignment horizontal="right"/>
    </xf>
    <xf numFmtId="164" fontId="3" fillId="0" borderId="0" xfId="342" applyNumberFormat="1" applyFont="1" applyBorder="1" applyAlignment="1">
      <alignment horizontal="right"/>
    </xf>
    <xf numFmtId="164" fontId="5" fillId="0" borderId="0" xfId="342" quotePrefix="1" applyNumberFormat="1" applyFont="1" applyBorder="1" applyAlignment="1">
      <alignment horizontal="right"/>
    </xf>
    <xf numFmtId="164" fontId="5" fillId="0" borderId="3" xfId="235" applyFont="1" applyBorder="1" applyAlignment="1">
      <alignment horizontal="right"/>
    </xf>
    <xf numFmtId="164" fontId="3" fillId="0" borderId="3" xfId="235" applyFont="1" applyBorder="1" applyAlignment="1">
      <alignment horizontal="right"/>
    </xf>
    <xf numFmtId="164" fontId="5" fillId="0" borderId="40" xfId="235" applyFont="1" applyBorder="1" applyAlignment="1">
      <alignment horizontal="right"/>
    </xf>
    <xf numFmtId="164" fontId="5" fillId="5" borderId="9" xfId="344" applyNumberFormat="1" applyFont="1" applyFill="1" applyBorder="1" applyAlignment="1">
      <alignment horizontal="center"/>
    </xf>
    <xf numFmtId="164" fontId="5" fillId="5" borderId="29" xfId="344" applyNumberFormat="1" applyFont="1" applyFill="1" applyBorder="1"/>
    <xf numFmtId="164" fontId="5" fillId="5" borderId="19" xfId="344" applyNumberFormat="1" applyFont="1" applyFill="1" applyBorder="1" applyAlignment="1">
      <alignment horizontal="center"/>
    </xf>
    <xf numFmtId="164" fontId="5" fillId="5" borderId="4" xfId="344" applyNumberFormat="1" applyFont="1" applyFill="1" applyBorder="1" applyAlignment="1">
      <alignment horizontal="center"/>
    </xf>
    <xf numFmtId="49" fontId="5" fillId="5" borderId="4" xfId="346" quotePrefix="1" applyNumberFormat="1" applyFont="1" applyFill="1" applyBorder="1" applyAlignment="1">
      <alignment horizontal="center"/>
    </xf>
    <xf numFmtId="49" fontId="5" fillId="5" borderId="4" xfId="346" applyNumberFormat="1" applyFont="1" applyFill="1" applyBorder="1" applyAlignment="1">
      <alignment horizontal="center"/>
    </xf>
    <xf numFmtId="49" fontId="5" fillId="5" borderId="12" xfId="346" applyNumberFormat="1" applyFont="1" applyFill="1" applyBorder="1" applyAlignment="1">
      <alignment horizontal="center"/>
    </xf>
    <xf numFmtId="164" fontId="5" fillId="0" borderId="24" xfId="235" applyFont="1" applyBorder="1"/>
    <xf numFmtId="164" fontId="3" fillId="0" borderId="13" xfId="235" applyFont="1" applyBorder="1" applyAlignment="1">
      <alignment horizontal="right"/>
    </xf>
    <xf numFmtId="173" fontId="5" fillId="0" borderId="11" xfId="235" applyNumberFormat="1" applyFont="1" applyBorder="1" applyAlignment="1">
      <alignment horizontal="center"/>
    </xf>
    <xf numFmtId="164" fontId="5" fillId="0" borderId="13" xfId="235" applyFont="1" applyBorder="1" applyAlignment="1">
      <alignment horizontal="right"/>
    </xf>
    <xf numFmtId="173" fontId="5" fillId="0" borderId="39" xfId="235" applyNumberFormat="1" applyFont="1" applyBorder="1" applyAlignment="1">
      <alignment horizontal="center"/>
    </xf>
    <xf numFmtId="164" fontId="5" fillId="0" borderId="40" xfId="235" applyFont="1" applyBorder="1"/>
    <xf numFmtId="164" fontId="5" fillId="0" borderId="43" xfId="235" applyFont="1" applyBorder="1" applyAlignment="1">
      <alignment horizontal="right"/>
    </xf>
    <xf numFmtId="164" fontId="5" fillId="5" borderId="9" xfId="347" applyNumberFormat="1" applyFont="1" applyFill="1" applyBorder="1"/>
    <xf numFmtId="164" fontId="5" fillId="5" borderId="29" xfId="347" applyNumberFormat="1" applyFont="1" applyFill="1" applyBorder="1"/>
    <xf numFmtId="164" fontId="5" fillId="5" borderId="19" xfId="347" applyNumberFormat="1" applyFont="1" applyFill="1" applyBorder="1" applyAlignment="1">
      <alignment horizontal="center"/>
    </xf>
    <xf numFmtId="164" fontId="5" fillId="5" borderId="4" xfId="347" applyNumberFormat="1" applyFont="1" applyFill="1" applyBorder="1" applyAlignment="1">
      <alignment horizontal="center"/>
    </xf>
    <xf numFmtId="49" fontId="5" fillId="5" borderId="4" xfId="349" quotePrefix="1" applyNumberFormat="1" applyFont="1" applyFill="1" applyBorder="1" applyAlignment="1">
      <alignment horizontal="center"/>
    </xf>
    <xf numFmtId="49" fontId="5" fillId="5" borderId="4" xfId="349" applyNumberFormat="1" applyFont="1" applyFill="1" applyBorder="1" applyAlignment="1">
      <alignment horizontal="center"/>
    </xf>
    <xf numFmtId="49" fontId="5" fillId="5" borderId="12" xfId="349" applyNumberFormat="1" applyFont="1" applyFill="1" applyBorder="1" applyAlignment="1">
      <alignment horizontal="center"/>
    </xf>
    <xf numFmtId="164" fontId="3" fillId="0" borderId="11" xfId="264" applyFont="1" applyBorder="1"/>
    <xf numFmtId="164" fontId="5" fillId="0" borderId="3" xfId="264" applyFont="1" applyBorder="1"/>
    <xf numFmtId="164" fontId="5" fillId="0" borderId="3" xfId="264" quotePrefix="1" applyFont="1" applyBorder="1" applyAlignment="1">
      <alignment horizontal="right"/>
    </xf>
    <xf numFmtId="164" fontId="5" fillId="0" borderId="24" xfId="264" quotePrefix="1" applyFont="1" applyBorder="1" applyAlignment="1">
      <alignment horizontal="right"/>
    </xf>
    <xf numFmtId="173" fontId="3" fillId="0" borderId="11" xfId="264" applyNumberFormat="1" applyFont="1" applyBorder="1" applyAlignment="1">
      <alignment horizontal="center"/>
    </xf>
    <xf numFmtId="164" fontId="3" fillId="0" borderId="3" xfId="264" applyFont="1" applyBorder="1"/>
    <xf numFmtId="164" fontId="3" fillId="0" borderId="3" xfId="264" applyFont="1" applyBorder="1" applyAlignment="1">
      <alignment horizontal="right"/>
    </xf>
    <xf numFmtId="164" fontId="3" fillId="0" borderId="13" xfId="264" applyFont="1" applyBorder="1" applyAlignment="1">
      <alignment horizontal="right"/>
    </xf>
    <xf numFmtId="164" fontId="5" fillId="0" borderId="3" xfId="264" applyFont="1" applyBorder="1" applyAlignment="1">
      <alignment horizontal="right"/>
    </xf>
    <xf numFmtId="164" fontId="5" fillId="0" borderId="13" xfId="264" applyFont="1" applyBorder="1" applyAlignment="1">
      <alignment horizontal="right"/>
    </xf>
    <xf numFmtId="164" fontId="3" fillId="0" borderId="39" xfId="264" applyFont="1" applyBorder="1"/>
    <xf numFmtId="164" fontId="5" fillId="0" borderId="40" xfId="264" applyFont="1" applyBorder="1"/>
    <xf numFmtId="164" fontId="5" fillId="0" borderId="43" xfId="264" applyFont="1" applyBorder="1"/>
    <xf numFmtId="180" fontId="3" fillId="0" borderId="0" xfId="2" applyNumberFormat="1" applyFont="1"/>
    <xf numFmtId="164" fontId="5" fillId="0" borderId="40" xfId="264" applyFont="1" applyBorder="1" applyAlignment="1">
      <alignment horizontal="right"/>
    </xf>
    <xf numFmtId="164" fontId="32" fillId="0" borderId="0" xfId="350" applyNumberFormat="1" applyFont="1" applyAlignment="1" applyProtection="1">
      <alignment horizontal="right"/>
    </xf>
    <xf numFmtId="164" fontId="5" fillId="5" borderId="9" xfId="350" applyNumberFormat="1" applyFont="1" applyFill="1" applyBorder="1" applyAlignment="1">
      <alignment horizontal="left"/>
    </xf>
    <xf numFmtId="164" fontId="5" fillId="5" borderId="48" xfId="350" applyNumberFormat="1" applyFont="1" applyFill="1" applyBorder="1"/>
    <xf numFmtId="164" fontId="5" fillId="0" borderId="0" xfId="350" applyNumberFormat="1" applyFont="1" applyFill="1" applyBorder="1" applyAlignment="1">
      <alignment horizontal="center"/>
    </xf>
    <xf numFmtId="164" fontId="5" fillId="5" borderId="19" xfId="350" applyNumberFormat="1" applyFont="1" applyFill="1" applyBorder="1" applyAlignment="1">
      <alignment horizontal="center"/>
    </xf>
    <xf numFmtId="164" fontId="5" fillId="5" borderId="45" xfId="350" applyNumberFormat="1" applyFont="1" applyFill="1" applyBorder="1" applyAlignment="1">
      <alignment horizontal="center"/>
    </xf>
    <xf numFmtId="49" fontId="5" fillId="5" borderId="4" xfId="352" quotePrefix="1" applyNumberFormat="1" applyFont="1" applyFill="1" applyBorder="1" applyAlignment="1">
      <alignment horizontal="center"/>
    </xf>
    <xf numFmtId="49" fontId="5" fillId="5" borderId="4" xfId="352" applyNumberFormat="1" applyFont="1" applyFill="1" applyBorder="1" applyAlignment="1">
      <alignment horizontal="center"/>
    </xf>
    <xf numFmtId="49" fontId="5" fillId="5" borderId="12" xfId="352" applyNumberFormat="1" applyFont="1" applyFill="1" applyBorder="1" applyAlignment="1">
      <alignment horizontal="center"/>
    </xf>
    <xf numFmtId="164" fontId="5" fillId="0" borderId="0" xfId="167" quotePrefix="1" applyNumberFormat="1" applyFont="1" applyFill="1" applyBorder="1" applyAlignment="1">
      <alignment horizontal="center"/>
    </xf>
    <xf numFmtId="164" fontId="3" fillId="0" borderId="11" xfId="265" applyFont="1" applyBorder="1" applyAlignment="1">
      <alignment horizontal="left"/>
    </xf>
    <xf numFmtId="164" fontId="5" fillId="0" borderId="3" xfId="265" applyFont="1" applyBorder="1"/>
    <xf numFmtId="164" fontId="5" fillId="0" borderId="3" xfId="265" quotePrefix="1" applyFont="1" applyBorder="1" applyAlignment="1">
      <alignment horizontal="center"/>
    </xf>
    <xf numFmtId="164" fontId="5" fillId="0" borderId="24" xfId="265" quotePrefix="1" applyFont="1" applyBorder="1" applyAlignment="1">
      <alignment horizontal="center"/>
    </xf>
    <xf numFmtId="164" fontId="5" fillId="0" borderId="0" xfId="265" quotePrefix="1" applyFont="1" applyBorder="1" applyAlignment="1">
      <alignment horizontal="right"/>
    </xf>
    <xf numFmtId="173" fontId="3" fillId="0" borderId="11" xfId="265" applyNumberFormat="1" applyFont="1" applyBorder="1" applyAlignment="1">
      <alignment horizontal="center"/>
    </xf>
    <xf numFmtId="173" fontId="3" fillId="0" borderId="3" xfId="265" applyNumberFormat="1" applyFont="1" applyBorder="1" applyAlignment="1">
      <alignment horizontal="left"/>
    </xf>
    <xf numFmtId="164" fontId="3" fillId="0" borderId="3" xfId="265" applyFont="1" applyBorder="1" applyAlignment="1">
      <alignment horizontal="center"/>
    </xf>
    <xf numFmtId="164" fontId="3" fillId="0" borderId="13" xfId="265" applyFont="1" applyBorder="1" applyAlignment="1">
      <alignment horizontal="center"/>
    </xf>
    <xf numFmtId="164" fontId="3" fillId="0" borderId="0" xfId="265" applyFont="1" applyBorder="1" applyAlignment="1">
      <alignment horizontal="right"/>
    </xf>
    <xf numFmtId="173" fontId="3" fillId="0" borderId="11" xfId="265" applyNumberFormat="1" applyFont="1" applyBorder="1" applyAlignment="1">
      <alignment horizontal="left"/>
    </xf>
    <xf numFmtId="173" fontId="5" fillId="0" borderId="3" xfId="265" applyNumberFormat="1" applyFont="1" applyBorder="1" applyAlignment="1">
      <alignment horizontal="left"/>
    </xf>
    <xf numFmtId="164" fontId="5" fillId="0" borderId="3" xfId="265" applyFont="1" applyBorder="1" applyAlignment="1">
      <alignment horizontal="center"/>
    </xf>
    <xf numFmtId="164" fontId="5" fillId="0" borderId="13" xfId="265" applyFont="1" applyBorder="1" applyAlignment="1">
      <alignment horizontal="center"/>
    </xf>
    <xf numFmtId="173" fontId="3" fillId="0" borderId="39" xfId="265" applyNumberFormat="1" applyFont="1" applyBorder="1" applyAlignment="1">
      <alignment horizontal="left"/>
    </xf>
    <xf numFmtId="173" fontId="5" fillId="0" borderId="40" xfId="265" applyNumberFormat="1" applyFont="1" applyBorder="1" applyAlignment="1">
      <alignment horizontal="left"/>
    </xf>
    <xf numFmtId="164" fontId="5" fillId="0" borderId="40" xfId="265" applyFont="1" applyBorder="1" applyAlignment="1">
      <alignment horizontal="center"/>
    </xf>
    <xf numFmtId="164" fontId="5" fillId="0" borderId="43" xfId="265" applyFont="1" applyBorder="1" applyAlignment="1">
      <alignment horizontal="center"/>
    </xf>
    <xf numFmtId="164" fontId="5" fillId="0" borderId="3" xfId="265" quotePrefix="1" applyFont="1" applyBorder="1" applyAlignment="1">
      <alignment horizontal="right"/>
    </xf>
    <xf numFmtId="164" fontId="3" fillId="0" borderId="3" xfId="265" applyFont="1" applyBorder="1" applyAlignment="1">
      <alignment horizontal="right"/>
    </xf>
    <xf numFmtId="164" fontId="5" fillId="0" borderId="3" xfId="265" applyFont="1" applyBorder="1" applyAlignment="1">
      <alignment horizontal="right"/>
    </xf>
    <xf numFmtId="164" fontId="5" fillId="0" borderId="40" xfId="265" applyFont="1" applyBorder="1" applyAlignment="1">
      <alignment horizontal="right"/>
    </xf>
    <xf numFmtId="164" fontId="5" fillId="5" borderId="9" xfId="353" applyNumberFormat="1" applyFont="1" applyFill="1" applyBorder="1" applyAlignment="1">
      <alignment horizontal="left"/>
    </xf>
    <xf numFmtId="164" fontId="5" fillId="5" borderId="48" xfId="353" applyNumberFormat="1" applyFont="1" applyFill="1" applyBorder="1"/>
    <xf numFmtId="164" fontId="5" fillId="5" borderId="19" xfId="353" applyNumberFormat="1" applyFont="1" applyFill="1" applyBorder="1" applyAlignment="1">
      <alignment horizontal="center"/>
    </xf>
    <xf numFmtId="164" fontId="5" fillId="5" borderId="45" xfId="353" applyNumberFormat="1" applyFont="1" applyFill="1" applyBorder="1" applyAlignment="1">
      <alignment horizontal="center"/>
    </xf>
    <xf numFmtId="49" fontId="5" fillId="5" borderId="4" xfId="354" quotePrefix="1" applyNumberFormat="1" applyFont="1" applyFill="1" applyBorder="1" applyAlignment="1">
      <alignment horizontal="center"/>
    </xf>
    <xf numFmtId="49" fontId="5" fillId="5" borderId="4" xfId="354" applyNumberFormat="1" applyFont="1" applyFill="1" applyBorder="1" applyAlignment="1">
      <alignment horizontal="center"/>
    </xf>
    <xf numFmtId="49" fontId="5" fillId="5" borderId="12" xfId="354" applyNumberFormat="1" applyFont="1" applyFill="1" applyBorder="1" applyAlignment="1">
      <alignment horizontal="center"/>
    </xf>
    <xf numFmtId="164" fontId="5" fillId="0" borderId="3" xfId="265" quotePrefix="1" applyFont="1" applyBorder="1" applyAlignment="1"/>
    <xf numFmtId="164" fontId="5" fillId="0" borderId="24" xfId="265" quotePrefix="1" applyFont="1" applyBorder="1" applyAlignment="1"/>
    <xf numFmtId="164" fontId="3" fillId="0" borderId="3" xfId="265" applyFont="1" applyBorder="1" applyAlignment="1"/>
    <xf numFmtId="164" fontId="3" fillId="0" borderId="13" xfId="265" applyFont="1" applyBorder="1" applyAlignment="1"/>
    <xf numFmtId="164" fontId="3" fillId="0" borderId="13" xfId="265" applyFont="1" applyBorder="1" applyAlignment="1">
      <alignment horizontal="right"/>
    </xf>
    <xf numFmtId="164" fontId="5" fillId="0" borderId="3" xfId="265" applyFont="1" applyBorder="1" applyAlignment="1"/>
    <xf numFmtId="164" fontId="5" fillId="0" borderId="13" xfId="265" applyFont="1" applyBorder="1" applyAlignment="1"/>
    <xf numFmtId="173" fontId="3" fillId="0" borderId="39" xfId="265" applyNumberFormat="1" applyFont="1" applyBorder="1" applyAlignment="1">
      <alignment horizontal="center"/>
    </xf>
    <xf numFmtId="164" fontId="5" fillId="0" borderId="40" xfId="265" applyFont="1" applyBorder="1" applyAlignment="1"/>
    <xf numFmtId="164" fontId="5" fillId="0" borderId="43" xfId="265" applyFont="1" applyBorder="1" applyAlignment="1"/>
    <xf numFmtId="173" fontId="3" fillId="0" borderId="0" xfId="265" applyNumberFormat="1" applyFont="1" applyBorder="1" applyAlignment="1">
      <alignment horizontal="center"/>
    </xf>
    <xf numFmtId="173" fontId="3" fillId="0" borderId="0" xfId="265" applyNumberFormat="1" applyFont="1" applyBorder="1" applyAlignment="1">
      <alignment horizontal="left"/>
    </xf>
    <xf numFmtId="164" fontId="3" fillId="0" borderId="0" xfId="265" applyFont="1" applyBorder="1" applyAlignment="1"/>
    <xf numFmtId="164" fontId="3" fillId="0" borderId="0" xfId="265" applyNumberFormat="1" applyFont="1" applyBorder="1" applyAlignment="1">
      <alignment horizontal="left"/>
    </xf>
    <xf numFmtId="164" fontId="3" fillId="0" borderId="0" xfId="265" applyNumberFormat="1" applyFont="1" applyBorder="1" applyAlignment="1"/>
    <xf numFmtId="164" fontId="3" fillId="0" borderId="0" xfId="265" applyNumberFormat="1" applyFont="1" applyBorder="1" applyAlignment="1">
      <alignment horizontal="right"/>
    </xf>
    <xf numFmtId="173" fontId="5" fillId="0" borderId="0" xfId="265" applyNumberFormat="1" applyFont="1" applyBorder="1" applyAlignment="1">
      <alignment horizontal="left"/>
    </xf>
    <xf numFmtId="164" fontId="5" fillId="0" borderId="0" xfId="265" applyFont="1" applyBorder="1" applyAlignment="1"/>
    <xf numFmtId="164" fontId="5" fillId="5" borderId="9" xfId="355" applyNumberFormat="1" applyFont="1" applyFill="1" applyBorder="1" applyAlignment="1">
      <alignment horizontal="left"/>
    </xf>
    <xf numFmtId="164" fontId="5" fillId="5" borderId="29" xfId="355" applyNumberFormat="1" applyFont="1" applyFill="1" applyBorder="1"/>
    <xf numFmtId="164" fontId="5" fillId="5" borderId="19" xfId="355" applyNumberFormat="1" applyFont="1" applyFill="1" applyBorder="1" applyAlignment="1">
      <alignment horizontal="center"/>
    </xf>
    <xf numFmtId="164" fontId="5" fillId="5" borderId="4" xfId="355" applyNumberFormat="1" applyFont="1" applyFill="1" applyBorder="1" applyAlignment="1">
      <alignment horizontal="center"/>
    </xf>
    <xf numFmtId="49" fontId="5" fillId="5" borderId="4" xfId="357" quotePrefix="1" applyNumberFormat="1" applyFont="1" applyFill="1" applyBorder="1" applyAlignment="1">
      <alignment horizontal="center"/>
    </xf>
    <xf numFmtId="49" fontId="5" fillId="5" borderId="4" xfId="357" applyNumberFormat="1" applyFont="1" applyFill="1" applyBorder="1" applyAlignment="1">
      <alignment horizontal="center"/>
    </xf>
    <xf numFmtId="49" fontId="5" fillId="5" borderId="12" xfId="357" applyNumberFormat="1" applyFont="1" applyFill="1" applyBorder="1" applyAlignment="1">
      <alignment horizontal="center"/>
    </xf>
    <xf numFmtId="164" fontId="3" fillId="0" borderId="11" xfId="266" applyFont="1" applyBorder="1" applyAlignment="1">
      <alignment horizontal="left"/>
    </xf>
    <xf numFmtId="164" fontId="5" fillId="0" borderId="3" xfId="266" applyFont="1" applyBorder="1"/>
    <xf numFmtId="164" fontId="5" fillId="0" borderId="2" xfId="266" quotePrefix="1" applyFont="1" applyBorder="1" applyAlignment="1">
      <alignment horizontal="right"/>
    </xf>
    <xf numFmtId="173" fontId="3" fillId="0" borderId="11" xfId="266" applyNumberFormat="1" applyFont="1" applyBorder="1" applyAlignment="1">
      <alignment horizontal="center"/>
    </xf>
    <xf numFmtId="173" fontId="3" fillId="0" borderId="3" xfId="266" applyNumberFormat="1" applyFont="1" applyBorder="1" applyAlignment="1">
      <alignment horizontal="left"/>
    </xf>
    <xf numFmtId="164" fontId="3" fillId="0" borderId="3" xfId="266" applyFont="1" applyBorder="1" applyAlignment="1">
      <alignment horizontal="right"/>
    </xf>
    <xf numFmtId="173" fontId="3" fillId="0" borderId="11" xfId="266" applyNumberFormat="1" applyFont="1" applyBorder="1" applyAlignment="1">
      <alignment horizontal="left"/>
    </xf>
    <xf numFmtId="173" fontId="5" fillId="0" borderId="3" xfId="266" applyNumberFormat="1" applyFont="1" applyBorder="1" applyAlignment="1">
      <alignment horizontal="left"/>
    </xf>
    <xf numFmtId="164" fontId="5" fillId="0" borderId="3" xfId="266" applyFont="1" applyBorder="1" applyAlignment="1">
      <alignment horizontal="right"/>
    </xf>
    <xf numFmtId="173" fontId="3" fillId="0" borderId="39" xfId="266" applyNumberFormat="1" applyFont="1" applyBorder="1" applyAlignment="1">
      <alignment horizontal="left"/>
    </xf>
    <xf numFmtId="173" fontId="5" fillId="0" borderId="40" xfId="266" applyNumberFormat="1" applyFont="1" applyBorder="1" applyAlignment="1">
      <alignment horizontal="left"/>
    </xf>
    <xf numFmtId="164" fontId="5" fillId="0" borderId="40" xfId="266" applyFont="1" applyBorder="1" applyAlignment="1">
      <alignment horizontal="right"/>
    </xf>
    <xf numFmtId="164" fontId="5" fillId="0" borderId="2" xfId="266" quotePrefix="1" applyFont="1" applyBorder="1" applyAlignment="1">
      <alignment horizontal="center"/>
    </xf>
    <xf numFmtId="164" fontId="5" fillId="0" borderId="24" xfId="266" quotePrefix="1" applyFont="1" applyBorder="1" applyAlignment="1">
      <alignment horizontal="center"/>
    </xf>
    <xf numFmtId="164" fontId="3" fillId="0" borderId="3" xfId="266" applyFont="1" applyBorder="1" applyAlignment="1">
      <alignment horizontal="center"/>
    </xf>
    <xf numFmtId="164" fontId="3" fillId="0" borderId="13" xfId="266" applyFont="1" applyBorder="1" applyAlignment="1">
      <alignment horizontal="center"/>
    </xf>
    <xf numFmtId="164" fontId="5" fillId="0" borderId="3" xfId="266" applyFont="1" applyBorder="1" applyAlignment="1">
      <alignment horizontal="center"/>
    </xf>
    <xf numFmtId="164" fontId="5" fillId="0" borderId="13" xfId="266" applyFont="1" applyBorder="1" applyAlignment="1">
      <alignment horizontal="center"/>
    </xf>
    <xf numFmtId="164" fontId="5" fillId="0" borderId="40" xfId="266" applyFont="1" applyBorder="1" applyAlignment="1">
      <alignment horizontal="center"/>
    </xf>
    <xf numFmtId="164" fontId="5" fillId="0" borderId="43" xfId="266" applyFont="1" applyBorder="1" applyAlignment="1">
      <alignment horizontal="center"/>
    </xf>
    <xf numFmtId="0" fontId="5" fillId="0" borderId="0" xfId="0" applyFont="1" applyAlignment="1"/>
    <xf numFmtId="0" fontId="3" fillId="0" borderId="0" xfId="0" applyFont="1" applyAlignment="1"/>
    <xf numFmtId="0" fontId="5" fillId="5" borderId="5" xfId="0" applyFont="1" applyFill="1" applyBorder="1" applyAlignment="1">
      <alignment horizontal="center" vertical="center"/>
    </xf>
    <xf numFmtId="0" fontId="5" fillId="5" borderId="5" xfId="0" quotePrefix="1" applyFont="1" applyFill="1" applyBorder="1" applyAlignment="1">
      <alignment horizontal="center" vertical="center"/>
    </xf>
    <xf numFmtId="0" fontId="5" fillId="5" borderId="6" xfId="0" applyFont="1" applyFill="1" applyBorder="1" applyAlignment="1">
      <alignment horizontal="center" vertical="center"/>
    </xf>
    <xf numFmtId="0" fontId="5" fillId="5" borderId="37" xfId="0" applyFont="1" applyFill="1" applyBorder="1" applyAlignment="1">
      <alignment horizontal="center" vertical="center"/>
    </xf>
    <xf numFmtId="1" fontId="3" fillId="0" borderId="25" xfId="0" applyNumberFormat="1" applyFont="1" applyFill="1" applyBorder="1" applyAlignment="1">
      <alignment horizontal="center"/>
    </xf>
    <xf numFmtId="165" fontId="3" fillId="0" borderId="2" xfId="0" applyNumberFormat="1" applyFont="1" applyFill="1" applyBorder="1"/>
    <xf numFmtId="165" fontId="3" fillId="0" borderId="3" xfId="0" applyNumberFormat="1" applyFont="1" applyFill="1" applyBorder="1"/>
    <xf numFmtId="165" fontId="3" fillId="0" borderId="1" xfId="0" applyNumberFormat="1" applyFont="1" applyFill="1" applyBorder="1"/>
    <xf numFmtId="165" fontId="3" fillId="0" borderId="33" xfId="0" applyNumberFormat="1" applyFont="1" applyFill="1" applyBorder="1"/>
    <xf numFmtId="165" fontId="9" fillId="0" borderId="3" xfId="0" applyNumberFormat="1" applyFont="1" applyFill="1" applyBorder="1" applyAlignment="1">
      <alignment vertical="center"/>
    </xf>
    <xf numFmtId="165" fontId="3" fillId="0" borderId="1" xfId="0" quotePrefix="1" applyNumberFormat="1" applyFont="1" applyFill="1" applyBorder="1" applyAlignment="1">
      <alignment horizontal="right"/>
    </xf>
    <xf numFmtId="165" fontId="3" fillId="0" borderId="33" xfId="0" quotePrefix="1" applyNumberFormat="1" applyFont="1" applyFill="1" applyBorder="1" applyAlignment="1">
      <alignment horizontal="right"/>
    </xf>
    <xf numFmtId="0" fontId="9" fillId="0" borderId="25" xfId="0" applyFont="1" applyFill="1" applyBorder="1" applyAlignment="1">
      <alignment horizontal="center"/>
    </xf>
    <xf numFmtId="0" fontId="5" fillId="0" borderId="39" xfId="0" applyFont="1" applyFill="1" applyBorder="1" applyAlignment="1">
      <alignment horizontal="center"/>
    </xf>
    <xf numFmtId="165" fontId="5" fillId="0" borderId="42" xfId="0" applyNumberFormat="1" applyFont="1" applyFill="1" applyBorder="1"/>
    <xf numFmtId="165" fontId="5" fillId="0" borderId="40" xfId="0" applyNumberFormat="1" applyFont="1" applyFill="1" applyBorder="1"/>
    <xf numFmtId="165" fontId="5" fillId="0" borderId="72" xfId="0" applyNumberFormat="1" applyFont="1" applyFill="1" applyBorder="1"/>
    <xf numFmtId="165" fontId="5" fillId="0" borderId="58" xfId="0" applyNumberFormat="1" applyFont="1" applyFill="1" applyBorder="1"/>
    <xf numFmtId="0" fontId="3" fillId="0" borderId="0" xfId="276" applyFont="1"/>
    <xf numFmtId="164" fontId="5" fillId="5" borderId="34" xfId="179" applyNumberFormat="1" applyFont="1" applyFill="1" applyBorder="1" applyAlignment="1">
      <alignment horizontal="center"/>
    </xf>
    <xf numFmtId="164" fontId="5" fillId="5" borderId="29" xfId="179" applyNumberFormat="1" applyFont="1" applyFill="1" applyBorder="1" applyAlignment="1">
      <alignment horizontal="center"/>
    </xf>
    <xf numFmtId="164" fontId="5" fillId="5" borderId="29" xfId="179" quotePrefix="1" applyNumberFormat="1" applyFont="1" applyFill="1" applyBorder="1" applyAlignment="1">
      <alignment horizontal="center"/>
    </xf>
    <xf numFmtId="164" fontId="5" fillId="5" borderId="48" xfId="179" quotePrefix="1" applyNumberFormat="1" applyFont="1" applyFill="1" applyBorder="1" applyAlignment="1">
      <alignment horizontal="center"/>
    </xf>
    <xf numFmtId="0" fontId="5" fillId="5" borderId="73" xfId="276" quotePrefix="1" applyFont="1" applyFill="1" applyBorder="1" applyAlignment="1">
      <alignment horizontal="center"/>
    </xf>
    <xf numFmtId="164" fontId="3" fillId="0" borderId="35" xfId="179" applyNumberFormat="1" applyFont="1" applyBorder="1" applyAlignment="1">
      <alignment horizontal="left"/>
    </xf>
    <xf numFmtId="165" fontId="3" fillId="0" borderId="5" xfId="267" applyNumberFormat="1" applyFont="1" applyBorder="1"/>
    <xf numFmtId="165" fontId="3" fillId="0" borderId="7" xfId="267" applyNumberFormat="1" applyFont="1" applyBorder="1"/>
    <xf numFmtId="165" fontId="3" fillId="0" borderId="12" xfId="267" applyNumberFormat="1" applyFont="1" applyBorder="1"/>
    <xf numFmtId="165" fontId="3" fillId="0" borderId="7" xfId="267" quotePrefix="1" applyNumberFormat="1" applyFont="1" applyBorder="1" applyAlignment="1">
      <alignment horizontal="right"/>
    </xf>
    <xf numFmtId="165" fontId="3" fillId="0" borderId="12" xfId="267" quotePrefix="1" applyNumberFormat="1" applyFont="1" applyBorder="1" applyAlignment="1">
      <alignment horizontal="right"/>
    </xf>
    <xf numFmtId="165" fontId="3" fillId="0" borderId="5" xfId="267" applyNumberFormat="1" applyFont="1" applyFill="1" applyBorder="1"/>
    <xf numFmtId="164" fontId="5" fillId="0" borderId="57" xfId="179" applyNumberFormat="1" applyFont="1" applyBorder="1" applyAlignment="1">
      <alignment horizontal="center"/>
    </xf>
    <xf numFmtId="165" fontId="5" fillId="0" borderId="40" xfId="267" applyNumberFormat="1" applyFont="1" applyBorder="1"/>
    <xf numFmtId="165" fontId="5" fillId="0" borderId="41" xfId="267" applyNumberFormat="1" applyFont="1" applyBorder="1"/>
    <xf numFmtId="165" fontId="5" fillId="0" borderId="43" xfId="267" applyNumberFormat="1" applyFont="1" applyBorder="1"/>
    <xf numFmtId="172" fontId="3" fillId="0" borderId="25" xfId="358" applyNumberFormat="1" applyFont="1" applyFill="1" applyBorder="1"/>
    <xf numFmtId="0" fontId="3" fillId="0" borderId="33" xfId="2" applyFont="1" applyFill="1" applyBorder="1"/>
    <xf numFmtId="0" fontId="3" fillId="0" borderId="25" xfId="2" applyFont="1" applyFill="1" applyBorder="1"/>
    <xf numFmtId="172" fontId="5" fillId="5" borderId="5" xfId="358" applyNumberFormat="1" applyFont="1" applyFill="1" applyBorder="1" applyAlignment="1" applyProtection="1">
      <alignment horizontal="center" vertical="center" wrapText="1"/>
    </xf>
    <xf numFmtId="172" fontId="5" fillId="5" borderId="6" xfId="358" applyNumberFormat="1" applyFont="1" applyFill="1" applyBorder="1" applyAlignment="1" applyProtection="1">
      <alignment horizontal="center" vertical="center" wrapText="1"/>
    </xf>
    <xf numFmtId="172" fontId="5" fillId="5" borderId="12" xfId="358" applyNumberFormat="1" applyFont="1" applyFill="1" applyBorder="1" applyAlignment="1" applyProtection="1">
      <alignment horizontal="center" vertical="center" wrapText="1"/>
    </xf>
    <xf numFmtId="172" fontId="5" fillId="5" borderId="15" xfId="358" applyNumberFormat="1" applyFont="1" applyFill="1" applyBorder="1" applyAlignment="1" applyProtection="1">
      <alignment horizontal="center" vertical="center" wrapText="1"/>
    </xf>
    <xf numFmtId="0" fontId="5" fillId="5" borderId="15"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5" fillId="5" borderId="6" xfId="2" applyFont="1" applyFill="1" applyBorder="1" applyAlignment="1">
      <alignment horizontal="center" vertical="center" wrapText="1"/>
    </xf>
    <xf numFmtId="0" fontId="5" fillId="5" borderId="12" xfId="2" applyFont="1" applyFill="1" applyBorder="1" applyAlignment="1">
      <alignment horizontal="center" vertical="center" wrapText="1"/>
    </xf>
    <xf numFmtId="172" fontId="3" fillId="0" borderId="23" xfId="358" applyNumberFormat="1" applyFont="1" applyFill="1" applyBorder="1" applyAlignment="1" applyProtection="1">
      <alignment horizontal="left"/>
    </xf>
    <xf numFmtId="165" fontId="3" fillId="0" borderId="23" xfId="2" applyNumberFormat="1" applyFont="1" applyFill="1" applyBorder="1" applyAlignment="1">
      <alignment horizontal="center"/>
    </xf>
    <xf numFmtId="165" fontId="3" fillId="0" borderId="49" xfId="2" applyNumberFormat="1" applyFont="1" applyFill="1" applyBorder="1" applyAlignment="1">
      <alignment horizontal="center"/>
    </xf>
    <xf numFmtId="172" fontId="3" fillId="0" borderId="11" xfId="358" applyNumberFormat="1" applyFont="1" applyFill="1" applyBorder="1" applyAlignment="1" applyProtection="1">
      <alignment horizontal="left"/>
    </xf>
    <xf numFmtId="165" fontId="3" fillId="0" borderId="11" xfId="2" applyNumberFormat="1" applyFont="1" applyFill="1" applyBorder="1" applyAlignment="1">
      <alignment horizontal="center"/>
    </xf>
    <xf numFmtId="165" fontId="3" fillId="0" borderId="1" xfId="2" applyNumberFormat="1" applyFont="1" applyFill="1" applyBorder="1" applyAlignment="1">
      <alignment horizontal="center"/>
    </xf>
    <xf numFmtId="172" fontId="3" fillId="0" borderId="19" xfId="358" applyNumberFormat="1" applyFont="1" applyFill="1" applyBorder="1" applyAlignment="1" applyProtection="1">
      <alignment horizontal="left"/>
    </xf>
    <xf numFmtId="165" fontId="3" fillId="0" borderId="4" xfId="2" applyNumberFormat="1" applyFont="1" applyFill="1" applyBorder="1" applyAlignment="1">
      <alignment horizontal="center"/>
    </xf>
    <xf numFmtId="165" fontId="3" fillId="0" borderId="20" xfId="2" applyNumberFormat="1" applyFont="1" applyFill="1" applyBorder="1" applyAlignment="1">
      <alignment horizontal="center"/>
    </xf>
    <xf numFmtId="165" fontId="3" fillId="0" borderId="19" xfId="2" applyNumberFormat="1" applyFont="1" applyFill="1" applyBorder="1" applyAlignment="1">
      <alignment horizontal="center"/>
    </xf>
    <xf numFmtId="165" fontId="3" fillId="0" borderId="38" xfId="2" applyNumberFormat="1" applyFont="1" applyFill="1" applyBorder="1" applyAlignment="1">
      <alignment horizontal="center"/>
    </xf>
    <xf numFmtId="172" fontId="5" fillId="0" borderId="39" xfId="179" applyNumberFormat="1" applyFont="1" applyFill="1" applyBorder="1" applyAlignment="1" applyProtection="1">
      <alignment horizontal="left"/>
    </xf>
    <xf numFmtId="165" fontId="5" fillId="0" borderId="40" xfId="2" applyNumberFormat="1" applyFont="1" applyFill="1" applyBorder="1" applyAlignment="1">
      <alignment horizontal="center"/>
    </xf>
    <xf numFmtId="165" fontId="5" fillId="0" borderId="43" xfId="2" applyNumberFormat="1" applyFont="1" applyFill="1" applyBorder="1" applyAlignment="1">
      <alignment horizontal="center"/>
    </xf>
    <xf numFmtId="165" fontId="5" fillId="0" borderId="39" xfId="2" applyNumberFormat="1" applyFont="1" applyFill="1" applyBorder="1" applyAlignment="1">
      <alignment horizontal="center"/>
    </xf>
    <xf numFmtId="165" fontId="5" fillId="0" borderId="42" xfId="2" applyNumberFormat="1" applyFont="1" applyFill="1" applyBorder="1" applyAlignment="1">
      <alignment horizontal="center"/>
    </xf>
    <xf numFmtId="164" fontId="3" fillId="3" borderId="38" xfId="0" applyNumberFormat="1" applyFont="1" applyFill="1" applyBorder="1"/>
    <xf numFmtId="0" fontId="23" fillId="0" borderId="0" xfId="207" applyFont="1" applyBorder="1" applyAlignment="1">
      <alignment horizontal="center"/>
    </xf>
    <xf numFmtId="0" fontId="24" fillId="0" borderId="0" xfId="207" applyFont="1" applyBorder="1" applyAlignment="1">
      <alignment horizontal="center"/>
    </xf>
    <xf numFmtId="0" fontId="5" fillId="3" borderId="0" xfId="2" applyFont="1" applyFill="1" applyBorder="1" applyAlignment="1">
      <alignment horizontal="center" vertical="center"/>
    </xf>
    <xf numFmtId="0" fontId="5" fillId="3" borderId="0" xfId="163" applyFont="1" applyFill="1" applyBorder="1" applyAlignment="1">
      <alignment horizontal="center"/>
    </xf>
    <xf numFmtId="0" fontId="5" fillId="3" borderId="0" xfId="332" applyFont="1" applyFill="1" applyBorder="1" applyAlignment="1">
      <alignment horizontal="center"/>
    </xf>
    <xf numFmtId="0" fontId="5" fillId="2" borderId="34" xfId="163" applyFont="1" applyFill="1" applyBorder="1" applyAlignment="1">
      <alignment horizontal="center" vertical="center" wrapText="1"/>
    </xf>
    <xf numFmtId="0" fontId="5" fillId="2" borderId="15" xfId="163" applyFont="1" applyFill="1" applyBorder="1" applyAlignment="1">
      <alignment horizontal="center" vertical="center" wrapText="1"/>
    </xf>
    <xf numFmtId="0" fontId="5" fillId="2" borderId="10" xfId="163" applyFont="1" applyFill="1" applyBorder="1" applyAlignment="1">
      <alignment horizontal="center" vertical="center" wrapText="1"/>
    </xf>
    <xf numFmtId="0" fontId="5" fillId="2" borderId="5" xfId="163"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 xfId="163" applyFont="1" applyFill="1" applyBorder="1" applyAlignment="1">
      <alignment horizontal="center" vertical="center"/>
    </xf>
    <xf numFmtId="0" fontId="5" fillId="2" borderId="14" xfId="163" applyFont="1" applyFill="1" applyBorder="1" applyAlignment="1">
      <alignment horizontal="center" vertical="center"/>
    </xf>
    <xf numFmtId="172" fontId="5" fillId="3" borderId="0" xfId="333" applyNumberFormat="1" applyFont="1" applyFill="1" applyAlignment="1">
      <alignment horizontal="center"/>
    </xf>
    <xf numFmtId="172" fontId="5" fillId="3" borderId="0" xfId="333" applyNumberFormat="1" applyFont="1" applyFill="1" applyAlignment="1" applyProtection="1">
      <alignment horizontal="center"/>
    </xf>
    <xf numFmtId="172" fontId="5" fillId="3" borderId="0" xfId="333" quotePrefix="1" applyNumberFormat="1" applyFont="1" applyFill="1" applyBorder="1" applyAlignment="1">
      <alignment horizontal="center"/>
    </xf>
    <xf numFmtId="172" fontId="5" fillId="2" borderId="9" xfId="333" applyNumberFormat="1" applyFont="1" applyFill="1" applyBorder="1" applyAlignment="1" applyProtection="1">
      <alignment horizontal="center" vertical="center"/>
    </xf>
    <xf numFmtId="172" fontId="5" fillId="2" borderId="19" xfId="333" applyNumberFormat="1" applyFont="1" applyFill="1" applyBorder="1" applyAlignment="1">
      <alignment horizontal="center" vertical="center"/>
    </xf>
    <xf numFmtId="172" fontId="5" fillId="2" borderId="10" xfId="333" applyNumberFormat="1" applyFont="1" applyFill="1" applyBorder="1" applyAlignment="1" applyProtection="1">
      <alignment horizontal="center" vertical="center"/>
    </xf>
    <xf numFmtId="172" fontId="5" fillId="2" borderId="17" xfId="333" applyNumberFormat="1" applyFont="1" applyFill="1" applyBorder="1" applyAlignment="1" applyProtection="1">
      <alignment horizontal="center" vertical="center"/>
    </xf>
    <xf numFmtId="172" fontId="5" fillId="2" borderId="18" xfId="333" applyNumberFormat="1" applyFont="1" applyFill="1" applyBorder="1" applyAlignment="1" applyProtection="1">
      <alignment horizontal="center" vertical="center"/>
    </xf>
    <xf numFmtId="172" fontId="5" fillId="2" borderId="14" xfId="333" applyNumberFormat="1" applyFont="1" applyFill="1" applyBorder="1" applyAlignment="1" applyProtection="1">
      <alignment horizontal="center" vertical="center"/>
    </xf>
    <xf numFmtId="172" fontId="5" fillId="3" borderId="0" xfId="327" applyNumberFormat="1" applyFont="1" applyFill="1" applyAlignment="1">
      <alignment horizontal="center"/>
    </xf>
    <xf numFmtId="172" fontId="5" fillId="3" borderId="0" xfId="327" applyNumberFormat="1" applyFont="1" applyFill="1" applyAlignment="1" applyProtection="1">
      <alignment horizontal="center"/>
    </xf>
    <xf numFmtId="172" fontId="5" fillId="3" borderId="0" xfId="327" quotePrefix="1" applyNumberFormat="1" applyFont="1" applyFill="1" applyBorder="1" applyAlignment="1">
      <alignment horizontal="center"/>
    </xf>
    <xf numFmtId="172" fontId="5" fillId="2" borderId="34" xfId="327" applyNumberFormat="1" applyFont="1" applyFill="1" applyBorder="1" applyAlignment="1" applyProtection="1">
      <alignment horizontal="center" vertical="center"/>
    </xf>
    <xf numFmtId="172" fontId="5" fillId="2" borderId="15" xfId="327" applyNumberFormat="1" applyFont="1" applyFill="1" applyBorder="1" applyAlignment="1" applyProtection="1">
      <alignment horizontal="center" vertical="center"/>
    </xf>
    <xf numFmtId="172" fontId="5" fillId="2" borderId="22" xfId="327" quotePrefix="1" applyNumberFormat="1" applyFont="1" applyFill="1" applyBorder="1" applyAlignment="1" applyProtection="1">
      <alignment horizontal="center" vertical="center"/>
    </xf>
    <xf numFmtId="172" fontId="5" fillId="2" borderId="18" xfId="327" quotePrefix="1" applyNumberFormat="1" applyFont="1" applyFill="1" applyBorder="1" applyAlignment="1" applyProtection="1">
      <alignment horizontal="center" vertical="center"/>
    </xf>
    <xf numFmtId="172" fontId="5" fillId="2" borderId="32" xfId="327" quotePrefix="1" applyNumberFormat="1" applyFont="1" applyFill="1" applyBorder="1" applyAlignment="1" applyProtection="1">
      <alignment horizontal="center" vertical="center"/>
    </xf>
    <xf numFmtId="0" fontId="5" fillId="3" borderId="0" xfId="207" applyFont="1" applyFill="1" applyBorder="1" applyAlignment="1">
      <alignment horizontal="center" vertical="center"/>
    </xf>
    <xf numFmtId="0" fontId="5" fillId="3" borderId="0" xfId="332" applyFont="1" applyFill="1" applyAlignment="1">
      <alignment horizontal="center"/>
    </xf>
    <xf numFmtId="0" fontId="5" fillId="2" borderId="9" xfId="332" applyNumberFormat="1" applyFont="1" applyFill="1" applyBorder="1" applyAlignment="1">
      <alignment horizontal="center" vertical="center"/>
    </xf>
    <xf numFmtId="0" fontId="5" fillId="2" borderId="19" xfId="332" applyNumberFormat="1" applyFont="1" applyFill="1" applyBorder="1" applyAlignment="1">
      <alignment horizontal="center" vertical="center"/>
    </xf>
    <xf numFmtId="0" fontId="5" fillId="2" borderId="29" xfId="332" applyFont="1" applyFill="1" applyBorder="1" applyAlignment="1">
      <alignment horizontal="center" vertical="center"/>
    </xf>
    <xf numFmtId="0" fontId="5" fillId="2" borderId="4" xfId="332" applyFont="1" applyFill="1" applyBorder="1" applyAlignment="1">
      <alignment horizontal="center" vertical="center"/>
    </xf>
    <xf numFmtId="0" fontId="5" fillId="2" borderId="17" xfId="207" quotePrefix="1" applyFont="1" applyFill="1" applyBorder="1" applyAlignment="1" applyProtection="1">
      <alignment horizontal="center" vertical="center"/>
    </xf>
    <xf numFmtId="0" fontId="5" fillId="2" borderId="18" xfId="207" quotePrefix="1" applyFont="1" applyFill="1" applyBorder="1" applyAlignment="1" applyProtection="1">
      <alignment horizontal="center" vertical="center"/>
    </xf>
    <xf numFmtId="0" fontId="5" fillId="2" borderId="22" xfId="207" quotePrefix="1" applyFont="1" applyFill="1" applyBorder="1" applyAlignment="1" applyProtection="1">
      <alignment horizontal="center" vertical="center"/>
    </xf>
    <xf numFmtId="0" fontId="5" fillId="2" borderId="17" xfId="332" applyFont="1" applyFill="1" applyBorder="1" applyAlignment="1">
      <alignment horizontal="center" vertical="center"/>
    </xf>
    <xf numFmtId="0" fontId="5" fillId="2" borderId="22" xfId="332" applyFont="1" applyFill="1" applyBorder="1" applyAlignment="1">
      <alignment horizontal="center" vertical="center"/>
    </xf>
    <xf numFmtId="0" fontId="5" fillId="2" borderId="32" xfId="332" applyFont="1" applyFill="1" applyBorder="1" applyAlignment="1">
      <alignment horizontal="center" vertical="center"/>
    </xf>
    <xf numFmtId="172" fontId="5" fillId="3" borderId="0" xfId="334" applyNumberFormat="1" applyFont="1" applyFill="1" applyAlignment="1">
      <alignment horizontal="center"/>
    </xf>
    <xf numFmtId="172" fontId="5" fillId="3" borderId="0" xfId="334" applyNumberFormat="1" applyFont="1" applyFill="1" applyAlignment="1" applyProtection="1">
      <alignment horizontal="center"/>
    </xf>
    <xf numFmtId="172" fontId="5" fillId="3" borderId="0" xfId="334" applyNumberFormat="1" applyFont="1" applyFill="1" applyBorder="1" applyAlignment="1">
      <alignment horizontal="center"/>
    </xf>
    <xf numFmtId="172" fontId="5" fillId="2" borderId="9" xfId="335" applyNumberFormat="1" applyFont="1" applyFill="1" applyBorder="1" applyAlignment="1" applyProtection="1">
      <alignment horizontal="center" vertical="center"/>
    </xf>
    <xf numFmtId="172" fontId="5" fillId="2" borderId="19" xfId="335" applyNumberFormat="1" applyFont="1" applyFill="1" applyBorder="1" applyAlignment="1">
      <alignment horizontal="center" vertical="center"/>
    </xf>
    <xf numFmtId="172" fontId="5" fillId="2" borderId="10" xfId="335" applyNumberFormat="1" applyFont="1" applyFill="1" applyBorder="1" applyAlignment="1" applyProtection="1">
      <alignment horizontal="center" vertical="center"/>
    </xf>
    <xf numFmtId="172" fontId="5" fillId="2" borderId="10" xfId="335" quotePrefix="1" applyNumberFormat="1" applyFont="1" applyFill="1" applyBorder="1" applyAlignment="1" applyProtection="1">
      <alignment horizontal="center" vertical="center"/>
    </xf>
    <xf numFmtId="172" fontId="5" fillId="2" borderId="14" xfId="335" applyNumberFormat="1" applyFont="1" applyFill="1" applyBorder="1" applyAlignment="1" applyProtection="1">
      <alignment horizontal="center" vertical="center"/>
    </xf>
    <xf numFmtId="0" fontId="3" fillId="3" borderId="16" xfId="332" applyFont="1" applyFill="1" applyBorder="1" applyAlignment="1">
      <alignment horizontal="left"/>
    </xf>
    <xf numFmtId="0" fontId="3" fillId="3" borderId="0" xfId="332" applyFont="1" applyFill="1" applyAlignment="1">
      <alignment horizontal="left"/>
    </xf>
    <xf numFmtId="0" fontId="5" fillId="2" borderId="9" xfId="332" applyFont="1" applyFill="1" applyBorder="1" applyAlignment="1">
      <alignment horizontal="center" vertical="center"/>
    </xf>
    <xf numFmtId="0" fontId="5" fillId="2" borderId="11" xfId="332" applyFont="1" applyFill="1" applyBorder="1" applyAlignment="1">
      <alignment horizontal="center" vertical="center"/>
    </xf>
    <xf numFmtId="0" fontId="5" fillId="2" borderId="17" xfId="0" quotePrefix="1" applyFont="1" applyFill="1" applyBorder="1" applyAlignment="1" applyProtection="1">
      <alignment horizontal="center" vertical="center"/>
    </xf>
    <xf numFmtId="0" fontId="5" fillId="2" borderId="18" xfId="0" quotePrefix="1"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165" fontId="5" fillId="2" borderId="2" xfId="332" applyNumberFormat="1" applyFont="1" applyFill="1" applyBorder="1" applyAlignment="1">
      <alignment horizontal="center" vertical="center"/>
    </xf>
    <xf numFmtId="165" fontId="5" fillId="2" borderId="3" xfId="332" applyNumberFormat="1" applyFont="1" applyFill="1" applyBorder="1" applyAlignment="1">
      <alignment horizontal="center" vertical="center"/>
    </xf>
    <xf numFmtId="165" fontId="5" fillId="2" borderId="49" xfId="332" applyNumberFormat="1" applyFont="1" applyFill="1" applyBorder="1" applyAlignment="1">
      <alignment horizontal="center" vertical="center"/>
    </xf>
    <xf numFmtId="165" fontId="5" fillId="2" borderId="1" xfId="332" applyNumberFormat="1" applyFont="1" applyFill="1" applyBorder="1" applyAlignment="1">
      <alignment horizontal="center" vertical="center"/>
    </xf>
    <xf numFmtId="165" fontId="5" fillId="2" borderId="50" xfId="332" applyNumberFormat="1" applyFont="1" applyFill="1" applyBorder="1" applyAlignment="1">
      <alignment horizontal="center" vertical="center"/>
    </xf>
    <xf numFmtId="165" fontId="5" fillId="2" borderId="33" xfId="332" applyNumberFormat="1" applyFont="1" applyFill="1" applyBorder="1" applyAlignment="1">
      <alignment horizontal="center" vertical="center"/>
    </xf>
    <xf numFmtId="164" fontId="5" fillId="0" borderId="7" xfId="339" quotePrefix="1" applyNumberFormat="1" applyFont="1" applyFill="1" applyBorder="1" applyAlignment="1" applyProtection="1">
      <alignment horizontal="left"/>
    </xf>
    <xf numFmtId="164" fontId="5" fillId="0" borderId="36" xfId="339" quotePrefix="1" applyNumberFormat="1" applyFont="1" applyFill="1" applyBorder="1" applyAlignment="1" applyProtection="1">
      <alignment horizontal="left"/>
    </xf>
    <xf numFmtId="164" fontId="5" fillId="0" borderId="6" xfId="339" quotePrefix="1" applyNumberFormat="1" applyFont="1" applyFill="1" applyBorder="1" applyAlignment="1" applyProtection="1">
      <alignment horizontal="left"/>
    </xf>
    <xf numFmtId="0" fontId="5" fillId="0" borderId="0" xfId="339" applyFont="1" applyFill="1" applyAlignment="1">
      <alignment horizontal="center"/>
    </xf>
    <xf numFmtId="4" fontId="5" fillId="0" borderId="0" xfId="339" applyNumberFormat="1" applyFont="1" applyFill="1" applyAlignment="1">
      <alignment horizontal="center"/>
    </xf>
    <xf numFmtId="0" fontId="3" fillId="5" borderId="34" xfId="339" applyFont="1" applyFill="1" applyBorder="1" applyAlignment="1">
      <alignment horizontal="center" vertical="center"/>
    </xf>
    <xf numFmtId="0" fontId="3" fillId="5" borderId="15" xfId="339" applyFont="1" applyFill="1" applyBorder="1" applyAlignment="1">
      <alignment horizontal="center" vertical="center"/>
    </xf>
    <xf numFmtId="49" fontId="5" fillId="5" borderId="10" xfId="340" applyNumberFormat="1" applyFont="1" applyFill="1" applyBorder="1" applyAlignment="1">
      <alignment horizontal="center"/>
    </xf>
    <xf numFmtId="0" fontId="5" fillId="5" borderId="10" xfId="339" applyFont="1" applyFill="1" applyBorder="1" applyAlignment="1" applyProtection="1">
      <alignment horizontal="center" vertical="center"/>
    </xf>
    <xf numFmtId="0" fontId="5" fillId="5" borderId="10" xfId="339" applyFont="1" applyFill="1" applyBorder="1" applyAlignment="1" applyProtection="1">
      <alignment horizontal="center"/>
    </xf>
    <xf numFmtId="0" fontId="5" fillId="5" borderId="14" xfId="339" applyFont="1" applyFill="1" applyBorder="1" applyAlignment="1" applyProtection="1">
      <alignment horizontal="center"/>
    </xf>
    <xf numFmtId="0" fontId="5" fillId="0" borderId="1" xfId="2" applyFont="1" applyBorder="1" applyAlignment="1">
      <alignment horizontal="center"/>
    </xf>
    <xf numFmtId="0" fontId="3" fillId="0" borderId="3" xfId="2" applyFont="1" applyBorder="1" applyAlignment="1">
      <alignment horizontal="center"/>
    </xf>
    <xf numFmtId="0" fontId="3" fillId="0" borderId="8" xfId="2" applyFont="1" applyBorder="1" applyAlignment="1">
      <alignment horizontal="center"/>
    </xf>
    <xf numFmtId="164" fontId="5" fillId="0" borderId="1" xfId="342" applyNumberFormat="1" applyFont="1" applyBorder="1" applyAlignment="1" applyProtection="1">
      <alignment horizontal="center"/>
    </xf>
    <xf numFmtId="164" fontId="5" fillId="0" borderId="3" xfId="342" applyNumberFormat="1" applyFont="1" applyBorder="1" applyAlignment="1" applyProtection="1">
      <alignment horizontal="center"/>
    </xf>
    <xf numFmtId="164" fontId="5" fillId="0" borderId="8" xfId="342" applyNumberFormat="1" applyFont="1" applyBorder="1" applyAlignment="1" applyProtection="1">
      <alignment horizontal="center"/>
    </xf>
    <xf numFmtId="164" fontId="32" fillId="0" borderId="52" xfId="342" applyNumberFormat="1" applyFont="1" applyBorder="1" applyAlignment="1" applyProtection="1">
      <alignment horizontal="right"/>
    </xf>
    <xf numFmtId="164" fontId="32" fillId="0" borderId="27" xfId="342" applyNumberFormat="1" applyFont="1" applyBorder="1" applyAlignment="1" applyProtection="1">
      <alignment horizontal="right"/>
    </xf>
    <xf numFmtId="164" fontId="32" fillId="0" borderId="51" xfId="342" applyNumberFormat="1" applyFont="1" applyBorder="1" applyAlignment="1" applyProtection="1">
      <alignment horizontal="right"/>
    </xf>
    <xf numFmtId="164" fontId="5" fillId="5" borderId="10" xfId="343" applyNumberFormat="1" applyFont="1" applyFill="1" applyBorder="1" applyAlignment="1" applyProtection="1">
      <alignment horizontal="center" wrapText="1"/>
      <protection hidden="1"/>
    </xf>
    <xf numFmtId="164" fontId="5" fillId="5" borderId="17" xfId="343" applyNumberFormat="1" applyFont="1" applyFill="1" applyBorder="1" applyAlignment="1">
      <alignment horizontal="center"/>
    </xf>
    <xf numFmtId="164" fontId="5" fillId="5" borderId="32" xfId="343" applyNumberFormat="1" applyFont="1" applyFill="1" applyBorder="1" applyAlignment="1">
      <alignment horizontal="center"/>
    </xf>
    <xf numFmtId="0" fontId="3" fillId="0" borderId="16" xfId="2" applyFont="1" applyBorder="1" applyAlignment="1">
      <alignment horizontal="left"/>
    </xf>
    <xf numFmtId="164" fontId="5" fillId="0" borderId="1" xfId="344" applyNumberFormat="1" applyFont="1" applyBorder="1" applyAlignment="1" applyProtection="1">
      <alignment horizontal="center"/>
    </xf>
    <xf numFmtId="164" fontId="5" fillId="0" borderId="3" xfId="344" applyNumberFormat="1" applyFont="1" applyBorder="1" applyAlignment="1" applyProtection="1">
      <alignment horizontal="center"/>
    </xf>
    <xf numFmtId="164" fontId="5" fillId="0" borderId="8" xfId="344" applyNumberFormat="1" applyFont="1" applyBorder="1" applyAlignment="1" applyProtection="1">
      <alignment horizontal="center"/>
    </xf>
    <xf numFmtId="164" fontId="32" fillId="0" borderId="52" xfId="344" applyNumberFormat="1" applyFont="1" applyBorder="1" applyAlignment="1" applyProtection="1">
      <alignment horizontal="right"/>
    </xf>
    <xf numFmtId="164" fontId="32" fillId="0" borderId="27" xfId="344" applyNumberFormat="1" applyFont="1" applyBorder="1" applyAlignment="1" applyProtection="1">
      <alignment horizontal="right"/>
    </xf>
    <xf numFmtId="164" fontId="32" fillId="0" borderId="51" xfId="344" applyNumberFormat="1" applyFont="1" applyBorder="1" applyAlignment="1" applyProtection="1">
      <alignment horizontal="right"/>
    </xf>
    <xf numFmtId="164" fontId="5" fillId="5" borderId="10" xfId="345" applyNumberFormat="1" applyFont="1" applyFill="1" applyBorder="1" applyAlignment="1" applyProtection="1">
      <alignment horizontal="center" wrapText="1"/>
      <protection hidden="1"/>
    </xf>
    <xf numFmtId="164" fontId="5" fillId="5" borderId="17" xfId="345" applyNumberFormat="1" applyFont="1" applyFill="1" applyBorder="1" applyAlignment="1">
      <alignment horizontal="center"/>
    </xf>
    <xf numFmtId="164" fontId="5" fillId="5" borderId="32" xfId="345" applyNumberFormat="1" applyFont="1" applyFill="1" applyBorder="1" applyAlignment="1">
      <alignment horizontal="center"/>
    </xf>
    <xf numFmtId="0" fontId="5" fillId="0" borderId="0" xfId="2" applyFont="1" applyAlignment="1">
      <alignment horizontal="center"/>
    </xf>
    <xf numFmtId="164" fontId="5" fillId="0" borderId="0" xfId="347" applyNumberFormat="1" applyFont="1" applyAlignment="1" applyProtection="1">
      <alignment horizontal="center"/>
    </xf>
    <xf numFmtId="164" fontId="32" fillId="0" borderId="0" xfId="347" applyNumberFormat="1" applyFont="1" applyAlignment="1" applyProtection="1">
      <alignment horizontal="right"/>
    </xf>
    <xf numFmtId="164" fontId="5" fillId="5" borderId="10" xfId="348" applyNumberFormat="1" applyFont="1" applyFill="1" applyBorder="1" applyAlignment="1" applyProtection="1">
      <alignment horizontal="center" wrapText="1"/>
      <protection hidden="1"/>
    </xf>
    <xf numFmtId="164" fontId="5" fillId="5" borderId="17" xfId="348" applyNumberFormat="1" applyFont="1" applyFill="1" applyBorder="1" applyAlignment="1">
      <alignment horizontal="center"/>
    </xf>
    <xf numFmtId="164" fontId="5" fillId="5" borderId="32" xfId="348" applyNumberFormat="1" applyFont="1" applyFill="1" applyBorder="1" applyAlignment="1">
      <alignment horizontal="center"/>
    </xf>
    <xf numFmtId="164" fontId="5" fillId="0" borderId="0" xfId="350" applyNumberFormat="1" applyFont="1" applyAlignment="1" applyProtection="1">
      <alignment horizontal="center"/>
    </xf>
    <xf numFmtId="164" fontId="32" fillId="0" borderId="0" xfId="350" applyNumberFormat="1" applyFont="1" applyAlignment="1" applyProtection="1">
      <alignment horizontal="right"/>
    </xf>
    <xf numFmtId="164" fontId="5" fillId="5" borderId="10" xfId="351" applyNumberFormat="1" applyFont="1" applyFill="1" applyBorder="1" applyAlignment="1" applyProtection="1">
      <alignment horizontal="center" wrapText="1"/>
      <protection hidden="1"/>
    </xf>
    <xf numFmtId="164" fontId="5" fillId="5" borderId="17" xfId="351" applyNumberFormat="1" applyFont="1" applyFill="1" applyBorder="1" applyAlignment="1">
      <alignment horizontal="center"/>
    </xf>
    <xf numFmtId="164" fontId="5" fillId="5" borderId="32" xfId="351" applyNumberFormat="1" applyFont="1" applyFill="1" applyBorder="1" applyAlignment="1">
      <alignment horizontal="center"/>
    </xf>
    <xf numFmtId="164" fontId="5" fillId="0" borderId="0" xfId="353" applyNumberFormat="1" applyFont="1" applyAlignment="1" applyProtection="1">
      <alignment horizontal="center"/>
    </xf>
    <xf numFmtId="164" fontId="32" fillId="0" borderId="0" xfId="353" applyNumberFormat="1" applyFont="1" applyAlignment="1" applyProtection="1">
      <alignment horizontal="right"/>
    </xf>
    <xf numFmtId="164" fontId="5" fillId="5" borderId="10" xfId="353" applyNumberFormat="1" applyFont="1" applyFill="1" applyBorder="1" applyAlignment="1" applyProtection="1">
      <alignment horizontal="center" wrapText="1"/>
      <protection hidden="1"/>
    </xf>
    <xf numFmtId="164" fontId="5" fillId="5" borderId="17" xfId="353" applyNumberFormat="1" applyFont="1" applyFill="1" applyBorder="1" applyAlignment="1">
      <alignment horizontal="center"/>
    </xf>
    <xf numFmtId="164" fontId="5" fillId="5" borderId="32" xfId="353" applyNumberFormat="1" applyFont="1" applyFill="1" applyBorder="1" applyAlignment="1">
      <alignment horizontal="center"/>
    </xf>
    <xf numFmtId="164" fontId="5" fillId="0" borderId="0" xfId="355" applyNumberFormat="1" applyFont="1" applyAlignment="1" applyProtection="1">
      <alignment horizontal="center"/>
    </xf>
    <xf numFmtId="164" fontId="32" fillId="0" borderId="0" xfId="355" applyNumberFormat="1" applyFont="1" applyAlignment="1" applyProtection="1">
      <alignment horizontal="right"/>
    </xf>
    <xf numFmtId="164" fontId="5" fillId="5" borderId="10" xfId="356" applyNumberFormat="1" applyFont="1" applyFill="1" applyBorder="1" applyAlignment="1" applyProtection="1">
      <alignment horizontal="center" wrapText="1"/>
      <protection hidden="1"/>
    </xf>
    <xf numFmtId="164" fontId="5" fillId="5" borderId="17" xfId="356" applyNumberFormat="1" applyFont="1" applyFill="1" applyBorder="1" applyAlignment="1">
      <alignment horizontal="center"/>
    </xf>
    <xf numFmtId="164" fontId="5" fillId="5" borderId="32" xfId="356" applyNumberFormat="1" applyFont="1" applyFill="1" applyBorder="1" applyAlignment="1">
      <alignment horizontal="center"/>
    </xf>
    <xf numFmtId="0" fontId="5" fillId="0" borderId="0" xfId="0" applyFont="1" applyAlignment="1">
      <alignment horizontal="center"/>
    </xf>
    <xf numFmtId="164" fontId="3" fillId="0" borderId="0" xfId="0" applyNumberFormat="1" applyFont="1" applyBorder="1" applyAlignment="1">
      <alignment horizontal="right"/>
    </xf>
    <xf numFmtId="0" fontId="5" fillId="5" borderId="70" xfId="0" applyFont="1" applyFill="1" applyBorder="1" applyAlignment="1">
      <alignment horizontal="center" vertical="center" wrapText="1"/>
    </xf>
    <xf numFmtId="0" fontId="5" fillId="5" borderId="71"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4" xfId="0" applyFont="1" applyFill="1" applyBorder="1" applyAlignment="1">
      <alignment horizontal="center" vertical="center"/>
    </xf>
    <xf numFmtId="0" fontId="3" fillId="0" borderId="16" xfId="339" applyFont="1" applyFill="1" applyBorder="1" applyAlignment="1">
      <alignment horizontal="left"/>
    </xf>
    <xf numFmtId="0" fontId="5" fillId="0" borderId="0" xfId="276" applyFont="1" applyAlignment="1">
      <alignment horizontal="center"/>
    </xf>
    <xf numFmtId="164" fontId="32" fillId="0" borderId="21" xfId="179" applyNumberFormat="1" applyFont="1" applyBorder="1" applyAlignment="1">
      <alignment horizontal="right"/>
    </xf>
    <xf numFmtId="164" fontId="3" fillId="0" borderId="0" xfId="179" applyNumberFormat="1" applyFont="1" applyAlignment="1">
      <alignment horizontal="left"/>
    </xf>
    <xf numFmtId="164" fontId="3" fillId="0" borderId="16" xfId="179" applyNumberFormat="1" applyFont="1" applyBorder="1" applyAlignment="1">
      <alignment horizontal="left"/>
    </xf>
    <xf numFmtId="0" fontId="5" fillId="5" borderId="18" xfId="2" applyFont="1" applyFill="1" applyBorder="1" applyAlignment="1">
      <alignment horizontal="center"/>
    </xf>
    <xf numFmtId="0" fontId="5" fillId="5" borderId="14" xfId="2" applyFont="1" applyFill="1" applyBorder="1" applyAlignment="1">
      <alignment horizontal="center"/>
    </xf>
    <xf numFmtId="0" fontId="5" fillId="5" borderId="34" xfId="2" applyFont="1" applyFill="1" applyBorder="1" applyAlignment="1">
      <alignment horizontal="center"/>
    </xf>
    <xf numFmtId="0" fontId="5" fillId="5" borderId="10" xfId="2" applyFont="1" applyFill="1" applyBorder="1" applyAlignment="1">
      <alignment horizontal="center"/>
    </xf>
    <xf numFmtId="172" fontId="5" fillId="5" borderId="9" xfId="358" applyNumberFormat="1" applyFont="1" applyFill="1" applyBorder="1" applyAlignment="1" applyProtection="1">
      <alignment horizontal="center" vertical="center"/>
    </xf>
    <xf numFmtId="172" fontId="5" fillId="5" borderId="19" xfId="358" applyNumberFormat="1" applyFont="1" applyFill="1" applyBorder="1" applyAlignment="1" applyProtection="1">
      <alignment horizontal="center" vertical="center"/>
    </xf>
    <xf numFmtId="0" fontId="5" fillId="0" borderId="0" xfId="2" applyFont="1" applyFill="1" applyAlignment="1">
      <alignment horizontal="center"/>
    </xf>
    <xf numFmtId="0" fontId="5" fillId="0" borderId="0" xfId="2" applyFont="1" applyFill="1" applyBorder="1" applyAlignment="1">
      <alignment horizontal="center"/>
    </xf>
    <xf numFmtId="0" fontId="5" fillId="0" borderId="21" xfId="2" applyFont="1" applyFill="1" applyBorder="1" applyAlignment="1">
      <alignment horizontal="center"/>
    </xf>
    <xf numFmtId="0" fontId="5" fillId="0" borderId="70" xfId="2" applyFont="1" applyFill="1" applyBorder="1" applyAlignment="1">
      <alignment horizontal="center"/>
    </xf>
    <xf numFmtId="0" fontId="5" fillId="0" borderId="16" xfId="2" applyFont="1" applyFill="1" applyBorder="1" applyAlignment="1">
      <alignment horizontal="center"/>
    </xf>
    <xf numFmtId="0" fontId="5" fillId="0" borderId="55" xfId="2" applyFont="1" applyFill="1" applyBorder="1" applyAlignment="1">
      <alignment horizontal="center"/>
    </xf>
    <xf numFmtId="0" fontId="3" fillId="0" borderId="16" xfId="289" applyFont="1" applyFill="1" applyBorder="1" applyAlignment="1">
      <alignment horizontal="left"/>
    </xf>
    <xf numFmtId="0" fontId="3" fillId="0" borderId="0" xfId="207" applyFont="1" applyFill="1" applyAlignment="1">
      <alignment horizontal="left"/>
    </xf>
    <xf numFmtId="0" fontId="5" fillId="0" borderId="0" xfId="289" applyFont="1" applyFill="1" applyAlignment="1">
      <alignment horizontal="center" vertical="center"/>
    </xf>
    <xf numFmtId="0" fontId="32" fillId="0" borderId="21" xfId="289" applyFont="1" applyFill="1" applyBorder="1" applyAlignment="1">
      <alignment horizontal="right"/>
    </xf>
    <xf numFmtId="0" fontId="5" fillId="5" borderId="70" xfId="289" applyFont="1" applyFill="1" applyBorder="1" applyAlignment="1">
      <alignment horizontal="center" vertical="center"/>
    </xf>
    <xf numFmtId="0" fontId="5" fillId="5" borderId="16" xfId="289" applyFont="1" applyFill="1" applyBorder="1" applyAlignment="1">
      <alignment horizontal="center" vertical="center"/>
    </xf>
    <xf numFmtId="0" fontId="5" fillId="5" borderId="54" xfId="289" applyFont="1" applyFill="1" applyBorder="1" applyAlignment="1">
      <alignment horizontal="center" vertical="center"/>
    </xf>
    <xf numFmtId="0" fontId="5" fillId="5" borderId="25" xfId="289" applyFont="1" applyFill="1" applyBorder="1" applyAlignment="1">
      <alignment horizontal="center" vertical="center"/>
    </xf>
    <xf numFmtId="0" fontId="5" fillId="5" borderId="0" xfId="289" applyFont="1" applyFill="1" applyBorder="1" applyAlignment="1">
      <alignment horizontal="center" vertical="center"/>
    </xf>
    <xf numFmtId="0" fontId="5" fillId="5" borderId="1" xfId="289" applyFont="1" applyFill="1" applyBorder="1" applyAlignment="1">
      <alignment horizontal="center" vertical="center"/>
    </xf>
    <xf numFmtId="0" fontId="5" fillId="5" borderId="71" xfId="289" applyFont="1" applyFill="1" applyBorder="1" applyAlignment="1">
      <alignment horizontal="center" vertical="center"/>
    </xf>
    <xf numFmtId="0" fontId="5" fillId="2" borderId="47" xfId="289" applyFont="1" applyFill="1" applyBorder="1" applyAlignment="1">
      <alignment horizontal="center" vertical="center"/>
    </xf>
    <xf numFmtId="0" fontId="5" fillId="2" borderId="38" xfId="289" applyFont="1" applyFill="1" applyBorder="1" applyAlignment="1">
      <alignment horizontal="center" vertical="center"/>
    </xf>
    <xf numFmtId="0" fontId="5" fillId="5" borderId="16" xfId="289" quotePrefix="1" applyFont="1" applyFill="1" applyBorder="1" applyAlignment="1">
      <alignment horizontal="center" vertical="center"/>
    </xf>
    <xf numFmtId="0" fontId="5" fillId="5" borderId="29" xfId="289" applyFont="1" applyFill="1" applyBorder="1" applyAlignment="1">
      <alignment horizontal="center" vertical="center"/>
    </xf>
    <xf numFmtId="0" fontId="5" fillId="5" borderId="4" xfId="289" applyFont="1" applyFill="1" applyBorder="1" applyAlignment="1">
      <alignment horizontal="center" vertical="center"/>
    </xf>
    <xf numFmtId="0" fontId="5" fillId="5" borderId="48" xfId="289" applyFont="1" applyFill="1" applyBorder="1" applyAlignment="1">
      <alignment horizontal="center" vertical="center"/>
    </xf>
    <xf numFmtId="0" fontId="5" fillId="5" borderId="55" xfId="289" applyFont="1" applyFill="1" applyBorder="1" applyAlignment="1">
      <alignment horizontal="center" vertical="center"/>
    </xf>
    <xf numFmtId="164" fontId="5" fillId="0" borderId="25" xfId="0" applyNumberFormat="1" applyFont="1" applyFill="1" applyBorder="1" applyAlignment="1">
      <alignment horizontal="left"/>
    </xf>
    <xf numFmtId="164" fontId="3" fillId="0" borderId="1" xfId="0" applyNumberFormat="1" applyFont="1" applyFill="1" applyBorder="1" applyAlignment="1">
      <alignment horizontal="left"/>
    </xf>
    <xf numFmtId="164" fontId="5" fillId="0" borderId="11" xfId="0" applyNumberFormat="1" applyFont="1" applyFill="1" applyBorder="1" applyAlignment="1">
      <alignment horizontal="left"/>
    </xf>
    <xf numFmtId="164" fontId="3" fillId="0" borderId="3" xfId="0" applyNumberFormat="1" applyFont="1" applyFill="1" applyBorder="1" applyAlignment="1">
      <alignment horizontal="left"/>
    </xf>
    <xf numFmtId="164" fontId="41" fillId="0" borderId="0" xfId="0" applyNumberFormat="1" applyFont="1" applyFill="1" applyAlignment="1">
      <alignment horizontal="left"/>
    </xf>
    <xf numFmtId="164" fontId="5" fillId="0" borderId="1" xfId="0" applyNumberFormat="1" applyFont="1" applyFill="1" applyBorder="1" applyAlignment="1">
      <alignment horizontal="left"/>
    </xf>
    <xf numFmtId="164" fontId="5" fillId="0" borderId="0" xfId="0" applyNumberFormat="1" applyFont="1" applyFill="1" applyAlignment="1">
      <alignment horizontal="center"/>
    </xf>
    <xf numFmtId="164" fontId="3" fillId="0" borderId="0" xfId="0" applyNumberFormat="1" applyFont="1" applyFill="1" applyAlignment="1">
      <alignment horizontal="center"/>
    </xf>
    <xf numFmtId="164" fontId="3" fillId="0" borderId="21" xfId="0" applyNumberFormat="1" applyFont="1" applyFill="1" applyBorder="1" applyAlignment="1">
      <alignment horizontal="right"/>
    </xf>
    <xf numFmtId="164" fontId="3" fillId="0" borderId="0" xfId="0" applyNumberFormat="1" applyFont="1" applyFill="1" applyAlignment="1">
      <alignment horizontal="left"/>
    </xf>
    <xf numFmtId="164" fontId="5" fillId="2" borderId="48" xfId="0" quotePrefix="1" applyNumberFormat="1" applyFont="1" applyFill="1" applyBorder="1" applyAlignment="1">
      <alignment horizontal="center"/>
    </xf>
    <xf numFmtId="164" fontId="5" fillId="2" borderId="55" xfId="0" quotePrefix="1" applyNumberFormat="1" applyFont="1" applyFill="1" applyBorder="1" applyAlignment="1">
      <alignment horizontal="center"/>
    </xf>
    <xf numFmtId="164" fontId="3" fillId="0" borderId="3" xfId="0" applyNumberFormat="1" applyFont="1" applyBorder="1" applyAlignment="1">
      <alignment horizontal="left"/>
    </xf>
    <xf numFmtId="0" fontId="3" fillId="0" borderId="23" xfId="2" quotePrefix="1" applyFont="1" applyBorder="1" applyAlignment="1">
      <alignment horizontal="center" vertical="center"/>
    </xf>
    <xf numFmtId="0" fontId="3" fillId="0" borderId="11" xfId="2" quotePrefix="1" applyFont="1" applyBorder="1" applyAlignment="1">
      <alignment horizontal="center" vertical="center"/>
    </xf>
    <xf numFmtId="0" fontId="3" fillId="0" borderId="31" xfId="2" quotePrefix="1" applyFont="1" applyBorder="1" applyAlignment="1">
      <alignment horizontal="center" vertical="center"/>
    </xf>
    <xf numFmtId="0" fontId="3" fillId="5" borderId="9" xfId="2" applyFont="1" applyFill="1" applyBorder="1" applyAlignment="1">
      <alignment horizontal="center"/>
    </xf>
    <xf numFmtId="0" fontId="3" fillId="5" borderId="11" xfId="2" applyFont="1" applyFill="1" applyBorder="1" applyAlignment="1">
      <alignment horizontal="center"/>
    </xf>
    <xf numFmtId="0" fontId="3" fillId="5" borderId="19" xfId="2" applyFont="1" applyFill="1" applyBorder="1" applyAlignment="1">
      <alignment horizontal="center"/>
    </xf>
    <xf numFmtId="0" fontId="5" fillId="4" borderId="48"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54" xfId="2" applyFont="1" applyFill="1" applyBorder="1" applyAlignment="1">
      <alignment horizontal="center" vertical="center"/>
    </xf>
    <xf numFmtId="0" fontId="5" fillId="4" borderId="45" xfId="2" applyFont="1" applyFill="1" applyBorder="1" applyAlignment="1">
      <alignment horizontal="center" vertical="center"/>
    </xf>
    <xf numFmtId="0" fontId="5" fillId="4" borderId="47" xfId="2" applyFont="1" applyFill="1" applyBorder="1" applyAlignment="1">
      <alignment horizontal="center" vertical="center"/>
    </xf>
    <xf numFmtId="0" fontId="5" fillId="4" borderId="38" xfId="2" applyFont="1" applyFill="1" applyBorder="1" applyAlignment="1">
      <alignment horizontal="center" vertical="center"/>
    </xf>
    <xf numFmtId="0" fontId="5" fillId="5" borderId="17" xfId="2" applyFont="1" applyFill="1" applyBorder="1" applyAlignment="1">
      <alignment horizontal="center"/>
    </xf>
    <xf numFmtId="0" fontId="5" fillId="5" borderId="22" xfId="2" applyFont="1" applyFill="1" applyBorder="1" applyAlignment="1">
      <alignment horizontal="center"/>
    </xf>
    <xf numFmtId="0" fontId="5" fillId="5" borderId="32" xfId="2" applyFont="1" applyFill="1" applyBorder="1" applyAlignment="1">
      <alignment horizontal="center"/>
    </xf>
    <xf numFmtId="0" fontId="5" fillId="4" borderId="7" xfId="2" applyFont="1" applyFill="1" applyBorder="1" applyAlignment="1">
      <alignment horizontal="center"/>
    </xf>
    <xf numFmtId="0" fontId="5" fillId="4" borderId="6" xfId="2" applyFont="1" applyFill="1" applyBorder="1" applyAlignment="1">
      <alignment horizontal="center"/>
    </xf>
    <xf numFmtId="0" fontId="5" fillId="4" borderId="7" xfId="2" quotePrefix="1" applyFont="1" applyFill="1" applyBorder="1" applyAlignment="1">
      <alignment horizontal="center"/>
    </xf>
    <xf numFmtId="0" fontId="5" fillId="4" borderId="37" xfId="2" applyFont="1" applyFill="1" applyBorder="1" applyAlignment="1">
      <alignment horizontal="center"/>
    </xf>
    <xf numFmtId="0" fontId="3" fillId="0" borderId="23" xfId="2" applyFont="1" applyBorder="1" applyAlignment="1">
      <alignment horizontal="center" vertical="center"/>
    </xf>
    <xf numFmtId="0" fontId="3" fillId="0" borderId="11" xfId="2" applyFont="1" applyBorder="1" applyAlignment="1">
      <alignment horizontal="center" vertical="center"/>
    </xf>
    <xf numFmtId="0" fontId="3" fillId="0" borderId="19" xfId="2" applyFont="1" applyBorder="1" applyAlignment="1">
      <alignment horizontal="center" vertical="center"/>
    </xf>
    <xf numFmtId="164" fontId="5" fillId="0" borderId="0" xfId="2" applyNumberFormat="1" applyFont="1" applyAlignment="1" applyProtection="1">
      <alignment horizontal="center" wrapText="1"/>
    </xf>
    <xf numFmtId="164" fontId="5" fillId="0" borderId="0" xfId="2" applyNumberFormat="1" applyFont="1" applyAlignment="1" applyProtection="1">
      <alignment horizontal="center"/>
    </xf>
    <xf numFmtId="0" fontId="5" fillId="2" borderId="70" xfId="2" applyFont="1" applyFill="1" applyBorder="1" applyAlignment="1">
      <alignment horizontal="center" vertical="center"/>
    </xf>
    <xf numFmtId="0" fontId="5" fillId="2" borderId="74"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75"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14" xfId="2" applyFont="1" applyFill="1" applyBorder="1" applyAlignment="1">
      <alignment horizontal="center" vertical="center"/>
    </xf>
    <xf numFmtId="0" fontId="3" fillId="0" borderId="78" xfId="2" applyFont="1" applyBorder="1" applyAlignment="1">
      <alignment horizontal="center" vertical="center"/>
    </xf>
    <xf numFmtId="0" fontId="9" fillId="0" borderId="0" xfId="0" applyFont="1" applyAlignment="1">
      <alignment horizontal="left"/>
    </xf>
    <xf numFmtId="0" fontId="9" fillId="0" borderId="0" xfId="0" quotePrefix="1" applyFont="1" applyAlignment="1">
      <alignment horizontal="left" wrapText="1"/>
    </xf>
    <xf numFmtId="0" fontId="9" fillId="0" borderId="0" xfId="0" applyFont="1" applyAlignment="1">
      <alignment horizontal="left" wrapText="1"/>
    </xf>
    <xf numFmtId="0" fontId="22" fillId="0" borderId="0" xfId="0" applyFont="1" applyAlignment="1">
      <alignment horizontal="right"/>
    </xf>
    <xf numFmtId="0" fontId="8" fillId="0" borderId="0" xfId="0" applyFont="1" applyAlignment="1">
      <alignment horizontal="center"/>
    </xf>
    <xf numFmtId="0" fontId="11" fillId="0" borderId="0" xfId="0" applyFont="1" applyAlignment="1">
      <alignment horizontal="center"/>
    </xf>
    <xf numFmtId="0" fontId="9" fillId="0" borderId="16" xfId="0" applyFont="1" applyBorder="1" applyAlignment="1">
      <alignment horizontal="left" wrapText="1"/>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0" xfId="0" applyFont="1" applyFill="1" applyBorder="1" applyAlignment="1">
      <alignment horizontal="center"/>
    </xf>
    <xf numFmtId="0" fontId="8" fillId="2" borderId="14" xfId="0" applyFont="1" applyFill="1" applyBorder="1" applyAlignment="1">
      <alignment horizontal="center"/>
    </xf>
    <xf numFmtId="0" fontId="8" fillId="2" borderId="7"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0" fontId="8" fillId="2" borderId="12" xfId="0" applyFont="1" applyFill="1" applyBorder="1" applyAlignment="1">
      <alignment horizontal="center"/>
    </xf>
    <xf numFmtId="0" fontId="3" fillId="0" borderId="0" xfId="2" applyFont="1" applyBorder="1" applyAlignment="1">
      <alignment horizontal="justify" wrapText="1"/>
    </xf>
    <xf numFmtId="0" fontId="3" fillId="0" borderId="0" xfId="2" applyFont="1" applyAlignment="1">
      <alignment horizontal="left"/>
    </xf>
    <xf numFmtId="0" fontId="5" fillId="2" borderId="9" xfId="2" applyFont="1" applyFill="1" applyBorder="1" applyAlignment="1">
      <alignment horizontal="center" vertical="center"/>
    </xf>
    <xf numFmtId="0" fontId="2" fillId="2" borderId="11" xfId="3" applyFont="1" applyFill="1" applyBorder="1" applyAlignment="1">
      <alignment horizontal="center" vertical="center"/>
    </xf>
    <xf numFmtId="0" fontId="2" fillId="2" borderId="19" xfId="3" applyFont="1" applyFill="1" applyBorder="1" applyAlignment="1">
      <alignment horizontal="center" vertical="center"/>
    </xf>
    <xf numFmtId="0" fontId="5" fillId="2" borderId="17"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0"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5" xfId="2" applyFont="1" applyFill="1" applyBorder="1" applyAlignment="1">
      <alignment horizontal="center" vertical="center"/>
    </xf>
    <xf numFmtId="0" fontId="2" fillId="2" borderId="5" xfId="3" applyFont="1" applyFill="1" applyBorder="1" applyAlignment="1">
      <alignment horizontal="center" vertical="center"/>
    </xf>
    <xf numFmtId="0" fontId="14" fillId="0" borderId="21" xfId="0" applyFont="1" applyBorder="1" applyAlignment="1">
      <alignment horizontal="right"/>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9"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8" fillId="2" borderId="1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5" fillId="0" borderId="0" xfId="330" applyFont="1" applyFill="1" applyAlignment="1">
      <alignment horizontal="center" vertical="center"/>
    </xf>
    <xf numFmtId="14" fontId="5" fillId="0" borderId="0" xfId="330" applyNumberFormat="1" applyFont="1" applyFill="1" applyBorder="1" applyAlignment="1">
      <alignment horizontal="center"/>
    </xf>
    <xf numFmtId="0" fontId="32" fillId="0" borderId="0" xfId="330" applyFont="1" applyFill="1" applyBorder="1" applyAlignment="1">
      <alignment horizontal="right"/>
    </xf>
    <xf numFmtId="0" fontId="5" fillId="2" borderId="16" xfId="330" applyFont="1" applyFill="1" applyBorder="1" applyAlignment="1" applyProtection="1">
      <alignment horizontal="center"/>
    </xf>
    <xf numFmtId="0" fontId="5" fillId="2" borderId="55" xfId="330" applyFont="1" applyFill="1" applyBorder="1" applyAlignment="1" applyProtection="1">
      <alignment horizontal="center"/>
    </xf>
    <xf numFmtId="173" fontId="5" fillId="2" borderId="7" xfId="330" quotePrefix="1" applyNumberFormat="1" applyFont="1" applyFill="1" applyBorder="1" applyAlignment="1" applyProtection="1">
      <alignment horizontal="center"/>
    </xf>
    <xf numFmtId="173" fontId="5" fillId="2" borderId="36" xfId="330" quotePrefix="1" applyNumberFormat="1" applyFont="1" applyFill="1" applyBorder="1" applyAlignment="1" applyProtection="1">
      <alignment horizontal="center"/>
    </xf>
    <xf numFmtId="173" fontId="5" fillId="2" borderId="6" xfId="330" quotePrefix="1" applyNumberFormat="1" applyFont="1" applyFill="1" applyBorder="1" applyAlignment="1" applyProtection="1">
      <alignment horizontal="center"/>
    </xf>
    <xf numFmtId="173" fontId="5" fillId="2" borderId="37" xfId="330" quotePrefix="1" applyNumberFormat="1" applyFont="1" applyFill="1" applyBorder="1" applyAlignment="1" applyProtection="1">
      <alignment horizontal="center"/>
    </xf>
    <xf numFmtId="0" fontId="5" fillId="2" borderId="9" xfId="330" quotePrefix="1" applyFont="1" applyFill="1" applyBorder="1" applyAlignment="1">
      <alignment horizontal="center" vertical="center"/>
    </xf>
    <xf numFmtId="0" fontId="5" fillId="2" borderId="11" xfId="330" quotePrefix="1" applyFont="1" applyFill="1" applyBorder="1" applyAlignment="1">
      <alignment horizontal="center" vertical="center"/>
    </xf>
    <xf numFmtId="0" fontId="5" fillId="2" borderId="19" xfId="330" quotePrefix="1" applyFont="1" applyFill="1" applyBorder="1" applyAlignment="1">
      <alignment horizontal="center" vertical="center"/>
    </xf>
    <xf numFmtId="174" fontId="5" fillId="0" borderId="0" xfId="330" applyNumberFormat="1" applyFont="1" applyFill="1" applyBorder="1" applyAlignment="1" applyProtection="1">
      <alignment horizontal="center"/>
    </xf>
    <xf numFmtId="0" fontId="5" fillId="2" borderId="17" xfId="330" applyFont="1" applyFill="1" applyBorder="1" applyAlignment="1" applyProtection="1">
      <alignment horizontal="center"/>
    </xf>
    <xf numFmtId="0" fontId="5" fillId="2" borderId="22" xfId="330" applyFont="1" applyFill="1" applyBorder="1" applyAlignment="1" applyProtection="1">
      <alignment horizontal="center"/>
    </xf>
    <xf numFmtId="0" fontId="5" fillId="2" borderId="32" xfId="330" applyFont="1" applyFill="1" applyBorder="1" applyAlignment="1" applyProtection="1">
      <alignment horizontal="center"/>
    </xf>
    <xf numFmtId="0" fontId="5" fillId="2" borderId="9" xfId="330" applyFont="1" applyFill="1" applyBorder="1" applyAlignment="1">
      <alignment horizontal="center" vertical="center"/>
    </xf>
    <xf numFmtId="0" fontId="5" fillId="2" borderId="11" xfId="330" applyFont="1" applyFill="1" applyBorder="1" applyAlignment="1">
      <alignment horizontal="center" vertical="center"/>
    </xf>
    <xf numFmtId="0" fontId="5" fillId="2" borderId="19" xfId="330" applyFont="1" applyFill="1" applyBorder="1" applyAlignment="1">
      <alignment horizontal="center" vertical="center"/>
    </xf>
    <xf numFmtId="0" fontId="5" fillId="2" borderId="17" xfId="330" applyFont="1" applyFill="1" applyBorder="1" applyAlignment="1" applyProtection="1">
      <alignment horizontal="center" vertical="center"/>
    </xf>
    <xf numFmtId="0" fontId="5" fillId="2" borderId="22" xfId="330" applyFont="1" applyFill="1" applyBorder="1" applyAlignment="1" applyProtection="1">
      <alignment horizontal="center" vertical="center"/>
    </xf>
    <xf numFmtId="0" fontId="5" fillId="2" borderId="32" xfId="330" applyFont="1" applyFill="1" applyBorder="1" applyAlignment="1" applyProtection="1">
      <alignment horizontal="center" vertical="center"/>
    </xf>
    <xf numFmtId="173" fontId="5" fillId="2" borderId="36" xfId="330" applyNumberFormat="1" applyFont="1" applyFill="1" applyBorder="1" applyAlignment="1" applyProtection="1">
      <alignment horizontal="center"/>
    </xf>
    <xf numFmtId="173" fontId="5" fillId="2" borderId="37" xfId="330" applyNumberFormat="1" applyFont="1" applyFill="1" applyBorder="1" applyAlignment="1" applyProtection="1">
      <alignment horizontal="center"/>
    </xf>
    <xf numFmtId="173" fontId="5" fillId="2" borderId="17" xfId="330" quotePrefix="1" applyNumberFormat="1" applyFont="1" applyFill="1" applyBorder="1" applyAlignment="1" applyProtection="1">
      <alignment horizontal="center"/>
    </xf>
    <xf numFmtId="173" fontId="5" fillId="2" borderId="22" xfId="330" quotePrefix="1" applyNumberFormat="1" applyFont="1" applyFill="1" applyBorder="1" applyAlignment="1" applyProtection="1">
      <alignment horizontal="center"/>
    </xf>
    <xf numFmtId="173" fontId="5" fillId="2" borderId="32" xfId="330" quotePrefix="1" applyNumberFormat="1" applyFont="1" applyFill="1" applyBorder="1" applyAlignment="1" applyProtection="1">
      <alignment horizontal="center"/>
    </xf>
    <xf numFmtId="174" fontId="3" fillId="0" borderId="0" xfId="330" applyNumberFormat="1" applyFont="1" applyFill="1" applyBorder="1" applyAlignment="1" applyProtection="1">
      <alignment horizontal="left"/>
    </xf>
    <xf numFmtId="165" fontId="3" fillId="0" borderId="0" xfId="330" applyNumberFormat="1" applyFont="1" applyFill="1" applyAlignment="1">
      <alignment horizontal="left"/>
    </xf>
    <xf numFmtId="165" fontId="5" fillId="2" borderId="9" xfId="330" applyNumberFormat="1" applyFont="1" applyFill="1" applyBorder="1" applyAlignment="1" applyProtection="1">
      <alignment horizontal="center" vertical="center"/>
    </xf>
    <xf numFmtId="165" fontId="5" fillId="2" borderId="11" xfId="330" applyNumberFormat="1" applyFont="1" applyFill="1" applyBorder="1" applyAlignment="1" applyProtection="1">
      <alignment horizontal="center" vertical="center"/>
    </xf>
    <xf numFmtId="165" fontId="5" fillId="2" borderId="19" xfId="330" applyNumberFormat="1" applyFont="1" applyFill="1" applyBorder="1" applyAlignment="1" applyProtection="1">
      <alignment horizontal="center" vertical="center"/>
    </xf>
    <xf numFmtId="165" fontId="5" fillId="0" borderId="0" xfId="330" applyNumberFormat="1" applyFont="1" applyFill="1" applyAlignment="1">
      <alignment horizontal="center"/>
    </xf>
    <xf numFmtId="165" fontId="32" fillId="0" borderId="0" xfId="330" applyNumberFormat="1" applyFont="1" applyFill="1" applyBorder="1" applyAlignment="1">
      <alignment horizontal="right"/>
    </xf>
    <xf numFmtId="165" fontId="3" fillId="0" borderId="0" xfId="330" applyNumberFormat="1" applyFont="1" applyFill="1" applyBorder="1" applyAlignment="1">
      <alignment horizontal="right"/>
    </xf>
    <xf numFmtId="165" fontId="5" fillId="2" borderId="17" xfId="4" applyNumberFormat="1" applyFont="1" applyFill="1" applyBorder="1" applyAlignment="1">
      <alignment horizontal="center" wrapText="1"/>
    </xf>
    <xf numFmtId="165" fontId="5" fillId="2" borderId="22" xfId="4" applyNumberFormat="1" applyFont="1" applyFill="1" applyBorder="1" applyAlignment="1">
      <alignment horizontal="center" wrapText="1"/>
    </xf>
    <xf numFmtId="165" fontId="5" fillId="2" borderId="32" xfId="4" applyNumberFormat="1" applyFont="1" applyFill="1" applyBorder="1" applyAlignment="1">
      <alignment horizontal="center" wrapText="1"/>
    </xf>
    <xf numFmtId="165" fontId="5" fillId="2" borderId="7" xfId="4" quotePrefix="1" applyNumberFormat="1" applyFont="1" applyFill="1" applyBorder="1" applyAlignment="1">
      <alignment horizontal="center"/>
    </xf>
    <xf numFmtId="165" fontId="5" fillId="2" borderId="6" xfId="4" quotePrefix="1" applyNumberFormat="1" applyFont="1" applyFill="1" applyBorder="1" applyAlignment="1">
      <alignment horizontal="center"/>
    </xf>
    <xf numFmtId="165" fontId="5" fillId="2" borderId="37" xfId="4" quotePrefix="1" applyNumberFormat="1" applyFont="1" applyFill="1" applyBorder="1" applyAlignment="1">
      <alignment horizontal="center"/>
    </xf>
    <xf numFmtId="174" fontId="4" fillId="0" borderId="0" xfId="330" applyNumberFormat="1" applyFont="1" applyFill="1" applyBorder="1" applyAlignment="1" applyProtection="1">
      <alignment horizontal="left" wrapText="1"/>
    </xf>
    <xf numFmtId="0" fontId="5" fillId="0" borderId="0" xfId="330" applyFont="1" applyFill="1" applyAlignment="1">
      <alignment horizontal="center"/>
    </xf>
    <xf numFmtId="0" fontId="29" fillId="0" borderId="21" xfId="330" applyFont="1" applyFill="1" applyBorder="1" applyAlignment="1">
      <alignment horizontal="center"/>
    </xf>
    <xf numFmtId="165" fontId="13" fillId="2" borderId="17" xfId="4" applyNumberFormat="1" applyFont="1" applyFill="1" applyBorder="1" applyAlignment="1">
      <alignment horizontal="center" wrapText="1"/>
    </xf>
    <xf numFmtId="165" fontId="13" fillId="2" borderId="22" xfId="4" applyNumberFormat="1" applyFont="1" applyFill="1" applyBorder="1" applyAlignment="1">
      <alignment horizontal="center" wrapText="1"/>
    </xf>
    <xf numFmtId="165" fontId="13" fillId="2" borderId="32" xfId="4" applyNumberFormat="1" applyFont="1" applyFill="1" applyBorder="1" applyAlignment="1">
      <alignment horizontal="center" wrapText="1"/>
    </xf>
    <xf numFmtId="0" fontId="13" fillId="2" borderId="9" xfId="330" applyFont="1" applyFill="1" applyBorder="1" applyAlignment="1">
      <alignment horizontal="center" vertical="center"/>
    </xf>
    <xf numFmtId="0" fontId="13" fillId="2" borderId="11" xfId="330" applyFont="1" applyFill="1" applyBorder="1" applyAlignment="1">
      <alignment horizontal="center" vertical="center"/>
    </xf>
    <xf numFmtId="0" fontId="13" fillId="2" borderId="19" xfId="330" applyFont="1" applyFill="1" applyBorder="1" applyAlignment="1">
      <alignment horizontal="center" vertical="center"/>
    </xf>
    <xf numFmtId="165" fontId="13" fillId="2" borderId="7" xfId="4" quotePrefix="1" applyNumberFormat="1" applyFont="1" applyFill="1" applyBorder="1" applyAlignment="1">
      <alignment horizontal="center"/>
    </xf>
    <xf numFmtId="165" fontId="13" fillId="2" borderId="6" xfId="4" quotePrefix="1" applyNumberFormat="1" applyFont="1" applyFill="1" applyBorder="1" applyAlignment="1">
      <alignment horizontal="center"/>
    </xf>
    <xf numFmtId="165" fontId="13" fillId="2" borderId="37" xfId="4" quotePrefix="1" applyNumberFormat="1" applyFont="1" applyFill="1" applyBorder="1" applyAlignment="1">
      <alignment horizontal="center"/>
    </xf>
    <xf numFmtId="0" fontId="32" fillId="0" borderId="21" xfId="330" applyFont="1" applyFill="1" applyBorder="1" applyAlignment="1">
      <alignment horizontal="center"/>
    </xf>
    <xf numFmtId="0" fontId="3" fillId="0" borderId="0" xfId="330" applyFont="1" applyFill="1" applyAlignment="1">
      <alignment horizontal="left"/>
    </xf>
    <xf numFmtId="174" fontId="3" fillId="0" borderId="16" xfId="330" quotePrefix="1" applyNumberFormat="1" applyFont="1" applyFill="1" applyBorder="1" applyAlignment="1" applyProtection="1">
      <alignment horizontal="left" vertical="center"/>
    </xf>
    <xf numFmtId="165" fontId="5" fillId="2" borderId="17" xfId="6" quotePrefix="1" applyNumberFormat="1" applyFont="1" applyFill="1" applyBorder="1" applyAlignment="1">
      <alignment horizontal="center" wrapText="1"/>
    </xf>
    <xf numFmtId="165" fontId="5" fillId="2" borderId="22" xfId="6" quotePrefix="1" applyNumberFormat="1" applyFont="1" applyFill="1" applyBorder="1" applyAlignment="1">
      <alignment horizontal="center" wrapText="1"/>
    </xf>
    <xf numFmtId="165" fontId="5" fillId="2" borderId="32" xfId="6" quotePrefix="1" applyNumberFormat="1" applyFont="1" applyFill="1" applyBorder="1" applyAlignment="1">
      <alignment horizontal="center" wrapText="1"/>
    </xf>
    <xf numFmtId="1" fontId="5" fillId="2" borderId="7" xfId="330" applyNumberFormat="1" applyFont="1" applyFill="1" applyBorder="1" applyAlignment="1">
      <alignment horizontal="center"/>
    </xf>
    <xf numFmtId="0" fontId="5" fillId="2" borderId="6" xfId="330" applyFont="1" applyFill="1" applyBorder="1" applyAlignment="1">
      <alignment horizontal="center"/>
    </xf>
    <xf numFmtId="1" fontId="5" fillId="2" borderId="36" xfId="330" quotePrefix="1" applyNumberFormat="1" applyFont="1" applyFill="1" applyBorder="1" applyAlignment="1">
      <alignment horizontal="center"/>
    </xf>
    <xf numFmtId="0" fontId="5" fillId="2" borderId="37" xfId="330" applyFont="1" applyFill="1" applyBorder="1" applyAlignment="1">
      <alignment horizontal="center"/>
    </xf>
    <xf numFmtId="165" fontId="5" fillId="0" borderId="0" xfId="330" applyNumberFormat="1" applyFont="1" applyFill="1" applyBorder="1" applyAlignment="1">
      <alignment horizontal="center"/>
    </xf>
    <xf numFmtId="165" fontId="5" fillId="0" borderId="0" xfId="330" applyNumberFormat="1" applyFont="1" applyFill="1" applyBorder="1" applyAlignment="1" applyProtection="1">
      <alignment horizontal="center"/>
    </xf>
    <xf numFmtId="165" fontId="5" fillId="2" borderId="9" xfId="330" applyNumberFormat="1" applyFont="1" applyFill="1" applyBorder="1" applyAlignment="1">
      <alignment horizontal="center" vertical="center"/>
    </xf>
    <xf numFmtId="165" fontId="5" fillId="2" borderId="11" xfId="330" applyNumberFormat="1" applyFont="1" applyFill="1" applyBorder="1" applyAlignment="1">
      <alignment horizontal="center" vertical="center"/>
    </xf>
    <xf numFmtId="165" fontId="5" fillId="2" borderId="19" xfId="330" applyNumberFormat="1" applyFont="1" applyFill="1" applyBorder="1" applyAlignment="1">
      <alignment horizontal="center" vertical="center"/>
    </xf>
    <xf numFmtId="0" fontId="5" fillId="0" borderId="0" xfId="0" applyFont="1" applyFill="1" applyAlignment="1">
      <alignment horizontal="center" vertical="center"/>
    </xf>
    <xf numFmtId="14" fontId="5" fillId="0" borderId="0" xfId="0" applyNumberFormat="1" applyFont="1" applyFill="1" applyBorder="1" applyAlignment="1">
      <alignment horizontal="center"/>
    </xf>
    <xf numFmtId="0" fontId="5" fillId="4" borderId="17" xfId="289" applyFont="1" applyFill="1" applyBorder="1" applyAlignment="1">
      <alignment horizontal="center" vertical="center"/>
    </xf>
    <xf numFmtId="0" fontId="5" fillId="4" borderId="22" xfId="289" applyFont="1" applyFill="1" applyBorder="1" applyAlignment="1">
      <alignment horizontal="center" vertical="center"/>
    </xf>
    <xf numFmtId="0" fontId="5" fillId="4" borderId="18" xfId="289" applyFont="1" applyFill="1" applyBorder="1" applyAlignment="1">
      <alignment horizontal="center" vertical="center"/>
    </xf>
    <xf numFmtId="0" fontId="5" fillId="4" borderId="32" xfId="289" applyFont="1" applyFill="1" applyBorder="1" applyAlignment="1">
      <alignment horizontal="center" vertical="center"/>
    </xf>
    <xf numFmtId="0" fontId="5" fillId="4" borderId="11" xfId="289" applyFont="1" applyFill="1" applyBorder="1" applyAlignment="1">
      <alignment horizontal="center" vertical="center"/>
    </xf>
    <xf numFmtId="0" fontId="5" fillId="4" borderId="19" xfId="289" applyFont="1" applyFill="1" applyBorder="1" applyAlignment="1">
      <alignment horizontal="center" vertical="center"/>
    </xf>
    <xf numFmtId="0" fontId="5" fillId="4" borderId="45" xfId="289" applyFont="1" applyFill="1" applyBorder="1" applyAlignment="1">
      <alignment horizontal="center"/>
    </xf>
    <xf numFmtId="0" fontId="5" fillId="4" borderId="47" xfId="289" applyFont="1" applyFill="1" applyBorder="1" applyAlignment="1">
      <alignment horizontal="center"/>
    </xf>
    <xf numFmtId="0" fontId="5" fillId="4" borderId="5" xfId="289" quotePrefix="1" applyFont="1" applyFill="1" applyBorder="1" applyAlignment="1">
      <alignment horizontal="center"/>
    </xf>
    <xf numFmtId="0" fontId="5" fillId="4" borderId="5" xfId="289" applyFont="1" applyFill="1" applyBorder="1" applyAlignment="1">
      <alignment horizontal="center"/>
    </xf>
    <xf numFmtId="0" fontId="5" fillId="4" borderId="36" xfId="289" applyNumberFormat="1" applyFont="1" applyFill="1" applyBorder="1" applyAlignment="1">
      <alignment horizontal="center"/>
    </xf>
    <xf numFmtId="0" fontId="5" fillId="4" borderId="6" xfId="289" applyNumberFormat="1" applyFont="1" applyFill="1" applyBorder="1" applyAlignment="1">
      <alignment horizontal="center"/>
    </xf>
    <xf numFmtId="0" fontId="5" fillId="4" borderId="12" xfId="289" applyFont="1" applyFill="1" applyBorder="1" applyAlignment="1">
      <alignment horizontal="center"/>
    </xf>
    <xf numFmtId="176" fontId="5" fillId="4" borderId="45" xfId="195" applyNumberFormat="1" applyFont="1" applyFill="1" applyBorder="1" applyAlignment="1">
      <alignment horizontal="center" vertical="center"/>
    </xf>
    <xf numFmtId="176" fontId="5" fillId="4" borderId="47" xfId="195" applyNumberFormat="1" applyFont="1" applyFill="1" applyBorder="1" applyAlignment="1">
      <alignment horizontal="center" vertical="center"/>
    </xf>
    <xf numFmtId="176" fontId="5" fillId="4" borderId="38" xfId="195" applyNumberFormat="1" applyFont="1" applyFill="1" applyBorder="1" applyAlignment="1">
      <alignment horizontal="center" vertical="center"/>
    </xf>
    <xf numFmtId="176" fontId="5" fillId="4" borderId="30" xfId="195" applyNumberFormat="1" applyFont="1" applyFill="1" applyBorder="1" applyAlignment="1">
      <alignment horizontal="center" vertical="center"/>
    </xf>
    <xf numFmtId="0" fontId="5" fillId="4" borderId="6" xfId="289" quotePrefix="1" applyFont="1" applyFill="1" applyBorder="1" applyAlignment="1">
      <alignment horizontal="center"/>
    </xf>
    <xf numFmtId="39" fontId="5" fillId="4" borderId="11" xfId="290" applyNumberFormat="1" applyFont="1" applyFill="1" applyBorder="1" applyAlignment="1">
      <alignment horizontal="center" vertical="center"/>
    </xf>
    <xf numFmtId="39" fontId="5" fillId="4" borderId="11" xfId="290" quotePrefix="1" applyNumberFormat="1" applyFont="1" applyFill="1" applyBorder="1" applyAlignment="1">
      <alignment horizontal="center" vertical="center"/>
    </xf>
    <xf numFmtId="39" fontId="5" fillId="4" borderId="19" xfId="290" quotePrefix="1" applyNumberFormat="1" applyFont="1" applyFill="1" applyBorder="1" applyAlignment="1">
      <alignment horizontal="center" vertical="center"/>
    </xf>
    <xf numFmtId="176" fontId="5" fillId="4" borderId="45" xfId="199" applyNumberFormat="1" applyFont="1" applyFill="1" applyBorder="1" applyAlignment="1">
      <alignment horizontal="center" vertical="center"/>
    </xf>
    <xf numFmtId="176" fontId="5" fillId="4" borderId="47" xfId="199" applyNumberFormat="1" applyFont="1" applyFill="1" applyBorder="1" applyAlignment="1">
      <alignment horizontal="center" vertical="center"/>
    </xf>
    <xf numFmtId="176" fontId="5" fillId="4" borderId="38" xfId="199" applyNumberFormat="1" applyFont="1" applyFill="1" applyBorder="1" applyAlignment="1">
      <alignment horizontal="center" vertical="center"/>
    </xf>
    <xf numFmtId="0" fontId="5" fillId="4" borderId="45" xfId="289" applyNumberFormat="1" applyFont="1" applyFill="1" applyBorder="1" applyAlignment="1">
      <alignment horizontal="center"/>
    </xf>
    <xf numFmtId="0" fontId="5" fillId="4" borderId="38" xfId="289" applyNumberFormat="1" applyFont="1" applyFill="1" applyBorder="1" applyAlignment="1">
      <alignment horizontal="center"/>
    </xf>
    <xf numFmtId="0" fontId="5" fillId="4" borderId="47" xfId="289" applyNumberFormat="1" applyFont="1" applyFill="1" applyBorder="1" applyAlignment="1">
      <alignment horizontal="center"/>
    </xf>
    <xf numFmtId="0" fontId="5" fillId="4" borderId="30" xfId="289" applyNumberFormat="1" applyFont="1" applyFill="1" applyBorder="1" applyAlignment="1">
      <alignment horizontal="center"/>
    </xf>
    <xf numFmtId="39" fontId="5" fillId="4" borderId="7" xfId="290" quotePrefix="1" applyNumberFormat="1" applyFont="1" applyFill="1" applyBorder="1" applyAlignment="1">
      <alignment horizontal="center"/>
    </xf>
    <xf numFmtId="39" fontId="5" fillId="4" borderId="36" xfId="290" quotePrefix="1" applyNumberFormat="1" applyFont="1" applyFill="1" applyBorder="1" applyAlignment="1">
      <alignment horizontal="center"/>
    </xf>
    <xf numFmtId="39" fontId="5" fillId="4" borderId="6" xfId="290" quotePrefix="1" applyNumberFormat="1" applyFont="1" applyFill="1" applyBorder="1" applyAlignment="1">
      <alignment horizontal="center"/>
    </xf>
    <xf numFmtId="39" fontId="5" fillId="4" borderId="19" xfId="290" applyNumberFormat="1" applyFont="1" applyFill="1" applyBorder="1" applyAlignment="1">
      <alignment horizontal="center" vertical="center"/>
    </xf>
    <xf numFmtId="0" fontId="5" fillId="4" borderId="44" xfId="289" quotePrefix="1" applyFont="1" applyFill="1" applyBorder="1" applyAlignment="1">
      <alignment horizontal="center" vertical="center"/>
    </xf>
    <xf numFmtId="0" fontId="5" fillId="4" borderId="50" xfId="289" quotePrefix="1" applyFont="1" applyFill="1" applyBorder="1" applyAlignment="1">
      <alignment horizontal="center" vertical="center"/>
    </xf>
    <xf numFmtId="0" fontId="5" fillId="4" borderId="45" xfId="289" quotePrefix="1" applyFont="1" applyFill="1" applyBorder="1" applyAlignment="1">
      <alignment horizontal="center" vertical="center"/>
    </xf>
    <xf numFmtId="0" fontId="5" fillId="4" borderId="30" xfId="289" quotePrefix="1" applyFont="1" applyFill="1" applyBorder="1" applyAlignment="1">
      <alignment horizontal="center" vertical="center"/>
    </xf>
    <xf numFmtId="0" fontId="5" fillId="4" borderId="7" xfId="290" applyNumberFormat="1" applyFont="1" applyFill="1" applyBorder="1" applyAlignment="1">
      <alignment horizontal="center"/>
    </xf>
    <xf numFmtId="0" fontId="5" fillId="4" borderId="36" xfId="290" applyNumberFormat="1" applyFont="1" applyFill="1" applyBorder="1" applyAlignment="1">
      <alignment horizontal="center"/>
    </xf>
    <xf numFmtId="0" fontId="5" fillId="4" borderId="6" xfId="290" applyNumberFormat="1" applyFont="1" applyFill="1" applyBorder="1" applyAlignment="1">
      <alignment horizontal="center"/>
    </xf>
    <xf numFmtId="0" fontId="5" fillId="4" borderId="7" xfId="290" applyFont="1" applyFill="1" applyBorder="1" applyAlignment="1">
      <alignment horizontal="center" vertical="center" wrapText="1"/>
    </xf>
    <xf numFmtId="0" fontId="5" fillId="4" borderId="6" xfId="290" applyFont="1" applyFill="1" applyBorder="1" applyAlignment="1">
      <alignment horizontal="center" vertical="center" wrapText="1"/>
    </xf>
    <xf numFmtId="177" fontId="5" fillId="4" borderId="34" xfId="0" applyNumberFormat="1" applyFont="1" applyFill="1" applyBorder="1" applyAlignment="1">
      <alignment horizontal="center" vertical="center"/>
    </xf>
    <xf numFmtId="177" fontId="5" fillId="4" borderId="15" xfId="0" applyNumberFormat="1" applyFont="1" applyFill="1" applyBorder="1" applyAlignment="1">
      <alignment horizontal="center" vertical="center"/>
    </xf>
    <xf numFmtId="0" fontId="5" fillId="4" borderId="17"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32" xfId="0" applyFont="1" applyFill="1" applyBorder="1" applyAlignment="1">
      <alignment horizontal="center" vertical="center"/>
    </xf>
    <xf numFmtId="39" fontId="5" fillId="4" borderId="7" xfId="0" quotePrefix="1" applyNumberFormat="1" applyFont="1" applyFill="1" applyBorder="1" applyAlignment="1" applyProtection="1">
      <alignment horizontal="center"/>
    </xf>
    <xf numFmtId="39" fontId="5" fillId="4" borderId="36" xfId="0" quotePrefix="1" applyNumberFormat="1" applyFont="1" applyFill="1" applyBorder="1" applyAlignment="1" applyProtection="1">
      <alignment horizontal="center"/>
    </xf>
    <xf numFmtId="39" fontId="5" fillId="4" borderId="6" xfId="0" quotePrefix="1" applyNumberFormat="1" applyFont="1" applyFill="1" applyBorder="1" applyAlignment="1" applyProtection="1">
      <alignment horizontal="center"/>
    </xf>
    <xf numFmtId="39" fontId="5" fillId="4" borderId="46" xfId="0" quotePrefix="1" applyNumberFormat="1" applyFont="1" applyFill="1" applyBorder="1" applyAlignment="1" applyProtection="1">
      <alignment horizontal="center" vertical="center"/>
    </xf>
    <xf numFmtId="39" fontId="5" fillId="4" borderId="49" xfId="0" quotePrefix="1" applyNumberFormat="1" applyFont="1" applyFill="1" applyBorder="1" applyAlignment="1" applyProtection="1">
      <alignment horizontal="center" vertical="center"/>
    </xf>
    <xf numFmtId="39" fontId="5" fillId="4" borderId="47" xfId="0" quotePrefix="1" applyNumberFormat="1" applyFont="1" applyFill="1" applyBorder="1" applyAlignment="1" applyProtection="1">
      <alignment horizontal="center" vertical="center"/>
    </xf>
    <xf numFmtId="39" fontId="5" fillId="4" borderId="38" xfId="0" quotePrefix="1" applyNumberFormat="1" applyFont="1" applyFill="1" applyBorder="1" applyAlignment="1" applyProtection="1">
      <alignment horizontal="center" vertical="center"/>
    </xf>
    <xf numFmtId="39" fontId="5" fillId="4" borderId="50" xfId="0" quotePrefix="1" applyNumberFormat="1" applyFont="1" applyFill="1" applyBorder="1" applyAlignment="1" applyProtection="1">
      <alignment horizontal="center" vertical="center"/>
    </xf>
    <xf numFmtId="39" fontId="5" fillId="4" borderId="30" xfId="0" quotePrefix="1" applyNumberFormat="1" applyFont="1" applyFill="1" applyBorder="1" applyAlignment="1" applyProtection="1">
      <alignment horizontal="center" vertical="center"/>
    </xf>
    <xf numFmtId="39" fontId="5" fillId="4" borderId="7" xfId="0" applyNumberFormat="1" applyFont="1" applyFill="1" applyBorder="1" applyAlignment="1" applyProtection="1">
      <alignment horizontal="center" vertical="center"/>
    </xf>
    <xf numFmtId="39" fontId="5" fillId="4" borderId="6" xfId="0" applyNumberFormat="1" applyFont="1" applyFill="1" applyBorder="1" applyAlignment="1" applyProtection="1">
      <alignment horizontal="center" vertical="center"/>
    </xf>
    <xf numFmtId="39" fontId="5" fillId="4" borderId="36" xfId="0" applyNumberFormat="1" applyFont="1" applyFill="1" applyBorder="1" applyAlignment="1" applyProtection="1">
      <alignment horizontal="center" vertical="center" wrapText="1"/>
    </xf>
    <xf numFmtId="39" fontId="5" fillId="4" borderId="6" xfId="0" applyNumberFormat="1" applyFont="1" applyFill="1" applyBorder="1" applyAlignment="1" applyProtection="1">
      <alignment horizontal="center" vertical="center" wrapText="1"/>
    </xf>
    <xf numFmtId="39" fontId="5" fillId="4" borderId="36" xfId="0" applyNumberFormat="1" applyFont="1" applyFill="1" applyBorder="1" applyAlignment="1" applyProtection="1">
      <alignment horizontal="center" vertical="center"/>
    </xf>
    <xf numFmtId="0" fontId="5" fillId="4" borderId="36" xfId="2" applyFont="1" applyFill="1" applyBorder="1" applyAlignment="1">
      <alignment horizontal="center"/>
    </xf>
    <xf numFmtId="0" fontId="3" fillId="0" borderId="16" xfId="2" applyFont="1" applyFill="1" applyBorder="1" applyAlignment="1">
      <alignment horizontal="left"/>
    </xf>
    <xf numFmtId="0" fontId="32" fillId="0" borderId="21" xfId="2" applyFont="1" applyFill="1" applyBorder="1" applyAlignment="1">
      <alignment horizontal="right"/>
    </xf>
    <xf numFmtId="0" fontId="5" fillId="4" borderId="9" xfId="289" applyFont="1" applyFill="1" applyBorder="1" applyAlignment="1">
      <alignment horizontal="center" vertical="center"/>
    </xf>
    <xf numFmtId="0" fontId="5" fillId="4" borderId="17" xfId="289" applyFont="1" applyFill="1" applyBorder="1" applyAlignment="1">
      <alignment horizontal="center"/>
    </xf>
    <xf numFmtId="0" fontId="5" fillId="4" borderId="22" xfId="289" applyFont="1" applyFill="1" applyBorder="1" applyAlignment="1">
      <alignment horizontal="center"/>
    </xf>
    <xf numFmtId="0" fontId="5" fillId="4" borderId="18" xfId="289" applyFont="1" applyFill="1" applyBorder="1" applyAlignment="1">
      <alignment horizontal="center"/>
    </xf>
    <xf numFmtId="0" fontId="5" fillId="4" borderId="32" xfId="289" applyFont="1" applyFill="1" applyBorder="1" applyAlignment="1">
      <alignment horizontal="center"/>
    </xf>
    <xf numFmtId="0" fontId="5" fillId="4" borderId="7" xfId="289" applyFont="1" applyFill="1" applyBorder="1" applyAlignment="1">
      <alignment horizontal="center"/>
    </xf>
    <xf numFmtId="0" fontId="5" fillId="4" borderId="6" xfId="289" applyFont="1" applyFill="1" applyBorder="1" applyAlignment="1">
      <alignment horizontal="center"/>
    </xf>
    <xf numFmtId="0" fontId="5" fillId="4" borderId="36" xfId="289" applyFont="1" applyFill="1" applyBorder="1" applyAlignment="1">
      <alignment horizontal="center"/>
    </xf>
    <xf numFmtId="0" fontId="5" fillId="0" borderId="0" xfId="286" applyFont="1" applyFill="1" applyAlignment="1">
      <alignment horizontal="center" vertical="center"/>
    </xf>
    <xf numFmtId="0" fontId="5" fillId="0" borderId="0" xfId="286" applyFont="1" applyFill="1" applyAlignment="1">
      <alignment horizontal="center"/>
    </xf>
    <xf numFmtId="0" fontId="3" fillId="0" borderId="0" xfId="286" applyFont="1" applyFill="1" applyBorder="1" applyAlignment="1">
      <alignment horizontal="left"/>
    </xf>
    <xf numFmtId="0" fontId="5" fillId="0" borderId="0" xfId="2" applyFont="1" applyAlignment="1">
      <alignment horizontal="center" vertical="center"/>
    </xf>
    <xf numFmtId="0" fontId="5" fillId="2" borderId="9" xfId="289" applyFont="1" applyFill="1" applyBorder="1" applyAlignment="1" applyProtection="1">
      <alignment horizontal="center" vertical="center"/>
    </xf>
    <xf numFmtId="0" fontId="5" fillId="2" borderId="19" xfId="289" applyFont="1" applyFill="1" applyBorder="1" applyAlignment="1" applyProtection="1">
      <alignment horizontal="center" vertical="center"/>
    </xf>
    <xf numFmtId="0" fontId="5" fillId="2" borderId="17" xfId="289" applyFont="1" applyFill="1" applyBorder="1" applyAlignment="1" applyProtection="1">
      <alignment horizontal="center" vertical="center"/>
    </xf>
    <xf numFmtId="0" fontId="5" fillId="2" borderId="22" xfId="289" applyFont="1" applyFill="1" applyBorder="1" applyAlignment="1" applyProtection="1">
      <alignment horizontal="center" vertical="center"/>
    </xf>
    <xf numFmtId="0" fontId="5" fillId="2" borderId="18" xfId="289" applyFont="1" applyFill="1" applyBorder="1" applyAlignment="1" applyProtection="1">
      <alignment horizontal="center" vertical="center"/>
    </xf>
    <xf numFmtId="0" fontId="5" fillId="2" borderId="16" xfId="289" applyFont="1" applyFill="1" applyBorder="1" applyAlignment="1" applyProtection="1">
      <alignment horizontal="center" vertical="center"/>
    </xf>
    <xf numFmtId="0" fontId="5" fillId="2" borderId="55" xfId="289" applyFont="1" applyFill="1" applyBorder="1" applyAlignment="1" applyProtection="1">
      <alignment horizontal="center" vertical="center"/>
    </xf>
    <xf numFmtId="0" fontId="5" fillId="0" borderId="0" xfId="330" applyFont="1" applyFill="1" applyBorder="1" applyAlignment="1">
      <alignment horizontal="center"/>
    </xf>
    <xf numFmtId="0" fontId="5" fillId="2" borderId="34" xfId="330" applyFont="1" applyFill="1" applyBorder="1" applyAlignment="1">
      <alignment horizontal="center" vertical="center"/>
    </xf>
    <xf numFmtId="0" fontId="5" fillId="5" borderId="15" xfId="330" applyFont="1" applyFill="1" applyBorder="1" applyAlignment="1">
      <alignment horizontal="center" vertical="center"/>
    </xf>
    <xf numFmtId="0" fontId="5" fillId="2" borderId="10" xfId="330" applyFont="1" applyFill="1" applyBorder="1" applyAlignment="1">
      <alignment horizontal="center" vertical="center"/>
    </xf>
    <xf numFmtId="0" fontId="5" fillId="2" borderId="14" xfId="330" applyFont="1" applyFill="1" applyBorder="1" applyAlignment="1">
      <alignment horizontal="center" vertical="center"/>
    </xf>
    <xf numFmtId="0" fontId="5" fillId="2" borderId="5" xfId="330" applyFont="1" applyFill="1" applyBorder="1" applyAlignment="1">
      <alignment horizontal="center" vertical="center"/>
    </xf>
    <xf numFmtId="0" fontId="5" fillId="2" borderId="12" xfId="330" applyFont="1" applyFill="1" applyBorder="1" applyAlignment="1">
      <alignment horizontal="center" vertical="center"/>
    </xf>
    <xf numFmtId="0" fontId="3" fillId="0" borderId="0" xfId="330" applyFont="1" applyAlignment="1">
      <alignment horizontal="left"/>
    </xf>
    <xf numFmtId="0" fontId="5" fillId="0" borderId="0" xfId="330" applyFont="1" applyAlignment="1">
      <alignment horizontal="center"/>
    </xf>
    <xf numFmtId="0" fontId="3" fillId="0" borderId="0" xfId="330" applyFont="1" applyBorder="1" applyAlignment="1">
      <alignment horizontal="center" vertical="center"/>
    </xf>
    <xf numFmtId="0" fontId="5" fillId="2" borderId="5" xfId="338" applyFont="1" applyFill="1" applyBorder="1" applyAlignment="1">
      <alignment horizontal="center" vertical="center"/>
    </xf>
    <xf numFmtId="0" fontId="5" fillId="2" borderId="12" xfId="338" applyFont="1" applyFill="1" applyBorder="1" applyAlignment="1">
      <alignment horizontal="center" vertical="center"/>
    </xf>
    <xf numFmtId="0" fontId="3" fillId="0" borderId="0" xfId="338" applyFont="1" applyBorder="1" applyAlignment="1">
      <alignment horizontal="left"/>
    </xf>
    <xf numFmtId="0" fontId="5" fillId="0" borderId="0" xfId="338" applyFont="1" applyFill="1" applyAlignment="1">
      <alignment horizontal="center" vertical="center"/>
    </xf>
    <xf numFmtId="0" fontId="5" fillId="0" borderId="0" xfId="338" applyFont="1" applyBorder="1" applyAlignment="1">
      <alignment horizontal="center" vertical="center"/>
    </xf>
    <xf numFmtId="0" fontId="5" fillId="2" borderId="34" xfId="338" applyFont="1" applyFill="1" applyBorder="1" applyAlignment="1">
      <alignment horizontal="center" vertical="center" wrapText="1"/>
    </xf>
    <xf numFmtId="0" fontId="5" fillId="2" borderId="15" xfId="338" applyFont="1" applyFill="1" applyBorder="1" applyAlignment="1">
      <alignment horizontal="center" vertical="center" wrapText="1"/>
    </xf>
    <xf numFmtId="0" fontId="5" fillId="2" borderId="10" xfId="338" applyFont="1" applyFill="1" applyBorder="1" applyAlignment="1">
      <alignment horizontal="center" vertical="center"/>
    </xf>
    <xf numFmtId="0" fontId="5" fillId="2" borderId="14" xfId="338" applyFont="1" applyFill="1" applyBorder="1" applyAlignment="1">
      <alignment horizontal="center" vertical="center"/>
    </xf>
    <xf numFmtId="0" fontId="3" fillId="0" borderId="16" xfId="338" applyFont="1" applyBorder="1" applyAlignment="1">
      <alignment horizontal="left"/>
    </xf>
    <xf numFmtId="0" fontId="5" fillId="0" borderId="0" xfId="338" applyFont="1" applyFill="1" applyAlignment="1">
      <alignment horizontal="center"/>
    </xf>
    <xf numFmtId="0" fontId="5" fillId="0" borderId="0" xfId="338" applyFont="1" applyFill="1" applyBorder="1" applyAlignment="1">
      <alignment horizontal="center"/>
    </xf>
    <xf numFmtId="0" fontId="5" fillId="2" borderId="9" xfId="338" applyFont="1" applyFill="1" applyBorder="1" applyAlignment="1">
      <alignment horizontal="center" vertical="center"/>
    </xf>
    <xf numFmtId="0" fontId="5" fillId="2" borderId="11" xfId="338" applyFont="1" applyFill="1" applyBorder="1" applyAlignment="1">
      <alignment horizontal="center" vertical="center"/>
    </xf>
    <xf numFmtId="0" fontId="5" fillId="2" borderId="19" xfId="338" applyFont="1" applyFill="1" applyBorder="1" applyAlignment="1">
      <alignment horizontal="center" vertical="center"/>
    </xf>
    <xf numFmtId="0" fontId="5" fillId="2" borderId="2" xfId="338" applyFont="1" applyFill="1" applyBorder="1" applyAlignment="1">
      <alignment horizontal="center" vertical="center" wrapText="1"/>
    </xf>
    <xf numFmtId="0" fontId="5" fillId="2" borderId="4" xfId="338" applyFont="1" applyFill="1" applyBorder="1" applyAlignment="1">
      <alignment horizontal="center" vertical="center" wrapText="1"/>
    </xf>
    <xf numFmtId="0" fontId="5" fillId="2" borderId="24" xfId="338" applyFont="1" applyFill="1" applyBorder="1" applyAlignment="1">
      <alignment horizontal="center" vertical="center" wrapText="1"/>
    </xf>
    <xf numFmtId="0" fontId="5" fillId="2" borderId="20" xfId="338" applyFont="1" applyFill="1" applyBorder="1" applyAlignment="1">
      <alignment horizontal="center" vertical="center" wrapText="1"/>
    </xf>
    <xf numFmtId="0" fontId="5" fillId="0" borderId="0" xfId="338" applyFont="1" applyFill="1" applyBorder="1" applyAlignment="1">
      <alignment horizontal="center" vertical="top"/>
    </xf>
    <xf numFmtId="165" fontId="5" fillId="2" borderId="5" xfId="338" applyNumberFormat="1" applyFont="1" applyFill="1" applyBorder="1" applyAlignment="1">
      <alignment horizontal="center" vertical="center"/>
    </xf>
    <xf numFmtId="165" fontId="5" fillId="2" borderId="12" xfId="338" applyNumberFormat="1" applyFont="1" applyFill="1" applyBorder="1" applyAlignment="1">
      <alignment horizontal="center" vertical="center"/>
    </xf>
    <xf numFmtId="0" fontId="3" fillId="0" borderId="0" xfId="338" applyFont="1" applyAlignment="1">
      <alignment horizontal="left"/>
    </xf>
    <xf numFmtId="0" fontId="5" fillId="0" borderId="0" xfId="338" applyFont="1" applyBorder="1" applyAlignment="1">
      <alignment horizontal="center"/>
    </xf>
    <xf numFmtId="0" fontId="5" fillId="0" borderId="0" xfId="338" applyFont="1" applyFill="1" applyBorder="1" applyAlignment="1">
      <alignment horizontal="center" vertical="center"/>
    </xf>
    <xf numFmtId="0" fontId="5" fillId="2" borderId="34" xfId="338" applyFont="1" applyFill="1" applyBorder="1" applyAlignment="1">
      <alignment horizontal="center" vertical="center"/>
    </xf>
    <xf numFmtId="0" fontId="5" fillId="2" borderId="15" xfId="338" applyFont="1" applyFill="1" applyBorder="1" applyAlignment="1">
      <alignment horizontal="center" vertical="center"/>
    </xf>
  </cellXfs>
  <cellStyles count="359">
    <cellStyle name="Comma" xfId="337" builtinId="3"/>
    <cellStyle name="Comma 10" xfId="4"/>
    <cellStyle name="Comma 10 2" xfId="5"/>
    <cellStyle name="Comma 11" xfId="6"/>
    <cellStyle name="Comma 12" xfId="7"/>
    <cellStyle name="Comma 13" xfId="8"/>
    <cellStyle name="Comma 14" xfId="9"/>
    <cellStyle name="Comma 15" xfId="10"/>
    <cellStyle name="Comma 16" xfId="11"/>
    <cellStyle name="Comma 17" xfId="12"/>
    <cellStyle name="Comma 17 2" xfId="13"/>
    <cellStyle name="Comma 18" xfId="14"/>
    <cellStyle name="Comma 18 2" xfId="15"/>
    <cellStyle name="Comma 19" xfId="16"/>
    <cellStyle name="Comma 19 2" xfId="17"/>
    <cellStyle name="Comma 2" xfId="18"/>
    <cellStyle name="Comma 2 10" xfId="19"/>
    <cellStyle name="Comma 2 11" xfId="20"/>
    <cellStyle name="Comma 2 12" xfId="21"/>
    <cellStyle name="Comma 2 13" xfId="22"/>
    <cellStyle name="Comma 2 14" xfId="23"/>
    <cellStyle name="Comma 2 15" xfId="24"/>
    <cellStyle name="Comma 2 16" xfId="25"/>
    <cellStyle name="Comma 2 17" xfId="26"/>
    <cellStyle name="Comma 2 18" xfId="27"/>
    <cellStyle name="Comma 2 19" xfId="28"/>
    <cellStyle name="Comma 2 2" xfId="29"/>
    <cellStyle name="Comma 2 2 2" xfId="30"/>
    <cellStyle name="Comma 2 2 2 2" xfId="31"/>
    <cellStyle name="Comma 2 2 2 2 2" xfId="32"/>
    <cellStyle name="Comma 2 2 2 2 3" xfId="33"/>
    <cellStyle name="Comma 2 2 2 2 3 2" xfId="34"/>
    <cellStyle name="Comma 2 2 2 2 3 2 2" xfId="35"/>
    <cellStyle name="Comma 2 2 2 2 3 2 2 2" xfId="36"/>
    <cellStyle name="Comma 2 2 2 2 3 2 3" xfId="37"/>
    <cellStyle name="Comma 2 2 2 2 3 3" xfId="38"/>
    <cellStyle name="Comma 2 2 2 2 3 3 2" xfId="39"/>
    <cellStyle name="Comma 2 2 2 2 3 3 2 2" xfId="40"/>
    <cellStyle name="Comma 2 2 2 2 3 3 3" xfId="41"/>
    <cellStyle name="Comma 2 2 2 2 3 4" xfId="42"/>
    <cellStyle name="Comma 2 2 2 2 3 4 2" xfId="43"/>
    <cellStyle name="Comma 2 2 2 2 3 4 2 2" xfId="44"/>
    <cellStyle name="Comma 2 2 2 2 3 4 2 2 2" xfId="45"/>
    <cellStyle name="Comma 2 2 2 2 3 4 2 3" xfId="46"/>
    <cellStyle name="Comma 2 2 2 2 3 4 3" xfId="47"/>
    <cellStyle name="Comma 2 2 2 2 3 4 3 2" xfId="48"/>
    <cellStyle name="Comma 2 2 2 2 3 4 4" xfId="49"/>
    <cellStyle name="Comma 2 2 2 2 3 4 4 2" xfId="50"/>
    <cellStyle name="Comma 2 2 2 2 3 4 5" xfId="51"/>
    <cellStyle name="Comma 2 2 2 2 3 5" xfId="52"/>
    <cellStyle name="Comma 2 2 2 2 3 5 2" xfId="53"/>
    <cellStyle name="Comma 2 2 2 2 3 6" xfId="54"/>
    <cellStyle name="Comma 2 2 2 2 4" xfId="55"/>
    <cellStyle name="Comma 2 2 2 2 4 2" xfId="56"/>
    <cellStyle name="Comma 2 2 2 2 4 2 2" xfId="57"/>
    <cellStyle name="Comma 2 2 2 2 4 2 2 2" xfId="58"/>
    <cellStyle name="Comma 2 2 2 2 4 2 3" xfId="59"/>
    <cellStyle name="Comma 2 2 2 2 4 2 3 2" xfId="60"/>
    <cellStyle name="Comma 2 2 2 2 4 2 4" xfId="61"/>
    <cellStyle name="Comma 2 2 2 2 4 3" xfId="62"/>
    <cellStyle name="Comma 2 2 2 2 4 3 2" xfId="63"/>
    <cellStyle name="Comma 2 2 2 2 4 4" xfId="64"/>
    <cellStyle name="Comma 2 2 2 2 5" xfId="65"/>
    <cellStyle name="Comma 2 2 2 2 5 2" xfId="66"/>
    <cellStyle name="Comma 2 2 2 2 6" xfId="67"/>
    <cellStyle name="Comma 2 2 2 3" xfId="68"/>
    <cellStyle name="Comma 2 2 3" xfId="69"/>
    <cellStyle name="Comma 2 2 3 2" xfId="70"/>
    <cellStyle name="Comma 2 2 3 2 2" xfId="71"/>
    <cellStyle name="Comma 2 2 3 2 2 2" xfId="72"/>
    <cellStyle name="Comma 2 2 3 2 3" xfId="73"/>
    <cellStyle name="Comma 2 2 3 3" xfId="74"/>
    <cellStyle name="Comma 2 2 3 3 2" xfId="75"/>
    <cellStyle name="Comma 2 2 3 4" xfId="76"/>
    <cellStyle name="Comma 2 20" xfId="77"/>
    <cellStyle name="Comma 2 21" xfId="78"/>
    <cellStyle name="Comma 2 22" xfId="79"/>
    <cellStyle name="Comma 2 23" xfId="80"/>
    <cellStyle name="Comma 2 24" xfId="81"/>
    <cellStyle name="Comma 2 25" xfId="82"/>
    <cellStyle name="Comma 2 26" xfId="83"/>
    <cellStyle name="Comma 2 27" xfId="84"/>
    <cellStyle name="Comma 2 3" xfId="85"/>
    <cellStyle name="Comma 2 4" xfId="86"/>
    <cellStyle name="Comma 2 5" xfId="87"/>
    <cellStyle name="Comma 2 6" xfId="88"/>
    <cellStyle name="Comma 2 7" xfId="89"/>
    <cellStyle name="Comma 2 8" xfId="90"/>
    <cellStyle name="Comma 2 9" xfId="91"/>
    <cellStyle name="Comma 20" xfId="92"/>
    <cellStyle name="Comma 20 2" xfId="93"/>
    <cellStyle name="Comma 21" xfId="94"/>
    <cellStyle name="Comma 21 2" xfId="95"/>
    <cellStyle name="Comma 22" xfId="96"/>
    <cellStyle name="Comma 22 2" xfId="97"/>
    <cellStyle name="Comma 23" xfId="329"/>
    <cellStyle name="Comma 24" xfId="331"/>
    <cellStyle name="Comma 27" xfId="98"/>
    <cellStyle name="Comma 27 2" xfId="99"/>
    <cellStyle name="Comma 29" xfId="100"/>
    <cellStyle name="Comma 29 2" xfId="101"/>
    <cellStyle name="Comma 3" xfId="102"/>
    <cellStyle name="Comma 3 2" xfId="103"/>
    <cellStyle name="Comma 3 3" xfId="104"/>
    <cellStyle name="Comma 3 39" xfId="105"/>
    <cellStyle name="Comma 3 4" xfId="106"/>
    <cellStyle name="Comma 3 4 2" xfId="107"/>
    <cellStyle name="Comma 3 4 2 2" xfId="108"/>
    <cellStyle name="Comma 3 4 2 2 2" xfId="109"/>
    <cellStyle name="Comma 3 4 2 3" xfId="110"/>
    <cellStyle name="Comma 3 4 2 3 2" xfId="111"/>
    <cellStyle name="Comma 3 4 2 4" xfId="112"/>
    <cellStyle name="Comma 3 4 3" xfId="113"/>
    <cellStyle name="Comma 3 4 3 2" xfId="114"/>
    <cellStyle name="Comma 3 4 4" xfId="115"/>
    <cellStyle name="Comma 30" xfId="116"/>
    <cellStyle name="Comma 30 2" xfId="117"/>
    <cellStyle name="Comma 4" xfId="118"/>
    <cellStyle name="Comma 4 2" xfId="119"/>
    <cellStyle name="Comma 4 2 2" xfId="120"/>
    <cellStyle name="Comma 4 2 2 2" xfId="121"/>
    <cellStyle name="Comma 4 2 3" xfId="122"/>
    <cellStyle name="Comma 4 3" xfId="123"/>
    <cellStyle name="Comma 4 3 2" xfId="124"/>
    <cellStyle name="Comma 4 3 2 2" xfId="125"/>
    <cellStyle name="Comma 4 3 3" xfId="126"/>
    <cellStyle name="Comma 4 4" xfId="127"/>
    <cellStyle name="Comma 5" xfId="128"/>
    <cellStyle name="Comma 5 2" xfId="129"/>
    <cellStyle name="Comma 5 2 2" xfId="130"/>
    <cellStyle name="Comma 5 3" xfId="131"/>
    <cellStyle name="Comma 6" xfId="132"/>
    <cellStyle name="Comma 67 2" xfId="133"/>
    <cellStyle name="Comma 7" xfId="134"/>
    <cellStyle name="Comma 70" xfId="135"/>
    <cellStyle name="Comma 8" xfId="136"/>
    <cellStyle name="Comma 9" xfId="137"/>
    <cellStyle name="Currency 2" xfId="138"/>
    <cellStyle name="Excel Built-in Comma 2" xfId="139"/>
    <cellStyle name="Excel Built-in Normal" xfId="140"/>
    <cellStyle name="Excel Built-in Normal 2" xfId="141"/>
    <cellStyle name="Excel Built-in Normal 2 2" xfId="142"/>
    <cellStyle name="Excel Built-in Normal 2 2 2" xfId="143"/>
    <cellStyle name="Excel Built-in Normal 2 3" xfId="144"/>
    <cellStyle name="Excel Built-in Normal 3" xfId="145"/>
    <cellStyle name="Excel Built-in Normal 3 2" xfId="146"/>
    <cellStyle name="Excel Built-in Normal 4" xfId="147"/>
    <cellStyle name="Excel Built-in Normal_50. Bishwo" xfId="148"/>
    <cellStyle name="Hyperlink 2" xfId="149"/>
    <cellStyle name="Normal" xfId="0" builtinId="0"/>
    <cellStyle name="Normal 10" xfId="2"/>
    <cellStyle name="Normal 10 2" xfId="150"/>
    <cellStyle name="Normal 10 3" xfId="151"/>
    <cellStyle name="Normal 11" xfId="152"/>
    <cellStyle name="Normal 11 2" xfId="153"/>
    <cellStyle name="Normal 12" xfId="154"/>
    <cellStyle name="Normal 13" xfId="155"/>
    <cellStyle name="Normal 14" xfId="156"/>
    <cellStyle name="Normal 15" xfId="157"/>
    <cellStyle name="Normal 16" xfId="158"/>
    <cellStyle name="Normal 17" xfId="159"/>
    <cellStyle name="Normal 18" xfId="160"/>
    <cellStyle name="Normal 19" xfId="161"/>
    <cellStyle name="Normal 2" xfId="162"/>
    <cellStyle name="Normal 2 10" xfId="163"/>
    <cellStyle name="Normal 2 11" xfId="164"/>
    <cellStyle name="Normal 2 12" xfId="165"/>
    <cellStyle name="Normal 2 13" xfId="166"/>
    <cellStyle name="Normal 2 14" xfId="167"/>
    <cellStyle name="Normal 2 15" xfId="168"/>
    <cellStyle name="Normal 2 16" xfId="169"/>
    <cellStyle name="Normal 2 17" xfId="338"/>
    <cellStyle name="Normal 2 2" xfId="170"/>
    <cellStyle name="Normal 2 2 2" xfId="171"/>
    <cellStyle name="Normal 2 2 2 2 4 2" xfId="172"/>
    <cellStyle name="Normal 2 2 3" xfId="173"/>
    <cellStyle name="Normal 2 2 4" xfId="174"/>
    <cellStyle name="Normal 2 2 5" xfId="175"/>
    <cellStyle name="Normal 2 2 6" xfId="176"/>
    <cellStyle name="Normal 2 2 7" xfId="177"/>
    <cellStyle name="Normal 2 2_50. Bishwo" xfId="178"/>
    <cellStyle name="Normal 2 3" xfId="179"/>
    <cellStyle name="Normal 2 3 2" xfId="180"/>
    <cellStyle name="Normal 2 4" xfId="181"/>
    <cellStyle name="Normal 2 5" xfId="182"/>
    <cellStyle name="Normal 2 6" xfId="183"/>
    <cellStyle name="Normal 2 7" xfId="184"/>
    <cellStyle name="Normal 2 8" xfId="185"/>
    <cellStyle name="Normal 2 9" xfId="186"/>
    <cellStyle name="Normal 2_50. Bishwo" xfId="187"/>
    <cellStyle name="Normal 20" xfId="188"/>
    <cellStyle name="Normal 20 2" xfId="189"/>
    <cellStyle name="Normal 21" xfId="190"/>
    <cellStyle name="Normal 21 2" xfId="191"/>
    <cellStyle name="Normal 22" xfId="192"/>
    <cellStyle name="Normal 22 2" xfId="193"/>
    <cellStyle name="Normal 23" xfId="194"/>
    <cellStyle name="Normal 24" xfId="195"/>
    <cellStyle name="Normal 24 2" xfId="196"/>
    <cellStyle name="Normal 25" xfId="197"/>
    <cellStyle name="Normal 25 2" xfId="198"/>
    <cellStyle name="Normal 26" xfId="199"/>
    <cellStyle name="Normal 26 2" xfId="200"/>
    <cellStyle name="Normal 27" xfId="201"/>
    <cellStyle name="Normal 27 2" xfId="202"/>
    <cellStyle name="Normal 28" xfId="203"/>
    <cellStyle name="Normal 28 2" xfId="204"/>
    <cellStyle name="Normal 29" xfId="205"/>
    <cellStyle name="Normal 3" xfId="206"/>
    <cellStyle name="Normal 3 2" xfId="207"/>
    <cellStyle name="Normal 3 2 2" xfId="208"/>
    <cellStyle name="Normal 3 3" xfId="209"/>
    <cellStyle name="Normal 3 4" xfId="210"/>
    <cellStyle name="Normal 3 5" xfId="211"/>
    <cellStyle name="Normal 3 6" xfId="212"/>
    <cellStyle name="Normal 3 7" xfId="213"/>
    <cellStyle name="Normal 3 7 2" xfId="214"/>
    <cellStyle name="Normal 3_9.1 &amp; 9.2" xfId="215"/>
    <cellStyle name="Normal 30" xfId="216"/>
    <cellStyle name="Normal 30 2" xfId="217"/>
    <cellStyle name="Normal 31" xfId="218"/>
    <cellStyle name="Normal 32" xfId="219"/>
    <cellStyle name="Normal 32 2" xfId="3"/>
    <cellStyle name="Normal 33" xfId="220"/>
    <cellStyle name="Normal 33 2" xfId="221"/>
    <cellStyle name="Normal 34" xfId="222"/>
    <cellStyle name="Normal 34 2" xfId="223"/>
    <cellStyle name="Normal 34 3" xfId="224"/>
    <cellStyle name="Normal 34 3 2" xfId="225"/>
    <cellStyle name="Normal 34 4" xfId="226"/>
    <cellStyle name="Normal 35" xfId="227"/>
    <cellStyle name="Normal 35 2" xfId="228"/>
    <cellStyle name="Normal 36" xfId="229"/>
    <cellStyle name="Normal 36 2" xfId="230"/>
    <cellStyle name="Normal 37" xfId="231"/>
    <cellStyle name="Normal 37 2" xfId="232"/>
    <cellStyle name="Normal 38" xfId="233"/>
    <cellStyle name="Normal 38 2" xfId="234"/>
    <cellStyle name="Normal 39" xfId="235"/>
    <cellStyle name="Normal 4" xfId="236"/>
    <cellStyle name="Normal 4 10" xfId="237"/>
    <cellStyle name="Normal 4 11" xfId="238"/>
    <cellStyle name="Normal 4 12" xfId="239"/>
    <cellStyle name="Normal 4 13" xfId="240"/>
    <cellStyle name="Normal 4 14" xfId="241"/>
    <cellStyle name="Normal 4 15" xfId="242"/>
    <cellStyle name="Normal 4 16" xfId="243"/>
    <cellStyle name="Normal 4 17" xfId="244"/>
    <cellStyle name="Normal 4 18" xfId="245"/>
    <cellStyle name="Normal 4 19" xfId="246"/>
    <cellStyle name="Normal 4 2" xfId="247"/>
    <cellStyle name="Normal 4 20" xfId="248"/>
    <cellStyle name="Normal 4 21" xfId="249"/>
    <cellStyle name="Normal 4 22" xfId="250"/>
    <cellStyle name="Normal 4 23" xfId="251"/>
    <cellStyle name="Normal 4 24" xfId="252"/>
    <cellStyle name="Normal 4 25" xfId="253"/>
    <cellStyle name="Normal 4 26" xfId="254"/>
    <cellStyle name="Normal 4 26 2" xfId="255"/>
    <cellStyle name="Normal 4 3" xfId="256"/>
    <cellStyle name="Normal 4 4" xfId="257"/>
    <cellStyle name="Normal 4 5" xfId="258"/>
    <cellStyle name="Normal 4 6" xfId="259"/>
    <cellStyle name="Normal 4 7" xfId="260"/>
    <cellStyle name="Normal 4 8" xfId="261"/>
    <cellStyle name="Normal 4 9" xfId="262"/>
    <cellStyle name="Normal 4_50. Bishwo" xfId="263"/>
    <cellStyle name="Normal 40" xfId="264"/>
    <cellStyle name="Normal 41" xfId="265"/>
    <cellStyle name="Normal 42" xfId="266"/>
    <cellStyle name="Normal 43" xfId="267"/>
    <cellStyle name="Normal 44" xfId="268"/>
    <cellStyle name="Normal 44 2" xfId="269"/>
    <cellStyle name="Normal 45" xfId="270"/>
    <cellStyle name="Normal 45 2" xfId="271"/>
    <cellStyle name="Normal 46" xfId="272"/>
    <cellStyle name="Normal 47" xfId="273"/>
    <cellStyle name="Normal 48" xfId="274"/>
    <cellStyle name="Normal 49" xfId="275"/>
    <cellStyle name="Normal 5" xfId="276"/>
    <cellStyle name="Normal 5 2" xfId="277"/>
    <cellStyle name="Normal 5 3" xfId="278"/>
    <cellStyle name="Normal 50" xfId="279"/>
    <cellStyle name="Normal 50 2" xfId="280"/>
    <cellStyle name="Normal 51" xfId="281"/>
    <cellStyle name="Normal 51 2" xfId="282"/>
    <cellStyle name="Normal 52" xfId="283"/>
    <cellStyle name="Normal 53" xfId="284"/>
    <cellStyle name="Normal 53 2" xfId="285"/>
    <cellStyle name="Normal 54" xfId="286"/>
    <cellStyle name="Normal 54 2" xfId="287"/>
    <cellStyle name="Normal 54 3" xfId="288"/>
    <cellStyle name="Normal 55" xfId="328"/>
    <cellStyle name="Normal 56" xfId="330"/>
    <cellStyle name="Normal 6" xfId="289"/>
    <cellStyle name="Normal 6 2" xfId="290"/>
    <cellStyle name="Normal 6 3" xfId="291"/>
    <cellStyle name="Normal 67" xfId="292"/>
    <cellStyle name="Normal 7" xfId="293"/>
    <cellStyle name="Normal 7 2" xfId="294"/>
    <cellStyle name="Normal 8" xfId="295"/>
    <cellStyle name="Normal 8 2" xfId="296"/>
    <cellStyle name="Normal 8 3" xfId="297"/>
    <cellStyle name="Normal 9" xfId="298"/>
    <cellStyle name="Normal 9 2" xfId="299"/>
    <cellStyle name="Normal_064-03-32" xfId="1"/>
    <cellStyle name="Normal_bartaman point 2 2" xfId="327"/>
    <cellStyle name="Normal_bartaman point 2 2 2 2 2" xfId="358"/>
    <cellStyle name="Normal_bartaman point 3" xfId="333"/>
    <cellStyle name="Normal_bartaman point 3 2" xfId="335"/>
    <cellStyle name="Normal_Bartamane_Book1" xfId="332"/>
    <cellStyle name="Normal_Comm_wt" xfId="336"/>
    <cellStyle name="Normal_CPI" xfId="334"/>
    <cellStyle name="Normal_Direction of Trade_BartamanFormat 2063-64" xfId="339"/>
    <cellStyle name="Normal_Direction of Trade_BartamanFormat 2063-64 2" xfId="341"/>
    <cellStyle name="Normal_Sheet1 2 2 2" xfId="344"/>
    <cellStyle name="Normal_Sheet1 2 3 2" xfId="346"/>
    <cellStyle name="Normal_Sheet1 2 4 2" xfId="349"/>
    <cellStyle name="Normal_Sheet1 2 5 2" xfId="352"/>
    <cellStyle name="Normal_Sheet1 2 6 2" xfId="354"/>
    <cellStyle name="Normal_Sheet1 2 7 2" xfId="357"/>
    <cellStyle name="Normal_Sheet1 2 8" xfId="342"/>
    <cellStyle name="Normal_Sheet1 3 2" xfId="347"/>
    <cellStyle name="Normal_Sheet1 4 2" xfId="350"/>
    <cellStyle name="Normal_Sheet1 5 2 2" xfId="345"/>
    <cellStyle name="Normal_Sheet1 5 3 2" xfId="348"/>
    <cellStyle name="Normal_Sheet1 5 4 2" xfId="351"/>
    <cellStyle name="Normal_Sheet1 5 5 2" xfId="353"/>
    <cellStyle name="Normal_Sheet1 5 6 2" xfId="356"/>
    <cellStyle name="Normal_Sheet1 5 7" xfId="343"/>
    <cellStyle name="Normal_Sheet1 6 2" xfId="355"/>
    <cellStyle name="Normal_Sheet1 7" xfId="340"/>
    <cellStyle name="Percent 2" xfId="300"/>
    <cellStyle name="Percent 2 2" xfId="301"/>
    <cellStyle name="Percent 2 2 2" xfId="302"/>
    <cellStyle name="Percent 2 2 2 2" xfId="303"/>
    <cellStyle name="Percent 2 2 2 2 2" xfId="304"/>
    <cellStyle name="Percent 2 2 2 3" xfId="305"/>
    <cellStyle name="Percent 2 2 3" xfId="306"/>
    <cellStyle name="Percent 2 2 3 2" xfId="307"/>
    <cellStyle name="Percent 2 2 4" xfId="308"/>
    <cellStyle name="Percent 2 3" xfId="309"/>
    <cellStyle name="Percent 2 3 2" xfId="310"/>
    <cellStyle name="Percent 2 3 2 2" xfId="311"/>
    <cellStyle name="Percent 2 3 3" xfId="312"/>
    <cellStyle name="Percent 2 4" xfId="313"/>
    <cellStyle name="Percent 2 4 2" xfId="314"/>
    <cellStyle name="Percent 2 4 2 2" xfId="315"/>
    <cellStyle name="Percent 2 4 3" xfId="316"/>
    <cellStyle name="Percent 2 5" xfId="317"/>
    <cellStyle name="Percent 2 5 2" xfId="318"/>
    <cellStyle name="Percent 2 6" xfId="319"/>
    <cellStyle name="Percent 3" xfId="320"/>
    <cellStyle name="Percent 3 2" xfId="321"/>
    <cellStyle name="Percent 3 2 2" xfId="322"/>
    <cellStyle name="Percent 3 3" xfId="323"/>
    <cellStyle name="Percent 4" xfId="324"/>
    <cellStyle name="Percent 67 2" xfId="325"/>
    <cellStyle name="SHEET" xfId="3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172"/>
  <sheetViews>
    <sheetView tabSelected="1" zoomScaleSheetLayoutView="100" zoomScalePageLayoutView="89" workbookViewId="0">
      <selection activeCell="F10" sqref="F10"/>
    </sheetView>
  </sheetViews>
  <sheetFormatPr defaultRowHeight="15.75"/>
  <cols>
    <col min="1" max="1" width="10.42578125" style="67" customWidth="1"/>
    <col min="2" max="2" width="60.42578125" style="67" bestFit="1" customWidth="1"/>
    <col min="3" max="4" width="9.140625" style="67"/>
    <col min="5" max="5" width="10.5703125" style="67" customWidth="1"/>
    <col min="6" max="256" width="9.140625" style="67"/>
    <col min="257" max="257" width="10.42578125" style="67" customWidth="1"/>
    <col min="258" max="258" width="61.7109375" style="67" bestFit="1" customWidth="1"/>
    <col min="259" max="260" width="9.140625" style="67"/>
    <col min="261" max="261" width="16.42578125" style="67" customWidth="1"/>
    <col min="262" max="512" width="9.140625" style="67"/>
    <col min="513" max="513" width="10.42578125" style="67" customWidth="1"/>
    <col min="514" max="514" width="61.7109375" style="67" bestFit="1" customWidth="1"/>
    <col min="515" max="516" width="9.140625" style="67"/>
    <col min="517" max="517" width="16.42578125" style="67" customWidth="1"/>
    <col min="518" max="768" width="9.140625" style="67"/>
    <col min="769" max="769" width="10.42578125" style="67" customWidth="1"/>
    <col min="770" max="770" width="61.7109375" style="67" bestFit="1" customWidth="1"/>
    <col min="771" max="772" width="9.140625" style="67"/>
    <col min="773" max="773" width="16.42578125" style="67" customWidth="1"/>
    <col min="774" max="1024" width="9.140625" style="67"/>
    <col min="1025" max="1025" width="10.42578125" style="67" customWidth="1"/>
    <col min="1026" max="1026" width="61.7109375" style="67" bestFit="1" customWidth="1"/>
    <col min="1027" max="1028" width="9.140625" style="67"/>
    <col min="1029" max="1029" width="16.42578125" style="67" customWidth="1"/>
    <col min="1030" max="1280" width="9.140625" style="67"/>
    <col min="1281" max="1281" width="10.42578125" style="67" customWidth="1"/>
    <col min="1282" max="1282" width="61.7109375" style="67" bestFit="1" customWidth="1"/>
    <col min="1283" max="1284" width="9.140625" style="67"/>
    <col min="1285" max="1285" width="16.42578125" style="67" customWidth="1"/>
    <col min="1286" max="1536" width="9.140625" style="67"/>
    <col min="1537" max="1537" width="10.42578125" style="67" customWidth="1"/>
    <col min="1538" max="1538" width="61.7109375" style="67" bestFit="1" customWidth="1"/>
    <col min="1539" max="1540" width="9.140625" style="67"/>
    <col min="1541" max="1541" width="16.42578125" style="67" customWidth="1"/>
    <col min="1542" max="1792" width="9.140625" style="67"/>
    <col min="1793" max="1793" width="10.42578125" style="67" customWidth="1"/>
    <col min="1794" max="1794" width="61.7109375" style="67" bestFit="1" customWidth="1"/>
    <col min="1795" max="1796" width="9.140625" style="67"/>
    <col min="1797" max="1797" width="16.42578125" style="67" customWidth="1"/>
    <col min="1798" max="2048" width="9.140625" style="67"/>
    <col min="2049" max="2049" width="10.42578125" style="67" customWidth="1"/>
    <col min="2050" max="2050" width="61.7109375" style="67" bestFit="1" customWidth="1"/>
    <col min="2051" max="2052" width="9.140625" style="67"/>
    <col min="2053" max="2053" width="16.42578125" style="67" customWidth="1"/>
    <col min="2054" max="2304" width="9.140625" style="67"/>
    <col min="2305" max="2305" width="10.42578125" style="67" customWidth="1"/>
    <col min="2306" max="2306" width="61.7109375" style="67" bestFit="1" customWidth="1"/>
    <col min="2307" max="2308" width="9.140625" style="67"/>
    <col min="2309" max="2309" width="16.42578125" style="67" customWidth="1"/>
    <col min="2310" max="2560" width="9.140625" style="67"/>
    <col min="2561" max="2561" width="10.42578125" style="67" customWidth="1"/>
    <col min="2562" max="2562" width="61.7109375" style="67" bestFit="1" customWidth="1"/>
    <col min="2563" max="2564" width="9.140625" style="67"/>
    <col min="2565" max="2565" width="16.42578125" style="67" customWidth="1"/>
    <col min="2566" max="2816" width="9.140625" style="67"/>
    <col min="2817" max="2817" width="10.42578125" style="67" customWidth="1"/>
    <col min="2818" max="2818" width="61.7109375" style="67" bestFit="1" customWidth="1"/>
    <col min="2819" max="2820" width="9.140625" style="67"/>
    <col min="2821" max="2821" width="16.42578125" style="67" customWidth="1"/>
    <col min="2822" max="3072" width="9.140625" style="67"/>
    <col min="3073" max="3073" width="10.42578125" style="67" customWidth="1"/>
    <col min="3074" max="3074" width="61.7109375" style="67" bestFit="1" customWidth="1"/>
    <col min="3075" max="3076" width="9.140625" style="67"/>
    <col min="3077" max="3077" width="16.42578125" style="67" customWidth="1"/>
    <col min="3078" max="3328" width="9.140625" style="67"/>
    <col min="3329" max="3329" width="10.42578125" style="67" customWidth="1"/>
    <col min="3330" max="3330" width="61.7109375" style="67" bestFit="1" customWidth="1"/>
    <col min="3331" max="3332" width="9.140625" style="67"/>
    <col min="3333" max="3333" width="16.42578125" style="67" customWidth="1"/>
    <col min="3334" max="3584" width="9.140625" style="67"/>
    <col min="3585" max="3585" width="10.42578125" style="67" customWidth="1"/>
    <col min="3586" max="3586" width="61.7109375" style="67" bestFit="1" customWidth="1"/>
    <col min="3587" max="3588" width="9.140625" style="67"/>
    <col min="3589" max="3589" width="16.42578125" style="67" customWidth="1"/>
    <col min="3590" max="3840" width="9.140625" style="67"/>
    <col min="3841" max="3841" width="10.42578125" style="67" customWidth="1"/>
    <col min="3842" max="3842" width="61.7109375" style="67" bestFit="1" customWidth="1"/>
    <col min="3843" max="3844" width="9.140625" style="67"/>
    <col min="3845" max="3845" width="16.42578125" style="67" customWidth="1"/>
    <col min="3846" max="4096" width="9.140625" style="67"/>
    <col min="4097" max="4097" width="10.42578125" style="67" customWidth="1"/>
    <col min="4098" max="4098" width="61.7109375" style="67" bestFit="1" customWidth="1"/>
    <col min="4099" max="4100" width="9.140625" style="67"/>
    <col min="4101" max="4101" width="16.42578125" style="67" customWidth="1"/>
    <col min="4102" max="4352" width="9.140625" style="67"/>
    <col min="4353" max="4353" width="10.42578125" style="67" customWidth="1"/>
    <col min="4354" max="4354" width="61.7109375" style="67" bestFit="1" customWidth="1"/>
    <col min="4355" max="4356" width="9.140625" style="67"/>
    <col min="4357" max="4357" width="16.42578125" style="67" customWidth="1"/>
    <col min="4358" max="4608" width="9.140625" style="67"/>
    <col min="4609" max="4609" width="10.42578125" style="67" customWidth="1"/>
    <col min="4610" max="4610" width="61.7109375" style="67" bestFit="1" customWidth="1"/>
    <col min="4611" max="4612" width="9.140625" style="67"/>
    <col min="4613" max="4613" width="16.42578125" style="67" customWidth="1"/>
    <col min="4614" max="4864" width="9.140625" style="67"/>
    <col min="4865" max="4865" width="10.42578125" style="67" customWidth="1"/>
    <col min="4866" max="4866" width="61.7109375" style="67" bestFit="1" customWidth="1"/>
    <col min="4867" max="4868" width="9.140625" style="67"/>
    <col min="4869" max="4869" width="16.42578125" style="67" customWidth="1"/>
    <col min="4870" max="5120" width="9.140625" style="67"/>
    <col min="5121" max="5121" width="10.42578125" style="67" customWidth="1"/>
    <col min="5122" max="5122" width="61.7109375" style="67" bestFit="1" customWidth="1"/>
    <col min="5123" max="5124" width="9.140625" style="67"/>
    <col min="5125" max="5125" width="16.42578125" style="67" customWidth="1"/>
    <col min="5126" max="5376" width="9.140625" style="67"/>
    <col min="5377" max="5377" width="10.42578125" style="67" customWidth="1"/>
    <col min="5378" max="5378" width="61.7109375" style="67" bestFit="1" customWidth="1"/>
    <col min="5379" max="5380" width="9.140625" style="67"/>
    <col min="5381" max="5381" width="16.42578125" style="67" customWidth="1"/>
    <col min="5382" max="5632" width="9.140625" style="67"/>
    <col min="5633" max="5633" width="10.42578125" style="67" customWidth="1"/>
    <col min="5634" max="5634" width="61.7109375" style="67" bestFit="1" customWidth="1"/>
    <col min="5635" max="5636" width="9.140625" style="67"/>
    <col min="5637" max="5637" width="16.42578125" style="67" customWidth="1"/>
    <col min="5638" max="5888" width="9.140625" style="67"/>
    <col min="5889" max="5889" width="10.42578125" style="67" customWidth="1"/>
    <col min="5890" max="5890" width="61.7109375" style="67" bestFit="1" customWidth="1"/>
    <col min="5891" max="5892" width="9.140625" style="67"/>
    <col min="5893" max="5893" width="16.42578125" style="67" customWidth="1"/>
    <col min="5894" max="6144" width="9.140625" style="67"/>
    <col min="6145" max="6145" width="10.42578125" style="67" customWidth="1"/>
    <col min="6146" max="6146" width="61.7109375" style="67" bestFit="1" customWidth="1"/>
    <col min="6147" max="6148" width="9.140625" style="67"/>
    <col min="6149" max="6149" width="16.42578125" style="67" customWidth="1"/>
    <col min="6150" max="6400" width="9.140625" style="67"/>
    <col min="6401" max="6401" width="10.42578125" style="67" customWidth="1"/>
    <col min="6402" max="6402" width="61.7109375" style="67" bestFit="1" customWidth="1"/>
    <col min="6403" max="6404" width="9.140625" style="67"/>
    <col min="6405" max="6405" width="16.42578125" style="67" customWidth="1"/>
    <col min="6406" max="6656" width="9.140625" style="67"/>
    <col min="6657" max="6657" width="10.42578125" style="67" customWidth="1"/>
    <col min="6658" max="6658" width="61.7109375" style="67" bestFit="1" customWidth="1"/>
    <col min="6659" max="6660" width="9.140625" style="67"/>
    <col min="6661" max="6661" width="16.42578125" style="67" customWidth="1"/>
    <col min="6662" max="6912" width="9.140625" style="67"/>
    <col min="6913" max="6913" width="10.42578125" style="67" customWidth="1"/>
    <col min="6914" max="6914" width="61.7109375" style="67" bestFit="1" customWidth="1"/>
    <col min="6915" max="6916" width="9.140625" style="67"/>
    <col min="6917" max="6917" width="16.42578125" style="67" customWidth="1"/>
    <col min="6918" max="7168" width="9.140625" style="67"/>
    <col min="7169" max="7169" width="10.42578125" style="67" customWidth="1"/>
    <col min="7170" max="7170" width="61.7109375" style="67" bestFit="1" customWidth="1"/>
    <col min="7171" max="7172" width="9.140625" style="67"/>
    <col min="7173" max="7173" width="16.42578125" style="67" customWidth="1"/>
    <col min="7174" max="7424" width="9.140625" style="67"/>
    <col min="7425" max="7425" width="10.42578125" style="67" customWidth="1"/>
    <col min="7426" max="7426" width="61.7109375" style="67" bestFit="1" customWidth="1"/>
    <col min="7427" max="7428" width="9.140625" style="67"/>
    <col min="7429" max="7429" width="16.42578125" style="67" customWidth="1"/>
    <col min="7430" max="7680" width="9.140625" style="67"/>
    <col min="7681" max="7681" width="10.42578125" style="67" customWidth="1"/>
    <col min="7682" max="7682" width="61.7109375" style="67" bestFit="1" customWidth="1"/>
    <col min="7683" max="7684" width="9.140625" style="67"/>
    <col min="7685" max="7685" width="16.42578125" style="67" customWidth="1"/>
    <col min="7686" max="7936" width="9.140625" style="67"/>
    <col min="7937" max="7937" width="10.42578125" style="67" customWidth="1"/>
    <col min="7938" max="7938" width="61.7109375" style="67" bestFit="1" customWidth="1"/>
    <col min="7939" max="7940" width="9.140625" style="67"/>
    <col min="7941" max="7941" width="16.42578125" style="67" customWidth="1"/>
    <col min="7942" max="8192" width="9.140625" style="67"/>
    <col min="8193" max="8193" width="10.42578125" style="67" customWidth="1"/>
    <col min="8194" max="8194" width="61.7109375" style="67" bestFit="1" customWidth="1"/>
    <col min="8195" max="8196" width="9.140625" style="67"/>
    <col min="8197" max="8197" width="16.42578125" style="67" customWidth="1"/>
    <col min="8198" max="8448" width="9.140625" style="67"/>
    <col min="8449" max="8449" width="10.42578125" style="67" customWidth="1"/>
    <col min="8450" max="8450" width="61.7109375" style="67" bestFit="1" customWidth="1"/>
    <col min="8451" max="8452" width="9.140625" style="67"/>
    <col min="8453" max="8453" width="16.42578125" style="67" customWidth="1"/>
    <col min="8454" max="8704" width="9.140625" style="67"/>
    <col min="8705" max="8705" width="10.42578125" style="67" customWidth="1"/>
    <col min="8706" max="8706" width="61.7109375" style="67" bestFit="1" customWidth="1"/>
    <col min="8707" max="8708" width="9.140625" style="67"/>
    <col min="8709" max="8709" width="16.42578125" style="67" customWidth="1"/>
    <col min="8710" max="8960" width="9.140625" style="67"/>
    <col min="8961" max="8961" width="10.42578125" style="67" customWidth="1"/>
    <col min="8962" max="8962" width="61.7109375" style="67" bestFit="1" customWidth="1"/>
    <col min="8963" max="8964" width="9.140625" style="67"/>
    <col min="8965" max="8965" width="16.42578125" style="67" customWidth="1"/>
    <col min="8966" max="9216" width="9.140625" style="67"/>
    <col min="9217" max="9217" width="10.42578125" style="67" customWidth="1"/>
    <col min="9218" max="9218" width="61.7109375" style="67" bestFit="1" customWidth="1"/>
    <col min="9219" max="9220" width="9.140625" style="67"/>
    <col min="9221" max="9221" width="16.42578125" style="67" customWidth="1"/>
    <col min="9222" max="9472" width="9.140625" style="67"/>
    <col min="9473" max="9473" width="10.42578125" style="67" customWidth="1"/>
    <col min="9474" max="9474" width="61.7109375" style="67" bestFit="1" customWidth="1"/>
    <col min="9475" max="9476" width="9.140625" style="67"/>
    <col min="9477" max="9477" width="16.42578125" style="67" customWidth="1"/>
    <col min="9478" max="9728" width="9.140625" style="67"/>
    <col min="9729" max="9729" width="10.42578125" style="67" customWidth="1"/>
    <col min="9730" max="9730" width="61.7109375" style="67" bestFit="1" customWidth="1"/>
    <col min="9731" max="9732" width="9.140625" style="67"/>
    <col min="9733" max="9733" width="16.42578125" style="67" customWidth="1"/>
    <col min="9734" max="9984" width="9.140625" style="67"/>
    <col min="9985" max="9985" width="10.42578125" style="67" customWidth="1"/>
    <col min="9986" max="9986" width="61.7109375" style="67" bestFit="1" customWidth="1"/>
    <col min="9987" max="9988" width="9.140625" style="67"/>
    <col min="9989" max="9989" width="16.42578125" style="67" customWidth="1"/>
    <col min="9990" max="10240" width="9.140625" style="67"/>
    <col min="10241" max="10241" width="10.42578125" style="67" customWidth="1"/>
    <col min="10242" max="10242" width="61.7109375" style="67" bestFit="1" customWidth="1"/>
    <col min="10243" max="10244" width="9.140625" style="67"/>
    <col min="10245" max="10245" width="16.42578125" style="67" customWidth="1"/>
    <col min="10246" max="10496" width="9.140625" style="67"/>
    <col min="10497" max="10497" width="10.42578125" style="67" customWidth="1"/>
    <col min="10498" max="10498" width="61.7109375" style="67" bestFit="1" customWidth="1"/>
    <col min="10499" max="10500" width="9.140625" style="67"/>
    <col min="10501" max="10501" width="16.42578125" style="67" customWidth="1"/>
    <col min="10502" max="10752" width="9.140625" style="67"/>
    <col min="10753" max="10753" width="10.42578125" style="67" customWidth="1"/>
    <col min="10754" max="10754" width="61.7109375" style="67" bestFit="1" customWidth="1"/>
    <col min="10755" max="10756" width="9.140625" style="67"/>
    <col min="10757" max="10757" width="16.42578125" style="67" customWidth="1"/>
    <col min="10758" max="11008" width="9.140625" style="67"/>
    <col min="11009" max="11009" width="10.42578125" style="67" customWidth="1"/>
    <col min="11010" max="11010" width="61.7109375" style="67" bestFit="1" customWidth="1"/>
    <col min="11011" max="11012" width="9.140625" style="67"/>
    <col min="11013" max="11013" width="16.42578125" style="67" customWidth="1"/>
    <col min="11014" max="11264" width="9.140625" style="67"/>
    <col min="11265" max="11265" width="10.42578125" style="67" customWidth="1"/>
    <col min="11266" max="11266" width="61.7109375" style="67" bestFit="1" customWidth="1"/>
    <col min="11267" max="11268" width="9.140625" style="67"/>
    <col min="11269" max="11269" width="16.42578125" style="67" customWidth="1"/>
    <col min="11270" max="11520" width="9.140625" style="67"/>
    <col min="11521" max="11521" width="10.42578125" style="67" customWidth="1"/>
    <col min="11522" max="11522" width="61.7109375" style="67" bestFit="1" customWidth="1"/>
    <col min="11523" max="11524" width="9.140625" style="67"/>
    <col min="11525" max="11525" width="16.42578125" style="67" customWidth="1"/>
    <col min="11526" max="11776" width="9.140625" style="67"/>
    <col min="11777" max="11777" width="10.42578125" style="67" customWidth="1"/>
    <col min="11778" max="11778" width="61.7109375" style="67" bestFit="1" customWidth="1"/>
    <col min="11779" max="11780" width="9.140625" style="67"/>
    <col min="11781" max="11781" width="16.42578125" style="67" customWidth="1"/>
    <col min="11782" max="12032" width="9.140625" style="67"/>
    <col min="12033" max="12033" width="10.42578125" style="67" customWidth="1"/>
    <col min="12034" max="12034" width="61.7109375" style="67" bestFit="1" customWidth="1"/>
    <col min="12035" max="12036" width="9.140625" style="67"/>
    <col min="12037" max="12037" width="16.42578125" style="67" customWidth="1"/>
    <col min="12038" max="12288" width="9.140625" style="67"/>
    <col min="12289" max="12289" width="10.42578125" style="67" customWidth="1"/>
    <col min="12290" max="12290" width="61.7109375" style="67" bestFit="1" customWidth="1"/>
    <col min="12291" max="12292" width="9.140625" style="67"/>
    <col min="12293" max="12293" width="16.42578125" style="67" customWidth="1"/>
    <col min="12294" max="12544" width="9.140625" style="67"/>
    <col min="12545" max="12545" width="10.42578125" style="67" customWidth="1"/>
    <col min="12546" max="12546" width="61.7109375" style="67" bestFit="1" customWidth="1"/>
    <col min="12547" max="12548" width="9.140625" style="67"/>
    <col min="12549" max="12549" width="16.42578125" style="67" customWidth="1"/>
    <col min="12550" max="12800" width="9.140625" style="67"/>
    <col min="12801" max="12801" width="10.42578125" style="67" customWidth="1"/>
    <col min="12802" max="12802" width="61.7109375" style="67" bestFit="1" customWidth="1"/>
    <col min="12803" max="12804" width="9.140625" style="67"/>
    <col min="12805" max="12805" width="16.42578125" style="67" customWidth="1"/>
    <col min="12806" max="13056" width="9.140625" style="67"/>
    <col min="13057" max="13057" width="10.42578125" style="67" customWidth="1"/>
    <col min="13058" max="13058" width="61.7109375" style="67" bestFit="1" customWidth="1"/>
    <col min="13059" max="13060" width="9.140625" style="67"/>
    <col min="13061" max="13061" width="16.42578125" style="67" customWidth="1"/>
    <col min="13062" max="13312" width="9.140625" style="67"/>
    <col min="13313" max="13313" width="10.42578125" style="67" customWidth="1"/>
    <col min="13314" max="13314" width="61.7109375" style="67" bestFit="1" customWidth="1"/>
    <col min="13315" max="13316" width="9.140625" style="67"/>
    <col min="13317" max="13317" width="16.42578125" style="67" customWidth="1"/>
    <col min="13318" max="13568" width="9.140625" style="67"/>
    <col min="13569" max="13569" width="10.42578125" style="67" customWidth="1"/>
    <col min="13570" max="13570" width="61.7109375" style="67" bestFit="1" customWidth="1"/>
    <col min="13571" max="13572" width="9.140625" style="67"/>
    <col min="13573" max="13573" width="16.42578125" style="67" customWidth="1"/>
    <col min="13574" max="13824" width="9.140625" style="67"/>
    <col min="13825" max="13825" width="10.42578125" style="67" customWidth="1"/>
    <col min="13826" max="13826" width="61.7109375" style="67" bestFit="1" customWidth="1"/>
    <col min="13827" max="13828" width="9.140625" style="67"/>
    <col min="13829" max="13829" width="16.42578125" style="67" customWidth="1"/>
    <col min="13830" max="14080" width="9.140625" style="67"/>
    <col min="14081" max="14081" width="10.42578125" style="67" customWidth="1"/>
    <col min="14082" max="14082" width="61.7109375" style="67" bestFit="1" customWidth="1"/>
    <col min="14083" max="14084" width="9.140625" style="67"/>
    <col min="14085" max="14085" width="16.42578125" style="67" customWidth="1"/>
    <col min="14086" max="14336" width="9.140625" style="67"/>
    <col min="14337" max="14337" width="10.42578125" style="67" customWidth="1"/>
    <col min="14338" max="14338" width="61.7109375" style="67" bestFit="1" customWidth="1"/>
    <col min="14339" max="14340" width="9.140625" style="67"/>
    <col min="14341" max="14341" width="16.42578125" style="67" customWidth="1"/>
    <col min="14342" max="14592" width="9.140625" style="67"/>
    <col min="14593" max="14593" width="10.42578125" style="67" customWidth="1"/>
    <col min="14594" max="14594" width="61.7109375" style="67" bestFit="1" customWidth="1"/>
    <col min="14595" max="14596" width="9.140625" style="67"/>
    <col min="14597" max="14597" width="16.42578125" style="67" customWidth="1"/>
    <col min="14598" max="14848" width="9.140625" style="67"/>
    <col min="14849" max="14849" width="10.42578125" style="67" customWidth="1"/>
    <col min="14850" max="14850" width="61.7109375" style="67" bestFit="1" customWidth="1"/>
    <col min="14851" max="14852" width="9.140625" style="67"/>
    <col min="14853" max="14853" width="16.42578125" style="67" customWidth="1"/>
    <col min="14854" max="15104" width="9.140625" style="67"/>
    <col min="15105" max="15105" width="10.42578125" style="67" customWidth="1"/>
    <col min="15106" max="15106" width="61.7109375" style="67" bestFit="1" customWidth="1"/>
    <col min="15107" max="15108" width="9.140625" style="67"/>
    <col min="15109" max="15109" width="16.42578125" style="67" customWidth="1"/>
    <col min="15110" max="15360" width="9.140625" style="67"/>
    <col min="15361" max="15361" width="10.42578125" style="67" customWidth="1"/>
    <col min="15362" max="15362" width="61.7109375" style="67" bestFit="1" customWidth="1"/>
    <col min="15363" max="15364" width="9.140625" style="67"/>
    <col min="15365" max="15365" width="16.42578125" style="67" customWidth="1"/>
    <col min="15366" max="15616" width="9.140625" style="67"/>
    <col min="15617" max="15617" width="10.42578125" style="67" customWidth="1"/>
    <col min="15618" max="15618" width="61.7109375" style="67" bestFit="1" customWidth="1"/>
    <col min="15619" max="15620" width="9.140625" style="67"/>
    <col min="15621" max="15621" width="16.42578125" style="67" customWidth="1"/>
    <col min="15622" max="15872" width="9.140625" style="67"/>
    <col min="15873" max="15873" width="10.42578125" style="67" customWidth="1"/>
    <col min="15874" max="15874" width="61.7109375" style="67" bestFit="1" customWidth="1"/>
    <col min="15875" max="15876" width="9.140625" style="67"/>
    <col min="15877" max="15877" width="16.42578125" style="67" customWidth="1"/>
    <col min="15878" max="16128" width="9.140625" style="67"/>
    <col min="16129" max="16129" width="10.42578125" style="67" customWidth="1"/>
    <col min="16130" max="16130" width="61.7109375" style="67" bestFit="1" customWidth="1"/>
    <col min="16131" max="16132" width="9.140625" style="67"/>
    <col min="16133" max="16133" width="16.42578125" style="67" customWidth="1"/>
    <col min="16134" max="16384" width="9.140625" style="67"/>
  </cols>
  <sheetData>
    <row r="1" spans="1:19" ht="20.25">
      <c r="A1" s="1535" t="s">
        <v>92</v>
      </c>
      <c r="B1" s="1535"/>
      <c r="C1" s="65"/>
      <c r="D1" s="65"/>
      <c r="E1" s="65"/>
      <c r="F1" s="66"/>
      <c r="G1" s="66"/>
      <c r="H1" s="66"/>
      <c r="I1" s="66"/>
    </row>
    <row r="2" spans="1:19" s="70" customFormat="1">
      <c r="A2" s="1536" t="s">
        <v>143</v>
      </c>
      <c r="B2" s="1536"/>
      <c r="C2" s="68"/>
      <c r="D2" s="68"/>
      <c r="E2" s="68"/>
      <c r="F2" s="69"/>
      <c r="G2" s="69"/>
      <c r="H2" s="69"/>
      <c r="I2" s="69"/>
    </row>
    <row r="3" spans="1:19">
      <c r="A3" s="71" t="s">
        <v>93</v>
      </c>
      <c r="B3" s="71" t="s">
        <v>94</v>
      </c>
      <c r="C3" s="72"/>
      <c r="D3" s="73"/>
    </row>
    <row r="4" spans="1:19" ht="15.75" customHeight="1">
      <c r="A4" s="73">
        <v>1</v>
      </c>
      <c r="B4" s="72" t="s">
        <v>87</v>
      </c>
      <c r="C4" s="74"/>
      <c r="D4" s="74"/>
      <c r="E4" s="75"/>
      <c r="F4" s="75"/>
      <c r="G4" s="75"/>
      <c r="H4" s="75"/>
      <c r="I4" s="75"/>
      <c r="J4" s="75"/>
      <c r="K4" s="75"/>
      <c r="L4" s="75"/>
      <c r="M4" s="75"/>
    </row>
    <row r="5" spans="1:19">
      <c r="A5" s="73">
        <v>2</v>
      </c>
      <c r="B5" s="72" t="s">
        <v>89</v>
      </c>
      <c r="C5" s="72"/>
      <c r="D5" s="72"/>
      <c r="E5" s="72"/>
    </row>
    <row r="6" spans="1:19">
      <c r="A6" s="73">
        <v>3</v>
      </c>
      <c r="B6" s="76" t="s">
        <v>90</v>
      </c>
      <c r="C6" s="72"/>
      <c r="D6" s="72"/>
      <c r="E6" s="72"/>
    </row>
    <row r="7" spans="1:19">
      <c r="A7" s="73">
        <v>4</v>
      </c>
      <c r="B7" s="72" t="s">
        <v>95</v>
      </c>
      <c r="C7" s="72"/>
      <c r="D7" s="72"/>
      <c r="E7" s="72"/>
    </row>
    <row r="8" spans="1:19">
      <c r="A8" s="73">
        <v>5</v>
      </c>
      <c r="B8" s="72" t="s">
        <v>91</v>
      </c>
      <c r="C8" s="72"/>
      <c r="D8" s="72"/>
      <c r="E8" s="72"/>
      <c r="G8" s="77"/>
      <c r="H8" s="77"/>
      <c r="I8" s="77"/>
      <c r="J8" s="77"/>
      <c r="K8" s="77"/>
      <c r="L8" s="77"/>
      <c r="M8" s="77"/>
      <c r="N8" s="77"/>
      <c r="O8" s="77"/>
      <c r="P8" s="77"/>
      <c r="Q8" s="77"/>
      <c r="R8" s="77"/>
      <c r="S8" s="77"/>
    </row>
    <row r="9" spans="1:19">
      <c r="A9" s="73">
        <v>6</v>
      </c>
      <c r="B9" s="72" t="s">
        <v>96</v>
      </c>
      <c r="C9" s="72"/>
      <c r="D9" s="72"/>
      <c r="E9" s="72"/>
    </row>
    <row r="10" spans="1:19" s="78" customFormat="1">
      <c r="A10" s="73"/>
      <c r="B10" s="78" t="s">
        <v>97</v>
      </c>
      <c r="C10" s="71"/>
      <c r="D10" s="71"/>
      <c r="E10" s="71"/>
      <c r="J10" s="67"/>
    </row>
    <row r="11" spans="1:19">
      <c r="A11" s="73">
        <v>7</v>
      </c>
      <c r="B11" s="67" t="s">
        <v>98</v>
      </c>
      <c r="C11" s="72"/>
      <c r="D11" s="72"/>
      <c r="E11" s="72"/>
      <c r="G11" s="73"/>
      <c r="I11" s="72"/>
      <c r="J11" s="72"/>
      <c r="K11" s="72"/>
    </row>
    <row r="12" spans="1:19">
      <c r="A12" s="73">
        <v>8</v>
      </c>
      <c r="B12" s="72" t="s">
        <v>99</v>
      </c>
      <c r="C12" s="72"/>
      <c r="D12" s="72"/>
      <c r="E12" s="72"/>
      <c r="G12" s="73"/>
      <c r="H12" s="72"/>
      <c r="I12" s="72"/>
      <c r="J12" s="72"/>
      <c r="K12" s="72"/>
    </row>
    <row r="13" spans="1:19">
      <c r="A13" s="73">
        <v>9</v>
      </c>
      <c r="B13" s="72" t="s">
        <v>100</v>
      </c>
      <c r="C13" s="72"/>
      <c r="D13" s="72"/>
      <c r="E13" s="72"/>
      <c r="G13" s="73"/>
      <c r="H13" s="72"/>
      <c r="I13" s="72"/>
      <c r="J13" s="72"/>
      <c r="K13" s="72"/>
    </row>
    <row r="14" spans="1:19">
      <c r="A14" s="73">
        <v>10</v>
      </c>
      <c r="B14" s="72" t="s">
        <v>101</v>
      </c>
      <c r="C14" s="72"/>
      <c r="D14" s="72"/>
      <c r="E14" s="72"/>
      <c r="G14" s="73"/>
      <c r="H14" s="72"/>
      <c r="I14" s="72"/>
      <c r="J14" s="72"/>
      <c r="K14" s="72"/>
    </row>
    <row r="15" spans="1:19">
      <c r="A15" s="73">
        <v>11</v>
      </c>
      <c r="B15" s="72" t="s">
        <v>102</v>
      </c>
      <c r="C15" s="72"/>
      <c r="D15" s="72"/>
      <c r="E15" s="72"/>
      <c r="G15" s="73"/>
      <c r="H15" s="72"/>
      <c r="I15" s="72"/>
      <c r="J15" s="72"/>
      <c r="K15" s="72"/>
    </row>
    <row r="16" spans="1:19">
      <c r="A16" s="73">
        <v>12</v>
      </c>
      <c r="B16" s="72" t="s">
        <v>103</v>
      </c>
      <c r="C16" s="72"/>
      <c r="D16" s="72"/>
      <c r="E16" s="72"/>
      <c r="G16" s="73"/>
      <c r="H16" s="72"/>
      <c r="I16" s="72"/>
      <c r="J16" s="72"/>
      <c r="K16" s="72"/>
    </row>
    <row r="17" spans="1:11">
      <c r="A17" s="73">
        <v>13</v>
      </c>
      <c r="B17" s="72" t="s">
        <v>104</v>
      </c>
      <c r="C17" s="72"/>
      <c r="D17" s="72"/>
      <c r="E17" s="72"/>
      <c r="G17" s="73"/>
      <c r="H17" s="72"/>
      <c r="I17" s="72"/>
      <c r="J17" s="72"/>
      <c r="K17" s="72"/>
    </row>
    <row r="18" spans="1:11">
      <c r="A18" s="73">
        <v>14</v>
      </c>
      <c r="B18" s="79" t="s">
        <v>105</v>
      </c>
      <c r="C18" s="72"/>
      <c r="D18" s="72"/>
      <c r="E18" s="72"/>
      <c r="G18" s="73"/>
      <c r="H18" s="79"/>
      <c r="I18" s="72"/>
      <c r="J18" s="72"/>
      <c r="K18" s="72"/>
    </row>
    <row r="19" spans="1:11">
      <c r="A19" s="73">
        <v>15</v>
      </c>
      <c r="B19" s="72" t="s">
        <v>106</v>
      </c>
      <c r="C19" s="72"/>
      <c r="D19" s="72"/>
      <c r="E19" s="72"/>
      <c r="G19" s="73"/>
      <c r="H19" s="72"/>
      <c r="I19" s="72"/>
      <c r="J19" s="72"/>
      <c r="K19" s="72"/>
    </row>
    <row r="20" spans="1:11">
      <c r="A20" s="73">
        <v>16</v>
      </c>
      <c r="B20" s="72" t="s">
        <v>107</v>
      </c>
      <c r="C20" s="72"/>
      <c r="D20" s="72"/>
      <c r="E20" s="72"/>
      <c r="G20" s="73"/>
      <c r="H20" s="72"/>
      <c r="I20" s="72"/>
      <c r="J20" s="72"/>
      <c r="K20" s="72"/>
    </row>
    <row r="21" spans="1:11">
      <c r="A21" s="73">
        <v>17</v>
      </c>
      <c r="B21" s="72" t="s">
        <v>108</v>
      </c>
      <c r="C21" s="72"/>
      <c r="D21" s="72"/>
      <c r="E21" s="72"/>
      <c r="G21" s="73"/>
      <c r="H21" s="72"/>
      <c r="I21" s="72"/>
      <c r="J21" s="72"/>
      <c r="K21" s="72"/>
    </row>
    <row r="22" spans="1:11">
      <c r="A22" s="73">
        <v>18</v>
      </c>
      <c r="B22" s="72" t="s">
        <v>109</v>
      </c>
      <c r="C22" s="72"/>
      <c r="D22" s="72"/>
      <c r="E22" s="72"/>
      <c r="G22" s="73"/>
      <c r="H22" s="72"/>
      <c r="I22" s="72"/>
      <c r="J22" s="72"/>
      <c r="K22" s="72"/>
    </row>
    <row r="23" spans="1:11">
      <c r="A23" s="73">
        <v>19</v>
      </c>
      <c r="B23" s="72" t="s">
        <v>110</v>
      </c>
      <c r="C23" s="72"/>
      <c r="D23" s="72"/>
      <c r="E23" s="72"/>
      <c r="G23" s="73"/>
      <c r="H23" s="72"/>
      <c r="I23" s="72"/>
      <c r="J23" s="72"/>
      <c r="K23" s="72"/>
    </row>
    <row r="24" spans="1:11">
      <c r="A24" s="73">
        <v>20</v>
      </c>
      <c r="B24" s="79" t="s">
        <v>111</v>
      </c>
      <c r="C24" s="72"/>
      <c r="D24" s="72"/>
      <c r="E24" s="72"/>
      <c r="G24" s="73"/>
      <c r="H24" s="79"/>
      <c r="I24" s="72"/>
      <c r="J24" s="72"/>
      <c r="K24" s="72"/>
    </row>
    <row r="25" spans="1:11">
      <c r="A25" s="73">
        <v>21</v>
      </c>
      <c r="B25" s="79" t="s">
        <v>112</v>
      </c>
      <c r="C25" s="72"/>
      <c r="D25" s="72"/>
      <c r="E25" s="72"/>
      <c r="G25" s="73"/>
      <c r="H25" s="79"/>
      <c r="I25" s="72"/>
      <c r="J25" s="72"/>
      <c r="K25" s="72"/>
    </row>
    <row r="26" spans="1:11">
      <c r="A26" s="73"/>
      <c r="B26" s="71" t="s">
        <v>113</v>
      </c>
      <c r="C26" s="72"/>
      <c r="D26" s="72"/>
      <c r="E26" s="72"/>
      <c r="G26" s="73"/>
      <c r="H26" s="79"/>
      <c r="I26" s="72"/>
      <c r="J26" s="72"/>
      <c r="K26" s="72"/>
    </row>
    <row r="27" spans="1:11">
      <c r="A27" s="73">
        <v>22</v>
      </c>
      <c r="B27" s="72" t="s">
        <v>114</v>
      </c>
      <c r="C27" s="72"/>
      <c r="D27" s="72"/>
      <c r="E27" s="72"/>
      <c r="J27" s="78"/>
    </row>
    <row r="28" spans="1:11">
      <c r="A28" s="73">
        <v>23</v>
      </c>
      <c r="B28" s="67" t="s">
        <v>49</v>
      </c>
      <c r="C28" s="72"/>
      <c r="D28" s="72"/>
      <c r="E28" s="72"/>
      <c r="H28" s="72"/>
      <c r="I28" s="72"/>
      <c r="J28" s="72"/>
      <c r="K28" s="72"/>
    </row>
    <row r="29" spans="1:11">
      <c r="A29" s="73">
        <v>24</v>
      </c>
      <c r="B29" s="72" t="s">
        <v>115</v>
      </c>
      <c r="C29" s="72"/>
      <c r="D29" s="72"/>
      <c r="E29" s="72"/>
      <c r="H29" s="72"/>
      <c r="I29" s="72"/>
      <c r="J29" s="72"/>
      <c r="K29" s="72"/>
    </row>
    <row r="30" spans="1:11">
      <c r="A30" s="73"/>
      <c r="B30" s="80" t="s">
        <v>116</v>
      </c>
      <c r="C30" s="72"/>
      <c r="D30" s="72"/>
      <c r="E30" s="72"/>
      <c r="J30" s="72"/>
    </row>
    <row r="31" spans="1:11">
      <c r="A31" s="73">
        <v>25</v>
      </c>
      <c r="B31" s="72" t="s">
        <v>117</v>
      </c>
      <c r="J31" s="72"/>
    </row>
    <row r="32" spans="1:11">
      <c r="A32" s="73">
        <v>26</v>
      </c>
      <c r="B32" s="72" t="s">
        <v>118</v>
      </c>
      <c r="C32" s="72"/>
      <c r="D32" s="72"/>
      <c r="E32" s="72"/>
      <c r="J32" s="72"/>
    </row>
    <row r="33" spans="1:10">
      <c r="A33" s="73">
        <v>27</v>
      </c>
      <c r="B33" s="67" t="s">
        <v>119</v>
      </c>
      <c r="C33" s="72"/>
      <c r="D33" s="72"/>
      <c r="E33" s="72"/>
      <c r="J33" s="71"/>
    </row>
    <row r="34" spans="1:10">
      <c r="A34" s="73">
        <v>28</v>
      </c>
      <c r="B34" s="67" t="s">
        <v>120</v>
      </c>
      <c r="C34" s="72"/>
      <c r="D34" s="72"/>
      <c r="E34" s="72"/>
      <c r="J34" s="72"/>
    </row>
    <row r="35" spans="1:10">
      <c r="A35" s="73">
        <v>29</v>
      </c>
      <c r="B35" s="67" t="s">
        <v>121</v>
      </c>
      <c r="C35" s="72"/>
      <c r="D35" s="72"/>
      <c r="E35" s="72"/>
      <c r="J35" s="72"/>
    </row>
    <row r="36" spans="1:10">
      <c r="A36" s="73">
        <v>30</v>
      </c>
      <c r="B36" s="67" t="s">
        <v>122</v>
      </c>
      <c r="C36" s="72"/>
      <c r="D36" s="72"/>
      <c r="E36" s="72"/>
      <c r="F36" s="67" t="s">
        <v>88</v>
      </c>
      <c r="J36" s="72"/>
    </row>
    <row r="37" spans="1:10">
      <c r="A37" s="73">
        <v>31</v>
      </c>
      <c r="B37" s="67" t="s">
        <v>123</v>
      </c>
      <c r="C37" s="72"/>
      <c r="D37" s="72"/>
      <c r="E37" s="72"/>
      <c r="J37" s="71"/>
    </row>
    <row r="38" spans="1:10">
      <c r="A38" s="73">
        <v>32</v>
      </c>
      <c r="B38" s="67" t="s">
        <v>124</v>
      </c>
      <c r="C38" s="72"/>
      <c r="D38" s="72"/>
      <c r="E38" s="72"/>
      <c r="J38" s="71"/>
    </row>
    <row r="39" spans="1:10">
      <c r="A39" s="73">
        <v>33</v>
      </c>
      <c r="B39" s="67" t="s">
        <v>125</v>
      </c>
      <c r="C39" s="72"/>
      <c r="D39" s="72"/>
      <c r="E39" s="72"/>
      <c r="J39" s="71"/>
    </row>
    <row r="40" spans="1:10">
      <c r="A40" s="73">
        <v>34</v>
      </c>
      <c r="B40" s="72" t="s">
        <v>126</v>
      </c>
      <c r="C40" s="72"/>
      <c r="D40" s="72"/>
      <c r="E40" s="72"/>
      <c r="J40" s="71"/>
    </row>
    <row r="41" spans="1:10">
      <c r="A41" s="73">
        <v>35</v>
      </c>
      <c r="B41" s="67" t="s">
        <v>127</v>
      </c>
      <c r="C41" s="72"/>
      <c r="D41" s="72"/>
      <c r="E41" s="72"/>
      <c r="J41" s="71"/>
    </row>
    <row r="42" spans="1:10">
      <c r="A42" s="73"/>
      <c r="B42" s="78" t="s">
        <v>128</v>
      </c>
      <c r="C42" s="72"/>
      <c r="D42" s="72"/>
      <c r="E42" s="72"/>
      <c r="J42" s="72"/>
    </row>
    <row r="43" spans="1:10">
      <c r="A43" s="73">
        <v>36</v>
      </c>
      <c r="B43" s="67" t="s">
        <v>128</v>
      </c>
      <c r="C43" s="72"/>
      <c r="D43" s="72"/>
      <c r="E43" s="72"/>
      <c r="J43" s="72"/>
    </row>
    <row r="44" spans="1:10">
      <c r="A44" s="73">
        <v>37</v>
      </c>
      <c r="B44" s="67" t="s">
        <v>129</v>
      </c>
      <c r="C44" s="72"/>
      <c r="D44" s="72"/>
      <c r="E44" s="72"/>
    </row>
    <row r="45" spans="1:10">
      <c r="A45" s="73"/>
      <c r="B45" s="78" t="s">
        <v>130</v>
      </c>
      <c r="J45" s="79"/>
    </row>
    <row r="46" spans="1:10">
      <c r="A46" s="73">
        <v>38</v>
      </c>
      <c r="B46" s="67" t="s">
        <v>131</v>
      </c>
      <c r="C46" s="72"/>
      <c r="D46" s="72"/>
      <c r="E46" s="72"/>
      <c r="J46" s="79"/>
    </row>
    <row r="47" spans="1:10">
      <c r="A47" s="73">
        <v>39</v>
      </c>
      <c r="B47" s="67" t="s">
        <v>132</v>
      </c>
    </row>
    <row r="48" spans="1:10">
      <c r="A48" s="73">
        <v>40</v>
      </c>
      <c r="B48" s="67" t="s">
        <v>133</v>
      </c>
    </row>
    <row r="49" spans="1:7">
      <c r="A49" s="72"/>
      <c r="B49" s="78" t="s">
        <v>134</v>
      </c>
      <c r="C49" s="72"/>
      <c r="D49" s="72"/>
      <c r="E49" s="72"/>
    </row>
    <row r="50" spans="1:7">
      <c r="A50" s="73">
        <v>41</v>
      </c>
      <c r="B50" s="67" t="s">
        <v>135</v>
      </c>
      <c r="C50" s="72"/>
      <c r="D50" s="72"/>
      <c r="E50" s="72"/>
    </row>
    <row r="51" spans="1:7">
      <c r="A51" s="73">
        <v>42</v>
      </c>
      <c r="B51" s="67" t="s">
        <v>136</v>
      </c>
      <c r="C51" s="72"/>
      <c r="D51" s="72"/>
      <c r="E51" s="72"/>
    </row>
    <row r="52" spans="1:7">
      <c r="A52" s="73">
        <v>43</v>
      </c>
      <c r="B52" s="67" t="s">
        <v>137</v>
      </c>
      <c r="C52" s="72"/>
      <c r="D52" s="72"/>
      <c r="E52" s="72"/>
    </row>
    <row r="53" spans="1:7">
      <c r="A53" s="73">
        <v>44</v>
      </c>
      <c r="B53" s="67" t="s">
        <v>138</v>
      </c>
      <c r="C53" s="72"/>
      <c r="D53" s="72"/>
      <c r="E53" s="72"/>
      <c r="G53" s="67" t="s">
        <v>139</v>
      </c>
    </row>
    <row r="54" spans="1:7">
      <c r="A54" s="73">
        <v>45</v>
      </c>
      <c r="B54" s="67" t="s">
        <v>140</v>
      </c>
      <c r="C54" s="72"/>
      <c r="D54" s="72"/>
      <c r="E54" s="72"/>
    </row>
    <row r="55" spans="1:7">
      <c r="A55" s="73">
        <v>46</v>
      </c>
      <c r="B55" s="67" t="s">
        <v>141</v>
      </c>
      <c r="C55" s="72"/>
      <c r="D55" s="72"/>
      <c r="E55" s="72"/>
    </row>
    <row r="56" spans="1:7">
      <c r="A56" s="72"/>
      <c r="B56" s="72"/>
      <c r="C56" s="72"/>
      <c r="D56" s="72"/>
      <c r="E56" s="72"/>
    </row>
    <row r="57" spans="1:7">
      <c r="A57" s="72"/>
      <c r="B57" s="72"/>
      <c r="C57" s="72"/>
      <c r="D57" s="72"/>
      <c r="E57" s="72"/>
    </row>
    <row r="58" spans="1:7">
      <c r="A58" s="72"/>
      <c r="B58" s="72"/>
      <c r="C58" s="72"/>
      <c r="D58" s="72"/>
      <c r="E58" s="72"/>
    </row>
    <row r="59" spans="1:7">
      <c r="A59" s="72"/>
      <c r="B59" s="72"/>
      <c r="C59" s="72"/>
      <c r="D59" s="72"/>
      <c r="E59" s="72"/>
    </row>
    <row r="60" spans="1:7">
      <c r="A60" s="72"/>
      <c r="B60" s="72"/>
      <c r="C60" s="72"/>
      <c r="D60" s="72"/>
      <c r="E60" s="72"/>
    </row>
    <row r="61" spans="1:7">
      <c r="A61" s="72"/>
      <c r="B61" s="72"/>
      <c r="C61" s="72"/>
      <c r="D61" s="72"/>
      <c r="E61" s="72"/>
    </row>
    <row r="62" spans="1:7">
      <c r="A62" s="72"/>
      <c r="B62" s="72"/>
      <c r="C62" s="72"/>
      <c r="D62" s="72"/>
      <c r="E62" s="72"/>
    </row>
    <row r="63" spans="1:7">
      <c r="A63" s="72"/>
      <c r="B63" s="72"/>
      <c r="C63" s="72"/>
      <c r="D63" s="72"/>
      <c r="E63" s="72"/>
    </row>
    <row r="64" spans="1:7">
      <c r="A64" s="72"/>
      <c r="B64" s="72"/>
      <c r="C64" s="72"/>
      <c r="D64" s="72"/>
      <c r="E64" s="72"/>
    </row>
    <row r="65" spans="1:5">
      <c r="A65" s="72"/>
      <c r="B65" s="72"/>
      <c r="C65" s="72"/>
      <c r="D65" s="72"/>
      <c r="E65" s="72"/>
    </row>
    <row r="66" spans="1:5">
      <c r="A66" s="72"/>
      <c r="B66" s="72"/>
      <c r="C66" s="72"/>
      <c r="D66" s="72"/>
      <c r="E66" s="72"/>
    </row>
    <row r="67" spans="1:5">
      <c r="A67" s="72"/>
      <c r="B67" s="72"/>
      <c r="C67" s="72"/>
      <c r="D67" s="72"/>
      <c r="E67" s="72"/>
    </row>
    <row r="68" spans="1:5">
      <c r="A68" s="72"/>
      <c r="B68" s="72"/>
      <c r="C68" s="72"/>
      <c r="D68" s="72"/>
      <c r="E68" s="72"/>
    </row>
    <row r="69" spans="1:5">
      <c r="A69" s="72"/>
      <c r="B69" s="72"/>
      <c r="C69" s="72"/>
      <c r="D69" s="72"/>
      <c r="E69" s="72"/>
    </row>
    <row r="70" spans="1:5">
      <c r="A70" s="72"/>
      <c r="B70" s="72"/>
      <c r="C70" s="72"/>
      <c r="D70" s="72"/>
      <c r="E70" s="72"/>
    </row>
    <row r="71" spans="1:5">
      <c r="A71" s="72"/>
      <c r="B71" s="72"/>
      <c r="C71" s="72"/>
      <c r="D71" s="72"/>
      <c r="E71" s="72"/>
    </row>
    <row r="72" spans="1:5">
      <c r="A72" s="72"/>
      <c r="B72" s="72"/>
      <c r="C72" s="72"/>
      <c r="D72" s="72"/>
      <c r="E72" s="72"/>
    </row>
    <row r="73" spans="1:5">
      <c r="A73" s="72"/>
      <c r="B73" s="72"/>
      <c r="C73" s="72"/>
      <c r="D73" s="72"/>
      <c r="E73" s="72"/>
    </row>
    <row r="74" spans="1:5">
      <c r="A74" s="72"/>
      <c r="B74" s="72"/>
      <c r="C74" s="72"/>
      <c r="D74" s="72"/>
      <c r="E74" s="72"/>
    </row>
    <row r="75" spans="1:5">
      <c r="A75" s="72"/>
      <c r="B75" s="72"/>
      <c r="C75" s="72"/>
      <c r="D75" s="72"/>
      <c r="E75" s="72"/>
    </row>
    <row r="76" spans="1:5">
      <c r="A76" s="72"/>
      <c r="B76" s="72"/>
      <c r="C76" s="72"/>
      <c r="D76" s="72"/>
      <c r="E76" s="72"/>
    </row>
    <row r="77" spans="1:5">
      <c r="A77" s="72"/>
      <c r="B77" s="72"/>
      <c r="C77" s="72"/>
      <c r="D77" s="72"/>
      <c r="E77" s="72"/>
    </row>
    <row r="78" spans="1:5">
      <c r="A78" s="72"/>
      <c r="B78" s="72"/>
      <c r="C78" s="72"/>
      <c r="D78" s="72"/>
      <c r="E78" s="72"/>
    </row>
    <row r="79" spans="1:5">
      <c r="A79" s="72"/>
      <c r="B79" s="72"/>
      <c r="C79" s="72"/>
      <c r="D79" s="72"/>
      <c r="E79" s="72"/>
    </row>
    <row r="80" spans="1:5">
      <c r="A80" s="72"/>
      <c r="B80" s="72"/>
      <c r="C80" s="72"/>
      <c r="D80" s="72"/>
      <c r="E80" s="72"/>
    </row>
    <row r="81" spans="1:5">
      <c r="A81" s="72"/>
      <c r="B81" s="72"/>
      <c r="C81" s="72"/>
      <c r="D81" s="72"/>
      <c r="E81" s="72"/>
    </row>
    <row r="82" spans="1:5">
      <c r="A82" s="72"/>
      <c r="B82" s="72"/>
      <c r="C82" s="72"/>
      <c r="D82" s="72"/>
      <c r="E82" s="72"/>
    </row>
    <row r="83" spans="1:5">
      <c r="A83" s="72"/>
      <c r="B83" s="72"/>
      <c r="C83" s="72"/>
      <c r="D83" s="72"/>
      <c r="E83" s="72"/>
    </row>
    <row r="84" spans="1:5">
      <c r="A84" s="72"/>
      <c r="B84" s="72"/>
      <c r="C84" s="72"/>
      <c r="D84" s="72"/>
      <c r="E84" s="72"/>
    </row>
    <row r="85" spans="1:5">
      <c r="A85" s="72"/>
      <c r="B85" s="72"/>
      <c r="C85" s="72"/>
      <c r="D85" s="72"/>
      <c r="E85" s="72"/>
    </row>
    <row r="86" spans="1:5">
      <c r="A86" s="72"/>
      <c r="B86" s="72"/>
      <c r="C86" s="72"/>
      <c r="D86" s="72"/>
      <c r="E86" s="72"/>
    </row>
    <row r="87" spans="1:5">
      <c r="A87" s="72"/>
      <c r="B87" s="72"/>
      <c r="C87" s="72"/>
      <c r="D87" s="72"/>
      <c r="E87" s="72"/>
    </row>
    <row r="88" spans="1:5">
      <c r="A88" s="72"/>
      <c r="B88" s="72"/>
      <c r="C88" s="72"/>
      <c r="D88" s="72"/>
      <c r="E88" s="72"/>
    </row>
    <row r="89" spans="1:5">
      <c r="A89" s="72"/>
      <c r="B89" s="72"/>
      <c r="C89" s="72"/>
      <c r="D89" s="72"/>
      <c r="E89" s="72"/>
    </row>
    <row r="90" spans="1:5">
      <c r="A90" s="72"/>
      <c r="B90" s="72"/>
      <c r="C90" s="72"/>
      <c r="D90" s="72"/>
      <c r="E90" s="72"/>
    </row>
    <row r="91" spans="1:5">
      <c r="A91" s="72"/>
      <c r="B91" s="72"/>
      <c r="C91" s="72"/>
      <c r="D91" s="72"/>
      <c r="E91" s="72"/>
    </row>
    <row r="92" spans="1:5">
      <c r="A92" s="72"/>
      <c r="B92" s="72"/>
      <c r="C92" s="72"/>
      <c r="D92" s="72"/>
      <c r="E92" s="72"/>
    </row>
    <row r="93" spans="1:5">
      <c r="A93" s="72"/>
      <c r="B93" s="72"/>
      <c r="C93" s="72"/>
      <c r="D93" s="72"/>
      <c r="E93" s="72"/>
    </row>
    <row r="94" spans="1:5">
      <c r="A94" s="72"/>
      <c r="B94" s="72"/>
      <c r="C94" s="72"/>
      <c r="D94" s="72"/>
      <c r="E94" s="72"/>
    </row>
    <row r="95" spans="1:5">
      <c r="A95" s="72"/>
      <c r="B95" s="72"/>
      <c r="C95" s="72"/>
      <c r="D95" s="72"/>
      <c r="E95" s="72"/>
    </row>
    <row r="96" spans="1:5">
      <c r="A96" s="72"/>
      <c r="B96" s="72"/>
      <c r="C96" s="72"/>
      <c r="D96" s="72"/>
      <c r="E96" s="72"/>
    </row>
    <row r="97" spans="1:5">
      <c r="A97" s="72"/>
      <c r="B97" s="72"/>
      <c r="C97" s="72"/>
      <c r="D97" s="72"/>
      <c r="E97" s="72"/>
    </row>
    <row r="98" spans="1:5">
      <c r="A98" s="72"/>
      <c r="B98" s="72"/>
      <c r="C98" s="72"/>
      <c r="D98" s="72"/>
      <c r="E98" s="72"/>
    </row>
    <row r="99" spans="1:5">
      <c r="A99" s="72"/>
      <c r="B99" s="72"/>
      <c r="C99" s="72"/>
      <c r="D99" s="72"/>
      <c r="E99" s="72"/>
    </row>
    <row r="100" spans="1:5">
      <c r="A100" s="72"/>
      <c r="B100" s="72"/>
      <c r="C100" s="72"/>
      <c r="D100" s="72"/>
      <c r="E100" s="72"/>
    </row>
    <row r="101" spans="1:5">
      <c r="A101" s="72"/>
      <c r="B101" s="72"/>
      <c r="C101" s="72"/>
      <c r="D101" s="72"/>
      <c r="E101" s="72"/>
    </row>
    <row r="102" spans="1:5">
      <c r="A102" s="72"/>
      <c r="B102" s="72"/>
      <c r="C102" s="72"/>
      <c r="D102" s="72"/>
      <c r="E102" s="72"/>
    </row>
    <row r="103" spans="1:5">
      <c r="A103" s="72"/>
      <c r="B103" s="72"/>
      <c r="C103" s="72"/>
      <c r="D103" s="72"/>
      <c r="E103" s="72"/>
    </row>
    <row r="104" spans="1:5">
      <c r="A104" s="72"/>
      <c r="B104" s="72"/>
      <c r="C104" s="72"/>
      <c r="D104" s="72"/>
      <c r="E104" s="72"/>
    </row>
    <row r="105" spans="1:5">
      <c r="A105" s="72"/>
      <c r="B105" s="72"/>
      <c r="C105" s="72"/>
      <c r="D105" s="72"/>
      <c r="E105" s="72"/>
    </row>
    <row r="106" spans="1:5">
      <c r="A106" s="72"/>
      <c r="B106" s="72"/>
      <c r="C106" s="72"/>
      <c r="D106" s="72"/>
      <c r="E106" s="72"/>
    </row>
    <row r="107" spans="1:5">
      <c r="A107" s="72"/>
      <c r="B107" s="72"/>
      <c r="C107" s="72"/>
      <c r="D107" s="72"/>
      <c r="E107" s="72"/>
    </row>
    <row r="108" spans="1:5">
      <c r="A108" s="72"/>
      <c r="B108" s="72"/>
      <c r="C108" s="72"/>
      <c r="D108" s="72"/>
      <c r="E108" s="72"/>
    </row>
    <row r="109" spans="1:5">
      <c r="A109" s="72"/>
      <c r="B109" s="72"/>
      <c r="C109" s="72"/>
      <c r="D109" s="72"/>
      <c r="E109" s="72"/>
    </row>
    <row r="110" spans="1:5">
      <c r="A110" s="72"/>
      <c r="B110" s="72"/>
      <c r="C110" s="72"/>
      <c r="D110" s="72"/>
      <c r="E110" s="72"/>
    </row>
    <row r="111" spans="1:5">
      <c r="A111" s="72"/>
      <c r="B111" s="72"/>
      <c r="C111" s="72"/>
      <c r="D111" s="72"/>
      <c r="E111" s="72"/>
    </row>
    <row r="112" spans="1:5">
      <c r="A112" s="72"/>
      <c r="B112" s="72"/>
      <c r="C112" s="72"/>
      <c r="D112" s="72"/>
      <c r="E112" s="72"/>
    </row>
    <row r="113" spans="1:5">
      <c r="A113" s="72"/>
      <c r="B113" s="72"/>
      <c r="C113" s="72"/>
      <c r="D113" s="72"/>
      <c r="E113" s="72"/>
    </row>
    <row r="114" spans="1:5">
      <c r="A114" s="72"/>
      <c r="B114" s="72"/>
      <c r="C114" s="72"/>
      <c r="D114" s="72"/>
      <c r="E114" s="72"/>
    </row>
    <row r="115" spans="1:5">
      <c r="A115" s="72"/>
      <c r="B115" s="72"/>
      <c r="C115" s="72"/>
      <c r="D115" s="72"/>
      <c r="E115" s="72"/>
    </row>
    <row r="116" spans="1:5">
      <c r="A116" s="72"/>
      <c r="B116" s="72"/>
      <c r="C116" s="72"/>
      <c r="D116" s="72"/>
      <c r="E116" s="72"/>
    </row>
    <row r="117" spans="1:5">
      <c r="A117" s="72"/>
      <c r="B117" s="72"/>
      <c r="C117" s="72"/>
      <c r="D117" s="72"/>
      <c r="E117" s="72"/>
    </row>
    <row r="118" spans="1:5">
      <c r="A118" s="72"/>
      <c r="B118" s="72"/>
      <c r="C118" s="72"/>
      <c r="D118" s="72"/>
      <c r="E118" s="72"/>
    </row>
    <row r="119" spans="1:5">
      <c r="A119" s="72"/>
      <c r="B119" s="72"/>
      <c r="C119" s="72"/>
      <c r="D119" s="72"/>
      <c r="E119" s="72"/>
    </row>
    <row r="120" spans="1:5">
      <c r="A120" s="72"/>
      <c r="B120" s="72"/>
      <c r="C120" s="72"/>
      <c r="D120" s="72"/>
      <c r="E120" s="72"/>
    </row>
    <row r="121" spans="1:5">
      <c r="A121" s="72"/>
      <c r="B121" s="72"/>
      <c r="C121" s="72"/>
      <c r="D121" s="72"/>
      <c r="E121" s="72"/>
    </row>
    <row r="122" spans="1:5">
      <c r="A122" s="72"/>
      <c r="B122" s="72"/>
      <c r="C122" s="72"/>
      <c r="D122" s="72"/>
      <c r="E122" s="72"/>
    </row>
    <row r="123" spans="1:5">
      <c r="A123" s="72"/>
      <c r="B123" s="72"/>
      <c r="C123" s="72"/>
      <c r="D123" s="72"/>
      <c r="E123" s="72"/>
    </row>
    <row r="124" spans="1:5">
      <c r="A124" s="72"/>
      <c r="B124" s="72"/>
      <c r="C124" s="72"/>
      <c r="D124" s="72"/>
      <c r="E124" s="72"/>
    </row>
    <row r="125" spans="1:5">
      <c r="A125" s="72"/>
      <c r="B125" s="72"/>
      <c r="C125" s="72"/>
      <c r="D125" s="72"/>
      <c r="E125" s="72"/>
    </row>
    <row r="126" spans="1:5">
      <c r="A126" s="72"/>
      <c r="B126" s="72"/>
      <c r="C126" s="72"/>
      <c r="D126" s="72"/>
      <c r="E126" s="72"/>
    </row>
    <row r="127" spans="1:5">
      <c r="A127" s="72"/>
      <c r="B127" s="72"/>
      <c r="C127" s="72"/>
      <c r="D127" s="72"/>
      <c r="E127" s="72"/>
    </row>
    <row r="128" spans="1:5">
      <c r="A128" s="72"/>
      <c r="B128" s="72"/>
      <c r="C128" s="72"/>
      <c r="D128" s="72"/>
      <c r="E128" s="72"/>
    </row>
    <row r="129" spans="1:5">
      <c r="A129" s="72"/>
      <c r="B129" s="72"/>
      <c r="C129" s="72"/>
      <c r="D129" s="72"/>
      <c r="E129" s="72"/>
    </row>
    <row r="130" spans="1:5">
      <c r="A130" s="72"/>
      <c r="B130" s="72"/>
      <c r="C130" s="72"/>
      <c r="D130" s="72"/>
      <c r="E130" s="72"/>
    </row>
    <row r="131" spans="1:5">
      <c r="A131" s="72"/>
      <c r="B131" s="72"/>
      <c r="C131" s="72"/>
      <c r="D131" s="72"/>
      <c r="E131" s="72"/>
    </row>
    <row r="132" spans="1:5">
      <c r="A132" s="72"/>
      <c r="B132" s="72"/>
      <c r="C132" s="72"/>
      <c r="D132" s="72"/>
      <c r="E132" s="72"/>
    </row>
    <row r="133" spans="1:5">
      <c r="A133" s="72"/>
      <c r="B133" s="72"/>
      <c r="C133" s="72"/>
      <c r="D133" s="72"/>
      <c r="E133" s="72"/>
    </row>
    <row r="134" spans="1:5">
      <c r="A134" s="72"/>
      <c r="B134" s="72"/>
      <c r="C134" s="72"/>
      <c r="D134" s="72"/>
      <c r="E134" s="72"/>
    </row>
    <row r="135" spans="1:5">
      <c r="A135" s="72"/>
      <c r="B135" s="72"/>
      <c r="C135" s="72"/>
      <c r="D135" s="72"/>
      <c r="E135" s="72"/>
    </row>
    <row r="136" spans="1:5">
      <c r="A136" s="72"/>
      <c r="B136" s="72"/>
      <c r="C136" s="72"/>
      <c r="D136" s="72"/>
      <c r="E136" s="72"/>
    </row>
    <row r="137" spans="1:5">
      <c r="A137" s="72"/>
      <c r="B137" s="72"/>
      <c r="C137" s="72"/>
      <c r="D137" s="72"/>
      <c r="E137" s="72"/>
    </row>
    <row r="138" spans="1:5">
      <c r="A138" s="72"/>
      <c r="B138" s="72"/>
      <c r="C138" s="72"/>
      <c r="D138" s="72"/>
      <c r="E138" s="72"/>
    </row>
    <row r="139" spans="1:5">
      <c r="A139" s="72"/>
      <c r="B139" s="72"/>
      <c r="C139" s="72"/>
      <c r="D139" s="72"/>
      <c r="E139" s="72"/>
    </row>
    <row r="140" spans="1:5">
      <c r="A140" s="72"/>
      <c r="B140" s="72"/>
      <c r="C140" s="72"/>
      <c r="D140" s="72"/>
      <c r="E140" s="72"/>
    </row>
    <row r="141" spans="1:5">
      <c r="A141" s="72"/>
      <c r="B141" s="72"/>
      <c r="C141" s="72"/>
      <c r="D141" s="72"/>
      <c r="E141" s="72"/>
    </row>
    <row r="142" spans="1:5">
      <c r="A142" s="72"/>
      <c r="B142" s="72"/>
      <c r="C142" s="72"/>
      <c r="D142" s="72"/>
      <c r="E142" s="72"/>
    </row>
    <row r="143" spans="1:5">
      <c r="A143" s="72"/>
      <c r="B143" s="72"/>
      <c r="C143" s="72"/>
      <c r="D143" s="72"/>
      <c r="E143" s="72"/>
    </row>
    <row r="144" spans="1:5">
      <c r="A144" s="72"/>
      <c r="B144" s="72"/>
      <c r="C144" s="72"/>
      <c r="D144" s="72"/>
      <c r="E144" s="72"/>
    </row>
    <row r="145" spans="1:5">
      <c r="A145" s="72"/>
      <c r="B145" s="72"/>
      <c r="C145" s="72"/>
      <c r="D145" s="72"/>
      <c r="E145" s="72"/>
    </row>
    <row r="146" spans="1:5">
      <c r="A146" s="72"/>
      <c r="B146" s="72"/>
      <c r="C146" s="72"/>
      <c r="D146" s="72"/>
      <c r="E146" s="72"/>
    </row>
    <row r="147" spans="1:5">
      <c r="A147" s="72"/>
      <c r="B147" s="72"/>
      <c r="C147" s="72"/>
      <c r="D147" s="72"/>
      <c r="E147" s="72"/>
    </row>
    <row r="148" spans="1:5">
      <c r="A148" s="72"/>
      <c r="B148" s="72"/>
      <c r="C148" s="72"/>
      <c r="D148" s="72"/>
      <c r="E148" s="72"/>
    </row>
    <row r="149" spans="1:5">
      <c r="A149" s="72"/>
      <c r="B149" s="72"/>
      <c r="C149" s="72"/>
      <c r="D149" s="72"/>
      <c r="E149" s="72"/>
    </row>
    <row r="150" spans="1:5">
      <c r="A150" s="72"/>
      <c r="B150" s="72"/>
      <c r="C150" s="72"/>
      <c r="D150" s="72"/>
      <c r="E150" s="72"/>
    </row>
    <row r="151" spans="1:5">
      <c r="A151" s="72"/>
      <c r="B151" s="72"/>
      <c r="C151" s="72"/>
      <c r="D151" s="72"/>
      <c r="E151" s="72"/>
    </row>
    <row r="152" spans="1:5">
      <c r="A152" s="72"/>
      <c r="B152" s="72"/>
      <c r="C152" s="72"/>
      <c r="D152" s="72"/>
      <c r="E152" s="72"/>
    </row>
    <row r="153" spans="1:5">
      <c r="A153" s="72"/>
      <c r="B153" s="72"/>
      <c r="C153" s="72"/>
      <c r="D153" s="72"/>
      <c r="E153" s="72"/>
    </row>
    <row r="154" spans="1:5">
      <c r="A154" s="72"/>
      <c r="B154" s="72"/>
      <c r="C154" s="72"/>
      <c r="D154" s="72"/>
      <c r="E154" s="72"/>
    </row>
    <row r="155" spans="1:5">
      <c r="A155" s="72"/>
      <c r="B155" s="72"/>
      <c r="C155" s="72"/>
      <c r="D155" s="72"/>
      <c r="E155" s="72"/>
    </row>
    <row r="156" spans="1:5">
      <c r="A156" s="72"/>
      <c r="B156" s="72"/>
      <c r="C156" s="72"/>
      <c r="D156" s="72"/>
      <c r="E156" s="72"/>
    </row>
    <row r="157" spans="1:5">
      <c r="A157" s="72"/>
      <c r="B157" s="72"/>
      <c r="C157" s="72"/>
      <c r="D157" s="72"/>
      <c r="E157" s="72"/>
    </row>
    <row r="158" spans="1:5">
      <c r="A158" s="72"/>
      <c r="B158" s="72"/>
      <c r="C158" s="72"/>
      <c r="D158" s="72"/>
      <c r="E158" s="72"/>
    </row>
    <row r="159" spans="1:5">
      <c r="A159" s="72"/>
      <c r="B159" s="72"/>
      <c r="C159" s="72"/>
      <c r="D159" s="72"/>
      <c r="E159" s="72"/>
    </row>
    <row r="160" spans="1:5">
      <c r="A160" s="72"/>
      <c r="B160" s="72"/>
      <c r="C160" s="72"/>
      <c r="D160" s="72"/>
      <c r="E160" s="72"/>
    </row>
    <row r="161" spans="1:5">
      <c r="A161" s="72"/>
      <c r="B161" s="72"/>
      <c r="C161" s="72"/>
      <c r="D161" s="72"/>
      <c r="E161" s="72"/>
    </row>
    <row r="162" spans="1:5">
      <c r="A162" s="72"/>
      <c r="B162" s="72"/>
      <c r="C162" s="72"/>
      <c r="D162" s="72"/>
      <c r="E162" s="72"/>
    </row>
    <row r="163" spans="1:5">
      <c r="A163" s="72"/>
      <c r="B163" s="72"/>
      <c r="C163" s="72"/>
      <c r="D163" s="72"/>
      <c r="E163" s="72"/>
    </row>
    <row r="164" spans="1:5">
      <c r="A164" s="72"/>
      <c r="B164" s="72"/>
      <c r="C164" s="72"/>
      <c r="D164" s="72"/>
      <c r="E164" s="72"/>
    </row>
    <row r="165" spans="1:5">
      <c r="A165" s="72"/>
      <c r="B165" s="72"/>
      <c r="C165" s="72"/>
      <c r="D165" s="72"/>
      <c r="E165" s="72"/>
    </row>
    <row r="166" spans="1:5">
      <c r="A166" s="72"/>
      <c r="B166" s="72"/>
      <c r="C166" s="72"/>
      <c r="D166" s="72"/>
      <c r="E166" s="72"/>
    </row>
    <row r="167" spans="1:5">
      <c r="A167" s="72"/>
      <c r="B167" s="72"/>
      <c r="C167" s="72"/>
      <c r="D167" s="72"/>
      <c r="E167" s="72"/>
    </row>
    <row r="168" spans="1:5">
      <c r="A168" s="72"/>
      <c r="B168" s="72"/>
      <c r="C168" s="72"/>
      <c r="D168" s="72"/>
      <c r="E168" s="72"/>
    </row>
    <row r="169" spans="1:5">
      <c r="A169" s="72"/>
      <c r="B169" s="72"/>
      <c r="C169" s="72"/>
      <c r="D169" s="72"/>
      <c r="E169" s="72"/>
    </row>
    <row r="170" spans="1:5">
      <c r="A170" s="72"/>
      <c r="B170" s="72"/>
      <c r="C170" s="72"/>
      <c r="D170" s="72"/>
      <c r="E170" s="72"/>
    </row>
    <row r="171" spans="1:5">
      <c r="A171" s="72"/>
      <c r="B171" s="72"/>
      <c r="C171" s="72"/>
      <c r="D171" s="72"/>
      <c r="E171" s="72"/>
    </row>
    <row r="172" spans="1:5">
      <c r="A172" s="72"/>
      <c r="B172" s="72"/>
      <c r="C172" s="72"/>
      <c r="D172" s="72"/>
      <c r="E172" s="72"/>
    </row>
  </sheetData>
  <mergeCells count="2">
    <mergeCell ref="A1:B1"/>
    <mergeCell ref="A2:B2"/>
  </mergeCells>
  <printOptions horizontalCentered="1"/>
  <pageMargins left="0.81" right="0.78740157480314998" top="0.7" bottom="0.511811023622047" header="0" footer="0"/>
  <pageSetup paperSize="9" scale="86" orientation="portrait" errors="blank"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H30"/>
  <sheetViews>
    <sheetView workbookViewId="0">
      <selection activeCell="C15" sqref="C15"/>
    </sheetView>
  </sheetViews>
  <sheetFormatPr defaultRowHeight="15.75"/>
  <cols>
    <col min="1" max="1" width="9.140625" style="1179"/>
    <col min="2" max="2" width="9.140625" style="1179" customWidth="1"/>
    <col min="3" max="3" width="39.42578125" style="1179" bestFit="1" customWidth="1"/>
    <col min="4" max="6" width="12.5703125" style="1179" customWidth="1"/>
    <col min="7" max="8" width="10" style="1179" customWidth="1"/>
    <col min="9" max="9" width="9.140625" style="1179"/>
    <col min="10" max="10" width="7.28515625" style="1179" customWidth="1"/>
    <col min="11" max="257" width="9.140625" style="1179"/>
    <col min="258" max="258" width="5" style="1179" customWidth="1"/>
    <col min="259" max="259" width="31.28515625" style="1179" bestFit="1" customWidth="1"/>
    <col min="260" max="260" width="10.42578125" style="1179" customWidth="1"/>
    <col min="261" max="261" width="11.42578125" style="1179" customWidth="1"/>
    <col min="262" max="262" width="11.140625" style="1179" customWidth="1"/>
    <col min="263" max="263" width="9.7109375" style="1179" customWidth="1"/>
    <col min="264" max="264" width="9.5703125" style="1179" customWidth="1"/>
    <col min="265" max="265" width="9.140625" style="1179"/>
    <col min="266" max="266" width="7.28515625" style="1179" customWidth="1"/>
    <col min="267" max="513" width="9.140625" style="1179"/>
    <col min="514" max="514" width="5" style="1179" customWidth="1"/>
    <col min="515" max="515" width="31.28515625" style="1179" bestFit="1" customWidth="1"/>
    <col min="516" max="516" width="10.42578125" style="1179" customWidth="1"/>
    <col min="517" max="517" width="11.42578125" style="1179" customWidth="1"/>
    <col min="518" max="518" width="11.140625" style="1179" customWidth="1"/>
    <col min="519" max="519" width="9.7109375" style="1179" customWidth="1"/>
    <col min="520" max="520" width="9.5703125" style="1179" customWidth="1"/>
    <col min="521" max="521" width="9.140625" style="1179"/>
    <col min="522" max="522" width="7.28515625" style="1179" customWidth="1"/>
    <col min="523" max="769" width="9.140625" style="1179"/>
    <col min="770" max="770" width="5" style="1179" customWidth="1"/>
    <col min="771" max="771" width="31.28515625" style="1179" bestFit="1" customWidth="1"/>
    <col min="772" max="772" width="10.42578125" style="1179" customWidth="1"/>
    <col min="773" max="773" width="11.42578125" style="1179" customWidth="1"/>
    <col min="774" max="774" width="11.140625" style="1179" customWidth="1"/>
    <col min="775" max="775" width="9.7109375" style="1179" customWidth="1"/>
    <col min="776" max="776" width="9.5703125" style="1179" customWidth="1"/>
    <col min="777" max="777" width="9.140625" style="1179"/>
    <col min="778" max="778" width="7.28515625" style="1179" customWidth="1"/>
    <col min="779" max="1025" width="9.140625" style="1179"/>
    <col min="1026" max="1026" width="5" style="1179" customWidth="1"/>
    <col min="1027" max="1027" width="31.28515625" style="1179" bestFit="1" customWidth="1"/>
    <col min="1028" max="1028" width="10.42578125" style="1179" customWidth="1"/>
    <col min="1029" max="1029" width="11.42578125" style="1179" customWidth="1"/>
    <col min="1030" max="1030" width="11.140625" style="1179" customWidth="1"/>
    <col min="1031" max="1031" width="9.7109375" style="1179" customWidth="1"/>
    <col min="1032" max="1032" width="9.5703125" style="1179" customWidth="1"/>
    <col min="1033" max="1033" width="9.140625" style="1179"/>
    <col min="1034" max="1034" width="7.28515625" style="1179" customWidth="1"/>
    <col min="1035" max="1281" width="9.140625" style="1179"/>
    <col min="1282" max="1282" width="5" style="1179" customWidth="1"/>
    <col min="1283" max="1283" width="31.28515625" style="1179" bestFit="1" customWidth="1"/>
    <col min="1284" max="1284" width="10.42578125" style="1179" customWidth="1"/>
    <col min="1285" max="1285" width="11.42578125" style="1179" customWidth="1"/>
    <col min="1286" max="1286" width="11.140625" style="1179" customWidth="1"/>
    <col min="1287" max="1287" width="9.7109375" style="1179" customWidth="1"/>
    <col min="1288" max="1288" width="9.5703125" style="1179" customWidth="1"/>
    <col min="1289" max="1289" width="9.140625" style="1179"/>
    <col min="1290" max="1290" width="7.28515625" style="1179" customWidth="1"/>
    <col min="1291" max="1537" width="9.140625" style="1179"/>
    <col min="1538" max="1538" width="5" style="1179" customWidth="1"/>
    <col min="1539" max="1539" width="31.28515625" style="1179" bestFit="1" customWidth="1"/>
    <col min="1540" max="1540" width="10.42578125" style="1179" customWidth="1"/>
    <col min="1541" max="1541" width="11.42578125" style="1179" customWidth="1"/>
    <col min="1542" max="1542" width="11.140625" style="1179" customWidth="1"/>
    <col min="1543" max="1543" width="9.7109375" style="1179" customWidth="1"/>
    <col min="1544" max="1544" width="9.5703125" style="1179" customWidth="1"/>
    <col min="1545" max="1545" width="9.140625" style="1179"/>
    <col min="1546" max="1546" width="7.28515625" style="1179" customWidth="1"/>
    <col min="1547" max="1793" width="9.140625" style="1179"/>
    <col min="1794" max="1794" width="5" style="1179" customWidth="1"/>
    <col min="1795" max="1795" width="31.28515625" style="1179" bestFit="1" customWidth="1"/>
    <col min="1796" max="1796" width="10.42578125" style="1179" customWidth="1"/>
    <col min="1797" max="1797" width="11.42578125" style="1179" customWidth="1"/>
    <col min="1798" max="1798" width="11.140625" style="1179" customWidth="1"/>
    <col min="1799" max="1799" width="9.7109375" style="1179" customWidth="1"/>
    <col min="1800" max="1800" width="9.5703125" style="1179" customWidth="1"/>
    <col min="1801" max="1801" width="9.140625" style="1179"/>
    <col min="1802" max="1802" width="7.28515625" style="1179" customWidth="1"/>
    <col min="1803" max="2049" width="9.140625" style="1179"/>
    <col min="2050" max="2050" width="5" style="1179" customWidth="1"/>
    <col min="2051" max="2051" width="31.28515625" style="1179" bestFit="1" customWidth="1"/>
    <col min="2052" max="2052" width="10.42578125" style="1179" customWidth="1"/>
    <col min="2053" max="2053" width="11.42578125" style="1179" customWidth="1"/>
    <col min="2054" max="2054" width="11.140625" style="1179" customWidth="1"/>
    <col min="2055" max="2055" width="9.7109375" style="1179" customWidth="1"/>
    <col min="2056" max="2056" width="9.5703125" style="1179" customWidth="1"/>
    <col min="2057" max="2057" width="9.140625" style="1179"/>
    <col min="2058" max="2058" width="7.28515625" style="1179" customWidth="1"/>
    <col min="2059" max="2305" width="9.140625" style="1179"/>
    <col min="2306" max="2306" width="5" style="1179" customWidth="1"/>
    <col min="2307" max="2307" width="31.28515625" style="1179" bestFit="1" customWidth="1"/>
    <col min="2308" max="2308" width="10.42578125" style="1179" customWidth="1"/>
    <col min="2309" max="2309" width="11.42578125" style="1179" customWidth="1"/>
    <col min="2310" max="2310" width="11.140625" style="1179" customWidth="1"/>
    <col min="2311" max="2311" width="9.7109375" style="1179" customWidth="1"/>
    <col min="2312" max="2312" width="9.5703125" style="1179" customWidth="1"/>
    <col min="2313" max="2313" width="9.140625" style="1179"/>
    <col min="2314" max="2314" width="7.28515625" style="1179" customWidth="1"/>
    <col min="2315" max="2561" width="9.140625" style="1179"/>
    <col min="2562" max="2562" width="5" style="1179" customWidth="1"/>
    <col min="2563" max="2563" width="31.28515625" style="1179" bestFit="1" customWidth="1"/>
    <col min="2564" max="2564" width="10.42578125" style="1179" customWidth="1"/>
    <col min="2565" max="2565" width="11.42578125" style="1179" customWidth="1"/>
    <col min="2566" max="2566" width="11.140625" style="1179" customWidth="1"/>
    <col min="2567" max="2567" width="9.7109375" style="1179" customWidth="1"/>
    <col min="2568" max="2568" width="9.5703125" style="1179" customWidth="1"/>
    <col min="2569" max="2569" width="9.140625" style="1179"/>
    <col min="2570" max="2570" width="7.28515625" style="1179" customWidth="1"/>
    <col min="2571" max="2817" width="9.140625" style="1179"/>
    <col min="2818" max="2818" width="5" style="1179" customWidth="1"/>
    <col min="2819" max="2819" width="31.28515625" style="1179" bestFit="1" customWidth="1"/>
    <col min="2820" max="2820" width="10.42578125" style="1179" customWidth="1"/>
    <col min="2821" max="2821" width="11.42578125" style="1179" customWidth="1"/>
    <col min="2822" max="2822" width="11.140625" style="1179" customWidth="1"/>
    <col min="2823" max="2823" width="9.7109375" style="1179" customWidth="1"/>
    <col min="2824" max="2824" width="9.5703125" style="1179" customWidth="1"/>
    <col min="2825" max="2825" width="9.140625" style="1179"/>
    <col min="2826" max="2826" width="7.28515625" style="1179" customWidth="1"/>
    <col min="2827" max="3073" width="9.140625" style="1179"/>
    <col min="3074" max="3074" width="5" style="1179" customWidth="1"/>
    <col min="3075" max="3075" width="31.28515625" style="1179" bestFit="1" customWidth="1"/>
    <col min="3076" max="3076" width="10.42578125" style="1179" customWidth="1"/>
    <col min="3077" max="3077" width="11.42578125" style="1179" customWidth="1"/>
    <col min="3078" max="3078" width="11.140625" style="1179" customWidth="1"/>
    <col min="3079" max="3079" width="9.7109375" style="1179" customWidth="1"/>
    <col min="3080" max="3080" width="9.5703125" style="1179" customWidth="1"/>
    <col min="3081" max="3081" width="9.140625" style="1179"/>
    <col min="3082" max="3082" width="7.28515625" style="1179" customWidth="1"/>
    <col min="3083" max="3329" width="9.140625" style="1179"/>
    <col min="3330" max="3330" width="5" style="1179" customWidth="1"/>
    <col min="3331" max="3331" width="31.28515625" style="1179" bestFit="1" customWidth="1"/>
    <col min="3332" max="3332" width="10.42578125" style="1179" customWidth="1"/>
    <col min="3333" max="3333" width="11.42578125" style="1179" customWidth="1"/>
    <col min="3334" max="3334" width="11.140625" style="1179" customWidth="1"/>
    <col min="3335" max="3335" width="9.7109375" style="1179" customWidth="1"/>
    <col min="3336" max="3336" width="9.5703125" style="1179" customWidth="1"/>
    <col min="3337" max="3337" width="9.140625" style="1179"/>
    <col min="3338" max="3338" width="7.28515625" style="1179" customWidth="1"/>
    <col min="3339" max="3585" width="9.140625" style="1179"/>
    <col min="3586" max="3586" width="5" style="1179" customWidth="1"/>
    <col min="3587" max="3587" width="31.28515625" style="1179" bestFit="1" customWidth="1"/>
    <col min="3588" max="3588" width="10.42578125" style="1179" customWidth="1"/>
    <col min="3589" max="3589" width="11.42578125" style="1179" customWidth="1"/>
    <col min="3590" max="3590" width="11.140625" style="1179" customWidth="1"/>
    <col min="3591" max="3591" width="9.7109375" style="1179" customWidth="1"/>
    <col min="3592" max="3592" width="9.5703125" style="1179" customWidth="1"/>
    <col min="3593" max="3593" width="9.140625" style="1179"/>
    <col min="3594" max="3594" width="7.28515625" style="1179" customWidth="1"/>
    <col min="3595" max="3841" width="9.140625" style="1179"/>
    <col min="3842" max="3842" width="5" style="1179" customWidth="1"/>
    <col min="3843" max="3843" width="31.28515625" style="1179" bestFit="1" customWidth="1"/>
    <col min="3844" max="3844" width="10.42578125" style="1179" customWidth="1"/>
    <col min="3845" max="3845" width="11.42578125" style="1179" customWidth="1"/>
    <col min="3846" max="3846" width="11.140625" style="1179" customWidth="1"/>
    <col min="3847" max="3847" width="9.7109375" style="1179" customWidth="1"/>
    <col min="3848" max="3848" width="9.5703125" style="1179" customWidth="1"/>
    <col min="3849" max="3849" width="9.140625" style="1179"/>
    <col min="3850" max="3850" width="7.28515625" style="1179" customWidth="1"/>
    <col min="3851" max="4097" width="9.140625" style="1179"/>
    <col min="4098" max="4098" width="5" style="1179" customWidth="1"/>
    <col min="4099" max="4099" width="31.28515625" style="1179" bestFit="1" customWidth="1"/>
    <col min="4100" max="4100" width="10.42578125" style="1179" customWidth="1"/>
    <col min="4101" max="4101" width="11.42578125" style="1179" customWidth="1"/>
    <col min="4102" max="4102" width="11.140625" style="1179" customWidth="1"/>
    <col min="4103" max="4103" width="9.7109375" style="1179" customWidth="1"/>
    <col min="4104" max="4104" width="9.5703125" style="1179" customWidth="1"/>
    <col min="4105" max="4105" width="9.140625" style="1179"/>
    <col min="4106" max="4106" width="7.28515625" style="1179" customWidth="1"/>
    <col min="4107" max="4353" width="9.140625" style="1179"/>
    <col min="4354" max="4354" width="5" style="1179" customWidth="1"/>
    <col min="4355" max="4355" width="31.28515625" style="1179" bestFit="1" customWidth="1"/>
    <col min="4356" max="4356" width="10.42578125" style="1179" customWidth="1"/>
    <col min="4357" max="4357" width="11.42578125" style="1179" customWidth="1"/>
    <col min="4358" max="4358" width="11.140625" style="1179" customWidth="1"/>
    <col min="4359" max="4359" width="9.7109375" style="1179" customWidth="1"/>
    <col min="4360" max="4360" width="9.5703125" style="1179" customWidth="1"/>
    <col min="4361" max="4361" width="9.140625" style="1179"/>
    <col min="4362" max="4362" width="7.28515625" style="1179" customWidth="1"/>
    <col min="4363" max="4609" width="9.140625" style="1179"/>
    <col min="4610" max="4610" width="5" style="1179" customWidth="1"/>
    <col min="4611" max="4611" width="31.28515625" style="1179" bestFit="1" customWidth="1"/>
    <col min="4612" max="4612" width="10.42578125" style="1179" customWidth="1"/>
    <col min="4613" max="4613" width="11.42578125" style="1179" customWidth="1"/>
    <col min="4614" max="4614" width="11.140625" style="1179" customWidth="1"/>
    <col min="4615" max="4615" width="9.7109375" style="1179" customWidth="1"/>
    <col min="4616" max="4616" width="9.5703125" style="1179" customWidth="1"/>
    <col min="4617" max="4617" width="9.140625" style="1179"/>
    <col min="4618" max="4618" width="7.28515625" style="1179" customWidth="1"/>
    <col min="4619" max="4865" width="9.140625" style="1179"/>
    <col min="4866" max="4866" width="5" style="1179" customWidth="1"/>
    <col min="4867" max="4867" width="31.28515625" style="1179" bestFit="1" customWidth="1"/>
    <col min="4868" max="4868" width="10.42578125" style="1179" customWidth="1"/>
    <col min="4869" max="4869" width="11.42578125" style="1179" customWidth="1"/>
    <col min="4870" max="4870" width="11.140625" style="1179" customWidth="1"/>
    <col min="4871" max="4871" width="9.7109375" style="1179" customWidth="1"/>
    <col min="4872" max="4872" width="9.5703125" style="1179" customWidth="1"/>
    <col min="4873" max="4873" width="9.140625" style="1179"/>
    <col min="4874" max="4874" width="7.28515625" style="1179" customWidth="1"/>
    <col min="4875" max="5121" width="9.140625" style="1179"/>
    <col min="5122" max="5122" width="5" style="1179" customWidth="1"/>
    <col min="5123" max="5123" width="31.28515625" style="1179" bestFit="1" customWidth="1"/>
    <col min="5124" max="5124" width="10.42578125" style="1179" customWidth="1"/>
    <col min="5125" max="5125" width="11.42578125" style="1179" customWidth="1"/>
    <col min="5126" max="5126" width="11.140625" style="1179" customWidth="1"/>
    <col min="5127" max="5127" width="9.7109375" style="1179" customWidth="1"/>
    <col min="5128" max="5128" width="9.5703125" style="1179" customWidth="1"/>
    <col min="5129" max="5129" width="9.140625" style="1179"/>
    <col min="5130" max="5130" width="7.28515625" style="1179" customWidth="1"/>
    <col min="5131" max="5377" width="9.140625" style="1179"/>
    <col min="5378" max="5378" width="5" style="1179" customWidth="1"/>
    <col min="5379" max="5379" width="31.28515625" style="1179" bestFit="1" customWidth="1"/>
    <col min="5380" max="5380" width="10.42578125" style="1179" customWidth="1"/>
    <col min="5381" max="5381" width="11.42578125" style="1179" customWidth="1"/>
    <col min="5382" max="5382" width="11.140625" style="1179" customWidth="1"/>
    <col min="5383" max="5383" width="9.7109375" style="1179" customWidth="1"/>
    <col min="5384" max="5384" width="9.5703125" style="1179" customWidth="1"/>
    <col min="5385" max="5385" width="9.140625" style="1179"/>
    <col min="5386" max="5386" width="7.28515625" style="1179" customWidth="1"/>
    <col min="5387" max="5633" width="9.140625" style="1179"/>
    <col min="5634" max="5634" width="5" style="1179" customWidth="1"/>
    <col min="5635" max="5635" width="31.28515625" style="1179" bestFit="1" customWidth="1"/>
    <col min="5636" max="5636" width="10.42578125" style="1179" customWidth="1"/>
    <col min="5637" max="5637" width="11.42578125" style="1179" customWidth="1"/>
    <col min="5638" max="5638" width="11.140625" style="1179" customWidth="1"/>
    <col min="5639" max="5639" width="9.7109375" style="1179" customWidth="1"/>
    <col min="5640" max="5640" width="9.5703125" style="1179" customWidth="1"/>
    <col min="5641" max="5641" width="9.140625" style="1179"/>
    <col min="5642" max="5642" width="7.28515625" style="1179" customWidth="1"/>
    <col min="5643" max="5889" width="9.140625" style="1179"/>
    <col min="5890" max="5890" width="5" style="1179" customWidth="1"/>
    <col min="5891" max="5891" width="31.28515625" style="1179" bestFit="1" customWidth="1"/>
    <col min="5892" max="5892" width="10.42578125" style="1179" customWidth="1"/>
    <col min="5893" max="5893" width="11.42578125" style="1179" customWidth="1"/>
    <col min="5894" max="5894" width="11.140625" style="1179" customWidth="1"/>
    <col min="5895" max="5895" width="9.7109375" style="1179" customWidth="1"/>
    <col min="5896" max="5896" width="9.5703125" style="1179" customWidth="1"/>
    <col min="5897" max="5897" width="9.140625" style="1179"/>
    <col min="5898" max="5898" width="7.28515625" style="1179" customWidth="1"/>
    <col min="5899" max="6145" width="9.140625" style="1179"/>
    <col min="6146" max="6146" width="5" style="1179" customWidth="1"/>
    <col min="6147" max="6147" width="31.28515625" style="1179" bestFit="1" customWidth="1"/>
    <col min="6148" max="6148" width="10.42578125" style="1179" customWidth="1"/>
    <col min="6149" max="6149" width="11.42578125" style="1179" customWidth="1"/>
    <col min="6150" max="6150" width="11.140625" style="1179" customWidth="1"/>
    <col min="6151" max="6151" width="9.7109375" style="1179" customWidth="1"/>
    <col min="6152" max="6152" width="9.5703125" style="1179" customWidth="1"/>
    <col min="6153" max="6153" width="9.140625" style="1179"/>
    <col min="6154" max="6154" width="7.28515625" style="1179" customWidth="1"/>
    <col min="6155" max="6401" width="9.140625" style="1179"/>
    <col min="6402" max="6402" width="5" style="1179" customWidth="1"/>
    <col min="6403" max="6403" width="31.28515625" style="1179" bestFit="1" customWidth="1"/>
    <col min="6404" max="6404" width="10.42578125" style="1179" customWidth="1"/>
    <col min="6405" max="6405" width="11.42578125" style="1179" customWidth="1"/>
    <col min="6406" max="6406" width="11.140625" style="1179" customWidth="1"/>
    <col min="6407" max="6407" width="9.7109375" style="1179" customWidth="1"/>
    <col min="6408" max="6408" width="9.5703125" style="1179" customWidth="1"/>
    <col min="6409" max="6409" width="9.140625" style="1179"/>
    <col min="6410" max="6410" width="7.28515625" style="1179" customWidth="1"/>
    <col min="6411" max="6657" width="9.140625" style="1179"/>
    <col min="6658" max="6658" width="5" style="1179" customWidth="1"/>
    <col min="6659" max="6659" width="31.28515625" style="1179" bestFit="1" customWidth="1"/>
    <col min="6660" max="6660" width="10.42578125" style="1179" customWidth="1"/>
    <col min="6661" max="6661" width="11.42578125" style="1179" customWidth="1"/>
    <col min="6662" max="6662" width="11.140625" style="1179" customWidth="1"/>
    <col min="6663" max="6663" width="9.7109375" style="1179" customWidth="1"/>
    <col min="6664" max="6664" width="9.5703125" style="1179" customWidth="1"/>
    <col min="6665" max="6665" width="9.140625" style="1179"/>
    <col min="6666" max="6666" width="7.28515625" style="1179" customWidth="1"/>
    <col min="6667" max="6913" width="9.140625" style="1179"/>
    <col min="6914" max="6914" width="5" style="1179" customWidth="1"/>
    <col min="6915" max="6915" width="31.28515625" style="1179" bestFit="1" customWidth="1"/>
    <col min="6916" max="6916" width="10.42578125" style="1179" customWidth="1"/>
    <col min="6917" max="6917" width="11.42578125" style="1179" customWidth="1"/>
    <col min="6918" max="6918" width="11.140625" style="1179" customWidth="1"/>
    <col min="6919" max="6919" width="9.7109375" style="1179" customWidth="1"/>
    <col min="6920" max="6920" width="9.5703125" style="1179" customWidth="1"/>
    <col min="6921" max="6921" width="9.140625" style="1179"/>
    <col min="6922" max="6922" width="7.28515625" style="1179" customWidth="1"/>
    <col min="6923" max="7169" width="9.140625" style="1179"/>
    <col min="7170" max="7170" width="5" style="1179" customWidth="1"/>
    <col min="7171" max="7171" width="31.28515625" style="1179" bestFit="1" customWidth="1"/>
    <col min="7172" max="7172" width="10.42578125" style="1179" customWidth="1"/>
    <col min="7173" max="7173" width="11.42578125" style="1179" customWidth="1"/>
    <col min="7174" max="7174" width="11.140625" style="1179" customWidth="1"/>
    <col min="7175" max="7175" width="9.7109375" style="1179" customWidth="1"/>
    <col min="7176" max="7176" width="9.5703125" style="1179" customWidth="1"/>
    <col min="7177" max="7177" width="9.140625" style="1179"/>
    <col min="7178" max="7178" width="7.28515625" style="1179" customWidth="1"/>
    <col min="7179" max="7425" width="9.140625" style="1179"/>
    <col min="7426" max="7426" width="5" style="1179" customWidth="1"/>
    <col min="7427" max="7427" width="31.28515625" style="1179" bestFit="1" customWidth="1"/>
    <col min="7428" max="7428" width="10.42578125" style="1179" customWidth="1"/>
    <col min="7429" max="7429" width="11.42578125" style="1179" customWidth="1"/>
    <col min="7430" max="7430" width="11.140625" style="1179" customWidth="1"/>
    <col min="7431" max="7431" width="9.7109375" style="1179" customWidth="1"/>
    <col min="7432" max="7432" width="9.5703125" style="1179" customWidth="1"/>
    <col min="7433" max="7433" width="9.140625" style="1179"/>
    <col min="7434" max="7434" width="7.28515625" style="1179" customWidth="1"/>
    <col min="7435" max="7681" width="9.140625" style="1179"/>
    <col min="7682" max="7682" width="5" style="1179" customWidth="1"/>
    <col min="7683" max="7683" width="31.28515625" style="1179" bestFit="1" customWidth="1"/>
    <col min="7684" max="7684" width="10.42578125" style="1179" customWidth="1"/>
    <col min="7685" max="7685" width="11.42578125" style="1179" customWidth="1"/>
    <col min="7686" max="7686" width="11.140625" style="1179" customWidth="1"/>
    <col min="7687" max="7687" width="9.7109375" style="1179" customWidth="1"/>
    <col min="7688" max="7688" width="9.5703125" style="1179" customWidth="1"/>
    <col min="7689" max="7689" width="9.140625" style="1179"/>
    <col min="7690" max="7690" width="7.28515625" style="1179" customWidth="1"/>
    <col min="7691" max="7937" width="9.140625" style="1179"/>
    <col min="7938" max="7938" width="5" style="1179" customWidth="1"/>
    <col min="7939" max="7939" width="31.28515625" style="1179" bestFit="1" customWidth="1"/>
    <col min="7940" max="7940" width="10.42578125" style="1179" customWidth="1"/>
    <col min="7941" max="7941" width="11.42578125" style="1179" customWidth="1"/>
    <col min="7942" max="7942" width="11.140625" style="1179" customWidth="1"/>
    <col min="7943" max="7943" width="9.7109375" style="1179" customWidth="1"/>
    <col min="7944" max="7944" width="9.5703125" style="1179" customWidth="1"/>
    <col min="7945" max="7945" width="9.140625" style="1179"/>
    <col min="7946" max="7946" width="7.28515625" style="1179" customWidth="1"/>
    <col min="7947" max="8193" width="9.140625" style="1179"/>
    <col min="8194" max="8194" width="5" style="1179" customWidth="1"/>
    <col min="8195" max="8195" width="31.28515625" style="1179" bestFit="1" customWidth="1"/>
    <col min="8196" max="8196" width="10.42578125" style="1179" customWidth="1"/>
    <col min="8197" max="8197" width="11.42578125" style="1179" customWidth="1"/>
    <col min="8198" max="8198" width="11.140625" style="1179" customWidth="1"/>
    <col min="8199" max="8199" width="9.7109375" style="1179" customWidth="1"/>
    <col min="8200" max="8200" width="9.5703125" style="1179" customWidth="1"/>
    <col min="8201" max="8201" width="9.140625" style="1179"/>
    <col min="8202" max="8202" width="7.28515625" style="1179" customWidth="1"/>
    <col min="8203" max="8449" width="9.140625" style="1179"/>
    <col min="8450" max="8450" width="5" style="1179" customWidth="1"/>
    <col min="8451" max="8451" width="31.28515625" style="1179" bestFit="1" customWidth="1"/>
    <col min="8452" max="8452" width="10.42578125" style="1179" customWidth="1"/>
    <col min="8453" max="8453" width="11.42578125" style="1179" customWidth="1"/>
    <col min="8454" max="8454" width="11.140625" style="1179" customWidth="1"/>
    <col min="8455" max="8455" width="9.7109375" style="1179" customWidth="1"/>
    <col min="8456" max="8456" width="9.5703125" style="1179" customWidth="1"/>
    <col min="8457" max="8457" width="9.140625" style="1179"/>
    <col min="8458" max="8458" width="7.28515625" style="1179" customWidth="1"/>
    <col min="8459" max="8705" width="9.140625" style="1179"/>
    <col min="8706" max="8706" width="5" style="1179" customWidth="1"/>
    <col min="8707" max="8707" width="31.28515625" style="1179" bestFit="1" customWidth="1"/>
    <col min="8708" max="8708" width="10.42578125" style="1179" customWidth="1"/>
    <col min="8709" max="8709" width="11.42578125" style="1179" customWidth="1"/>
    <col min="8710" max="8710" width="11.140625" style="1179" customWidth="1"/>
    <col min="8711" max="8711" width="9.7109375" style="1179" customWidth="1"/>
    <col min="8712" max="8712" width="9.5703125" style="1179" customWidth="1"/>
    <col min="8713" max="8713" width="9.140625" style="1179"/>
    <col min="8714" max="8714" width="7.28515625" style="1179" customWidth="1"/>
    <col min="8715" max="8961" width="9.140625" style="1179"/>
    <col min="8962" max="8962" width="5" style="1179" customWidth="1"/>
    <col min="8963" max="8963" width="31.28515625" style="1179" bestFit="1" customWidth="1"/>
    <col min="8964" max="8964" width="10.42578125" style="1179" customWidth="1"/>
    <col min="8965" max="8965" width="11.42578125" style="1179" customWidth="1"/>
    <col min="8966" max="8966" width="11.140625" style="1179" customWidth="1"/>
    <col min="8967" max="8967" width="9.7109375" style="1179" customWidth="1"/>
    <col min="8968" max="8968" width="9.5703125" style="1179" customWidth="1"/>
    <col min="8969" max="8969" width="9.140625" style="1179"/>
    <col min="8970" max="8970" width="7.28515625" style="1179" customWidth="1"/>
    <col min="8971" max="9217" width="9.140625" style="1179"/>
    <col min="9218" max="9218" width="5" style="1179" customWidth="1"/>
    <col min="9219" max="9219" width="31.28515625" style="1179" bestFit="1" customWidth="1"/>
    <col min="9220" max="9220" width="10.42578125" style="1179" customWidth="1"/>
    <col min="9221" max="9221" width="11.42578125" style="1179" customWidth="1"/>
    <col min="9222" max="9222" width="11.140625" style="1179" customWidth="1"/>
    <col min="9223" max="9223" width="9.7109375" style="1179" customWidth="1"/>
    <col min="9224" max="9224" width="9.5703125" style="1179" customWidth="1"/>
    <col min="9225" max="9225" width="9.140625" style="1179"/>
    <col min="9226" max="9226" width="7.28515625" style="1179" customWidth="1"/>
    <col min="9227" max="9473" width="9.140625" style="1179"/>
    <col min="9474" max="9474" width="5" style="1179" customWidth="1"/>
    <col min="9475" max="9475" width="31.28515625" style="1179" bestFit="1" customWidth="1"/>
    <col min="9476" max="9476" width="10.42578125" style="1179" customWidth="1"/>
    <col min="9477" max="9477" width="11.42578125" style="1179" customWidth="1"/>
    <col min="9478" max="9478" width="11.140625" style="1179" customWidth="1"/>
    <col min="9479" max="9479" width="9.7109375" style="1179" customWidth="1"/>
    <col min="9480" max="9480" width="9.5703125" style="1179" customWidth="1"/>
    <col min="9481" max="9481" width="9.140625" style="1179"/>
    <col min="9482" max="9482" width="7.28515625" style="1179" customWidth="1"/>
    <col min="9483" max="9729" width="9.140625" style="1179"/>
    <col min="9730" max="9730" width="5" style="1179" customWidth="1"/>
    <col min="9731" max="9731" width="31.28515625" style="1179" bestFit="1" customWidth="1"/>
    <col min="9732" max="9732" width="10.42578125" style="1179" customWidth="1"/>
    <col min="9733" max="9733" width="11.42578125" style="1179" customWidth="1"/>
    <col min="9734" max="9734" width="11.140625" style="1179" customWidth="1"/>
    <col min="9735" max="9735" width="9.7109375" style="1179" customWidth="1"/>
    <col min="9736" max="9736" width="9.5703125" style="1179" customWidth="1"/>
    <col min="9737" max="9737" width="9.140625" style="1179"/>
    <col min="9738" max="9738" width="7.28515625" style="1179" customWidth="1"/>
    <col min="9739" max="9985" width="9.140625" style="1179"/>
    <col min="9986" max="9986" width="5" style="1179" customWidth="1"/>
    <col min="9987" max="9987" width="31.28515625" style="1179" bestFit="1" customWidth="1"/>
    <col min="9988" max="9988" width="10.42578125" style="1179" customWidth="1"/>
    <col min="9989" max="9989" width="11.42578125" style="1179" customWidth="1"/>
    <col min="9990" max="9990" width="11.140625" style="1179" customWidth="1"/>
    <col min="9991" max="9991" width="9.7109375" style="1179" customWidth="1"/>
    <col min="9992" max="9992" width="9.5703125" style="1179" customWidth="1"/>
    <col min="9993" max="9993" width="9.140625" style="1179"/>
    <col min="9994" max="9994" width="7.28515625" style="1179" customWidth="1"/>
    <col min="9995" max="10241" width="9.140625" style="1179"/>
    <col min="10242" max="10242" width="5" style="1179" customWidth="1"/>
    <col min="10243" max="10243" width="31.28515625" style="1179" bestFit="1" customWidth="1"/>
    <col min="10244" max="10244" width="10.42578125" style="1179" customWidth="1"/>
    <col min="10245" max="10245" width="11.42578125" style="1179" customWidth="1"/>
    <col min="10246" max="10246" width="11.140625" style="1179" customWidth="1"/>
    <col min="10247" max="10247" width="9.7109375" style="1179" customWidth="1"/>
    <col min="10248" max="10248" width="9.5703125" style="1179" customWidth="1"/>
    <col min="10249" max="10249" width="9.140625" style="1179"/>
    <col min="10250" max="10250" width="7.28515625" style="1179" customWidth="1"/>
    <col min="10251" max="10497" width="9.140625" style="1179"/>
    <col min="10498" max="10498" width="5" style="1179" customWidth="1"/>
    <col min="10499" max="10499" width="31.28515625" style="1179" bestFit="1" customWidth="1"/>
    <col min="10500" max="10500" width="10.42578125" style="1179" customWidth="1"/>
    <col min="10501" max="10501" width="11.42578125" style="1179" customWidth="1"/>
    <col min="10502" max="10502" width="11.140625" style="1179" customWidth="1"/>
    <col min="10503" max="10503" width="9.7109375" style="1179" customWidth="1"/>
    <col min="10504" max="10504" width="9.5703125" style="1179" customWidth="1"/>
    <col min="10505" max="10505" width="9.140625" style="1179"/>
    <col min="10506" max="10506" width="7.28515625" style="1179" customWidth="1"/>
    <col min="10507" max="10753" width="9.140625" style="1179"/>
    <col min="10754" max="10754" width="5" style="1179" customWidth="1"/>
    <col min="10755" max="10755" width="31.28515625" style="1179" bestFit="1" customWidth="1"/>
    <col min="10756" max="10756" width="10.42578125" style="1179" customWidth="1"/>
    <col min="10757" max="10757" width="11.42578125" style="1179" customWidth="1"/>
    <col min="10758" max="10758" width="11.140625" style="1179" customWidth="1"/>
    <col min="10759" max="10759" width="9.7109375" style="1179" customWidth="1"/>
    <col min="10760" max="10760" width="9.5703125" style="1179" customWidth="1"/>
    <col min="10761" max="10761" width="9.140625" style="1179"/>
    <col min="10762" max="10762" width="7.28515625" style="1179" customWidth="1"/>
    <col min="10763" max="11009" width="9.140625" style="1179"/>
    <col min="11010" max="11010" width="5" style="1179" customWidth="1"/>
    <col min="11011" max="11011" width="31.28515625" style="1179" bestFit="1" customWidth="1"/>
    <col min="11012" max="11012" width="10.42578125" style="1179" customWidth="1"/>
    <col min="11013" max="11013" width="11.42578125" style="1179" customWidth="1"/>
    <col min="11014" max="11014" width="11.140625" style="1179" customWidth="1"/>
    <col min="11015" max="11015" width="9.7109375" style="1179" customWidth="1"/>
    <col min="11016" max="11016" width="9.5703125" style="1179" customWidth="1"/>
    <col min="11017" max="11017" width="9.140625" style="1179"/>
    <col min="11018" max="11018" width="7.28515625" style="1179" customWidth="1"/>
    <col min="11019" max="11265" width="9.140625" style="1179"/>
    <col min="11266" max="11266" width="5" style="1179" customWidth="1"/>
    <col min="11267" max="11267" width="31.28515625" style="1179" bestFit="1" customWidth="1"/>
    <col min="11268" max="11268" width="10.42578125" style="1179" customWidth="1"/>
    <col min="11269" max="11269" width="11.42578125" style="1179" customWidth="1"/>
    <col min="11270" max="11270" width="11.140625" style="1179" customWidth="1"/>
    <col min="11271" max="11271" width="9.7109375" style="1179" customWidth="1"/>
    <col min="11272" max="11272" width="9.5703125" style="1179" customWidth="1"/>
    <col min="11273" max="11273" width="9.140625" style="1179"/>
    <col min="11274" max="11274" width="7.28515625" style="1179" customWidth="1"/>
    <col min="11275" max="11521" width="9.140625" style="1179"/>
    <col min="11522" max="11522" width="5" style="1179" customWidth="1"/>
    <col min="11523" max="11523" width="31.28515625" style="1179" bestFit="1" customWidth="1"/>
    <col min="11524" max="11524" width="10.42578125" style="1179" customWidth="1"/>
    <col min="11525" max="11525" width="11.42578125" style="1179" customWidth="1"/>
    <col min="11526" max="11526" width="11.140625" style="1179" customWidth="1"/>
    <col min="11527" max="11527" width="9.7109375" style="1179" customWidth="1"/>
    <col min="11528" max="11528" width="9.5703125" style="1179" customWidth="1"/>
    <col min="11529" max="11529" width="9.140625" style="1179"/>
    <col min="11530" max="11530" width="7.28515625" style="1179" customWidth="1"/>
    <col min="11531" max="11777" width="9.140625" style="1179"/>
    <col min="11778" max="11778" width="5" style="1179" customWidth="1"/>
    <col min="11779" max="11779" width="31.28515625" style="1179" bestFit="1" customWidth="1"/>
    <col min="11780" max="11780" width="10.42578125" style="1179" customWidth="1"/>
    <col min="11781" max="11781" width="11.42578125" style="1179" customWidth="1"/>
    <col min="11782" max="11782" width="11.140625" style="1179" customWidth="1"/>
    <col min="11783" max="11783" width="9.7109375" style="1179" customWidth="1"/>
    <col min="11784" max="11784" width="9.5703125" style="1179" customWidth="1"/>
    <col min="11785" max="11785" width="9.140625" style="1179"/>
    <col min="11786" max="11786" width="7.28515625" style="1179" customWidth="1"/>
    <col min="11787" max="12033" width="9.140625" style="1179"/>
    <col min="12034" max="12034" width="5" style="1179" customWidth="1"/>
    <col min="12035" max="12035" width="31.28515625" style="1179" bestFit="1" customWidth="1"/>
    <col min="12036" max="12036" width="10.42578125" style="1179" customWidth="1"/>
    <col min="12037" max="12037" width="11.42578125" style="1179" customWidth="1"/>
    <col min="12038" max="12038" width="11.140625" style="1179" customWidth="1"/>
    <col min="12039" max="12039" width="9.7109375" style="1179" customWidth="1"/>
    <col min="12040" max="12040" width="9.5703125" style="1179" customWidth="1"/>
    <col min="12041" max="12041" width="9.140625" style="1179"/>
    <col min="12042" max="12042" width="7.28515625" style="1179" customWidth="1"/>
    <col min="12043" max="12289" width="9.140625" style="1179"/>
    <col min="12290" max="12290" width="5" style="1179" customWidth="1"/>
    <col min="12291" max="12291" width="31.28515625" style="1179" bestFit="1" customWidth="1"/>
    <col min="12292" max="12292" width="10.42578125" style="1179" customWidth="1"/>
    <col min="12293" max="12293" width="11.42578125" style="1179" customWidth="1"/>
    <col min="12294" max="12294" width="11.140625" style="1179" customWidth="1"/>
    <col min="12295" max="12295" width="9.7109375" style="1179" customWidth="1"/>
    <col min="12296" max="12296" width="9.5703125" style="1179" customWidth="1"/>
    <col min="12297" max="12297" width="9.140625" style="1179"/>
    <col min="12298" max="12298" width="7.28515625" style="1179" customWidth="1"/>
    <col min="12299" max="12545" width="9.140625" style="1179"/>
    <col min="12546" max="12546" width="5" style="1179" customWidth="1"/>
    <col min="12547" max="12547" width="31.28515625" style="1179" bestFit="1" customWidth="1"/>
    <col min="12548" max="12548" width="10.42578125" style="1179" customWidth="1"/>
    <col min="12549" max="12549" width="11.42578125" style="1179" customWidth="1"/>
    <col min="12550" max="12550" width="11.140625" style="1179" customWidth="1"/>
    <col min="12551" max="12551" width="9.7109375" style="1179" customWidth="1"/>
    <col min="12552" max="12552" width="9.5703125" style="1179" customWidth="1"/>
    <col min="12553" max="12553" width="9.140625" style="1179"/>
    <col min="12554" max="12554" width="7.28515625" style="1179" customWidth="1"/>
    <col min="12555" max="12801" width="9.140625" style="1179"/>
    <col min="12802" max="12802" width="5" style="1179" customWidth="1"/>
    <col min="12803" max="12803" width="31.28515625" style="1179" bestFit="1" customWidth="1"/>
    <col min="12804" max="12804" width="10.42578125" style="1179" customWidth="1"/>
    <col min="12805" max="12805" width="11.42578125" style="1179" customWidth="1"/>
    <col min="12806" max="12806" width="11.140625" style="1179" customWidth="1"/>
    <col min="12807" max="12807" width="9.7109375" style="1179" customWidth="1"/>
    <col min="12808" max="12808" width="9.5703125" style="1179" customWidth="1"/>
    <col min="12809" max="12809" width="9.140625" style="1179"/>
    <col min="12810" max="12810" width="7.28515625" style="1179" customWidth="1"/>
    <col min="12811" max="13057" width="9.140625" style="1179"/>
    <col min="13058" max="13058" width="5" style="1179" customWidth="1"/>
    <col min="13059" max="13059" width="31.28515625" style="1179" bestFit="1" customWidth="1"/>
    <col min="13060" max="13060" width="10.42578125" style="1179" customWidth="1"/>
    <col min="13061" max="13061" width="11.42578125" style="1179" customWidth="1"/>
    <col min="13062" max="13062" width="11.140625" style="1179" customWidth="1"/>
    <col min="13063" max="13063" width="9.7109375" style="1179" customWidth="1"/>
    <col min="13064" max="13064" width="9.5703125" style="1179" customWidth="1"/>
    <col min="13065" max="13065" width="9.140625" style="1179"/>
    <col min="13066" max="13066" width="7.28515625" style="1179" customWidth="1"/>
    <col min="13067" max="13313" width="9.140625" style="1179"/>
    <col min="13314" max="13314" width="5" style="1179" customWidth="1"/>
    <col min="13315" max="13315" width="31.28515625" style="1179" bestFit="1" customWidth="1"/>
    <col min="13316" max="13316" width="10.42578125" style="1179" customWidth="1"/>
    <col min="13317" max="13317" width="11.42578125" style="1179" customWidth="1"/>
    <col min="13318" max="13318" width="11.140625" style="1179" customWidth="1"/>
    <col min="13319" max="13319" width="9.7109375" style="1179" customWidth="1"/>
    <col min="13320" max="13320" width="9.5703125" style="1179" customWidth="1"/>
    <col min="13321" max="13321" width="9.140625" style="1179"/>
    <col min="13322" max="13322" width="7.28515625" style="1179" customWidth="1"/>
    <col min="13323" max="13569" width="9.140625" style="1179"/>
    <col min="13570" max="13570" width="5" style="1179" customWidth="1"/>
    <col min="13571" max="13571" width="31.28515625" style="1179" bestFit="1" customWidth="1"/>
    <col min="13572" max="13572" width="10.42578125" style="1179" customWidth="1"/>
    <col min="13573" max="13573" width="11.42578125" style="1179" customWidth="1"/>
    <col min="13574" max="13574" width="11.140625" style="1179" customWidth="1"/>
    <col min="13575" max="13575" width="9.7109375" style="1179" customWidth="1"/>
    <col min="13576" max="13576" width="9.5703125" style="1179" customWidth="1"/>
    <col min="13577" max="13577" width="9.140625" style="1179"/>
    <col min="13578" max="13578" width="7.28515625" style="1179" customWidth="1"/>
    <col min="13579" max="13825" width="9.140625" style="1179"/>
    <col min="13826" max="13826" width="5" style="1179" customWidth="1"/>
    <col min="13827" max="13827" width="31.28515625" style="1179" bestFit="1" customWidth="1"/>
    <col min="13828" max="13828" width="10.42578125" style="1179" customWidth="1"/>
    <col min="13829" max="13829" width="11.42578125" style="1179" customWidth="1"/>
    <col min="13830" max="13830" width="11.140625" style="1179" customWidth="1"/>
    <col min="13831" max="13831" width="9.7109375" style="1179" customWidth="1"/>
    <col min="13832" max="13832" width="9.5703125" style="1179" customWidth="1"/>
    <col min="13833" max="13833" width="9.140625" style="1179"/>
    <col min="13834" max="13834" width="7.28515625" style="1179" customWidth="1"/>
    <col min="13835" max="14081" width="9.140625" style="1179"/>
    <col min="14082" max="14082" width="5" style="1179" customWidth="1"/>
    <col min="14083" max="14083" width="31.28515625" style="1179" bestFit="1" customWidth="1"/>
    <col min="14084" max="14084" width="10.42578125" style="1179" customWidth="1"/>
    <col min="14085" max="14085" width="11.42578125" style="1179" customWidth="1"/>
    <col min="14086" max="14086" width="11.140625" style="1179" customWidth="1"/>
    <col min="14087" max="14087" width="9.7109375" style="1179" customWidth="1"/>
    <col min="14088" max="14088" width="9.5703125" style="1179" customWidth="1"/>
    <col min="14089" max="14089" width="9.140625" style="1179"/>
    <col min="14090" max="14090" width="7.28515625" style="1179" customWidth="1"/>
    <col min="14091" max="14337" width="9.140625" style="1179"/>
    <col min="14338" max="14338" width="5" style="1179" customWidth="1"/>
    <col min="14339" max="14339" width="31.28515625" style="1179" bestFit="1" customWidth="1"/>
    <col min="14340" max="14340" width="10.42578125" style="1179" customWidth="1"/>
    <col min="14341" max="14341" width="11.42578125" style="1179" customWidth="1"/>
    <col min="14342" max="14342" width="11.140625" style="1179" customWidth="1"/>
    <col min="14343" max="14343" width="9.7109375" style="1179" customWidth="1"/>
    <col min="14344" max="14344" width="9.5703125" style="1179" customWidth="1"/>
    <col min="14345" max="14345" width="9.140625" style="1179"/>
    <col min="14346" max="14346" width="7.28515625" style="1179" customWidth="1"/>
    <col min="14347" max="14593" width="9.140625" style="1179"/>
    <col min="14594" max="14594" width="5" style="1179" customWidth="1"/>
    <col min="14595" max="14595" width="31.28515625" style="1179" bestFit="1" customWidth="1"/>
    <col min="14596" max="14596" width="10.42578125" style="1179" customWidth="1"/>
    <col min="14597" max="14597" width="11.42578125" style="1179" customWidth="1"/>
    <col min="14598" max="14598" width="11.140625" style="1179" customWidth="1"/>
    <col min="14599" max="14599" width="9.7109375" style="1179" customWidth="1"/>
    <col min="14600" max="14600" width="9.5703125" style="1179" customWidth="1"/>
    <col min="14601" max="14601" width="9.140625" style="1179"/>
    <col min="14602" max="14602" width="7.28515625" style="1179" customWidth="1"/>
    <col min="14603" max="14849" width="9.140625" style="1179"/>
    <col min="14850" max="14850" width="5" style="1179" customWidth="1"/>
    <col min="14851" max="14851" width="31.28515625" style="1179" bestFit="1" customWidth="1"/>
    <col min="14852" max="14852" width="10.42578125" style="1179" customWidth="1"/>
    <col min="14853" max="14853" width="11.42578125" style="1179" customWidth="1"/>
    <col min="14854" max="14854" width="11.140625" style="1179" customWidth="1"/>
    <col min="14855" max="14855" width="9.7109375" style="1179" customWidth="1"/>
    <col min="14856" max="14856" width="9.5703125" style="1179" customWidth="1"/>
    <col min="14857" max="14857" width="9.140625" style="1179"/>
    <col min="14858" max="14858" width="7.28515625" style="1179" customWidth="1"/>
    <col min="14859" max="15105" width="9.140625" style="1179"/>
    <col min="15106" max="15106" width="5" style="1179" customWidth="1"/>
    <col min="15107" max="15107" width="31.28515625" style="1179" bestFit="1" customWidth="1"/>
    <col min="15108" max="15108" width="10.42578125" style="1179" customWidth="1"/>
    <col min="15109" max="15109" width="11.42578125" style="1179" customWidth="1"/>
    <col min="15110" max="15110" width="11.140625" style="1179" customWidth="1"/>
    <col min="15111" max="15111" width="9.7109375" style="1179" customWidth="1"/>
    <col min="15112" max="15112" width="9.5703125" style="1179" customWidth="1"/>
    <col min="15113" max="15113" width="9.140625" style="1179"/>
    <col min="15114" max="15114" width="7.28515625" style="1179" customWidth="1"/>
    <col min="15115" max="15361" width="9.140625" style="1179"/>
    <col min="15362" max="15362" width="5" style="1179" customWidth="1"/>
    <col min="15363" max="15363" width="31.28515625" style="1179" bestFit="1" customWidth="1"/>
    <col min="15364" max="15364" width="10.42578125" style="1179" customWidth="1"/>
    <col min="15365" max="15365" width="11.42578125" style="1179" customWidth="1"/>
    <col min="15366" max="15366" width="11.140625" style="1179" customWidth="1"/>
    <col min="15367" max="15367" width="9.7109375" style="1179" customWidth="1"/>
    <col min="15368" max="15368" width="9.5703125" style="1179" customWidth="1"/>
    <col min="15369" max="15369" width="9.140625" style="1179"/>
    <col min="15370" max="15370" width="7.28515625" style="1179" customWidth="1"/>
    <col min="15371" max="15617" width="9.140625" style="1179"/>
    <col min="15618" max="15618" width="5" style="1179" customWidth="1"/>
    <col min="15619" max="15619" width="31.28515625" style="1179" bestFit="1" customWidth="1"/>
    <col min="15620" max="15620" width="10.42578125" style="1179" customWidth="1"/>
    <col min="15621" max="15621" width="11.42578125" style="1179" customWidth="1"/>
    <col min="15622" max="15622" width="11.140625" style="1179" customWidth="1"/>
    <col min="15623" max="15623" width="9.7109375" style="1179" customWidth="1"/>
    <col min="15624" max="15624" width="9.5703125" style="1179" customWidth="1"/>
    <col min="15625" max="15625" width="9.140625" style="1179"/>
    <col min="15626" max="15626" width="7.28515625" style="1179" customWidth="1"/>
    <col min="15627" max="15873" width="9.140625" style="1179"/>
    <col min="15874" max="15874" width="5" style="1179" customWidth="1"/>
    <col min="15875" max="15875" width="31.28515625" style="1179" bestFit="1" customWidth="1"/>
    <col min="15876" max="15876" width="10.42578125" style="1179" customWidth="1"/>
    <col min="15877" max="15877" width="11.42578125" style="1179" customWidth="1"/>
    <col min="15878" max="15878" width="11.140625" style="1179" customWidth="1"/>
    <col min="15879" max="15879" width="9.7109375" style="1179" customWidth="1"/>
    <col min="15880" max="15880" width="9.5703125" style="1179" customWidth="1"/>
    <col min="15881" max="15881" width="9.140625" style="1179"/>
    <col min="15882" max="15882" width="7.28515625" style="1179" customWidth="1"/>
    <col min="15883" max="16129" width="9.140625" style="1179"/>
    <col min="16130" max="16130" width="5" style="1179" customWidth="1"/>
    <col min="16131" max="16131" width="31.28515625" style="1179" bestFit="1" customWidth="1"/>
    <col min="16132" max="16132" width="10.42578125" style="1179" customWidth="1"/>
    <col min="16133" max="16133" width="11.42578125" style="1179" customWidth="1"/>
    <col min="16134" max="16134" width="11.140625" style="1179" customWidth="1"/>
    <col min="16135" max="16135" width="9.7109375" style="1179" customWidth="1"/>
    <col min="16136" max="16136" width="9.5703125" style="1179" customWidth="1"/>
    <col min="16137" max="16137" width="9.140625" style="1179"/>
    <col min="16138" max="16138" width="7.28515625" style="1179" customWidth="1"/>
    <col min="16139" max="16384" width="9.140625" style="1179"/>
  </cols>
  <sheetData>
    <row r="1" spans="2:8" ht="15" customHeight="1">
      <c r="B1" s="1610" t="s">
        <v>990</v>
      </c>
      <c r="C1" s="1611"/>
      <c r="D1" s="1611"/>
      <c r="E1" s="1611"/>
      <c r="F1" s="1611"/>
      <c r="G1" s="1612"/>
      <c r="H1" s="1612"/>
    </row>
    <row r="2" spans="2:8" ht="15" customHeight="1">
      <c r="B2" s="1623" t="s">
        <v>991</v>
      </c>
      <c r="C2" s="1624"/>
      <c r="D2" s="1624"/>
      <c r="E2" s="1624"/>
      <c r="F2" s="1624"/>
      <c r="G2" s="1625"/>
      <c r="H2" s="1625"/>
    </row>
    <row r="3" spans="2:8" ht="15" customHeight="1" thickBot="1">
      <c r="B3" s="1626" t="s">
        <v>69</v>
      </c>
      <c r="C3" s="1627"/>
      <c r="D3" s="1627"/>
      <c r="E3" s="1627"/>
      <c r="F3" s="1627"/>
      <c r="G3" s="1628"/>
      <c r="H3" s="1628"/>
    </row>
    <row r="4" spans="2:8" ht="23.25" customHeight="1" thickTop="1">
      <c r="B4" s="1350"/>
      <c r="C4" s="1351"/>
      <c r="D4" s="1629" t="str">
        <f>'X-India'!D4:F4</f>
        <v>Ten  Months</v>
      </c>
      <c r="E4" s="1629"/>
      <c r="F4" s="1629"/>
      <c r="G4" s="1630" t="s">
        <v>4</v>
      </c>
      <c r="H4" s="1631"/>
    </row>
    <row r="5" spans="2:8" ht="23.25" customHeight="1">
      <c r="B5" s="1352"/>
      <c r="C5" s="1353"/>
      <c r="D5" s="1354" t="s">
        <v>5</v>
      </c>
      <c r="E5" s="1355" t="s">
        <v>1293</v>
      </c>
      <c r="F5" s="1355" t="s">
        <v>1294</v>
      </c>
      <c r="G5" s="1355" t="s">
        <v>6</v>
      </c>
      <c r="H5" s="1356" t="s">
        <v>47</v>
      </c>
    </row>
    <row r="6" spans="2:8" ht="23.25" customHeight="1">
      <c r="B6" s="1328"/>
      <c r="C6" s="1329" t="s">
        <v>992</v>
      </c>
      <c r="D6" s="1329">
        <v>802.28807199999983</v>
      </c>
      <c r="E6" s="1329">
        <v>817.13899800000002</v>
      </c>
      <c r="F6" s="1329">
        <v>933.9456610000002</v>
      </c>
      <c r="G6" s="1329">
        <v>1.8510715188596549</v>
      </c>
      <c r="H6" s="1357">
        <v>14.294589205250503</v>
      </c>
    </row>
    <row r="7" spans="2:8" ht="23.25" customHeight="1">
      <c r="B7" s="1332">
        <v>1</v>
      </c>
      <c r="C7" s="1333" t="s">
        <v>993</v>
      </c>
      <c r="D7" s="1348">
        <v>4.5196719999999999</v>
      </c>
      <c r="E7" s="1348">
        <v>8.3027090000000001</v>
      </c>
      <c r="F7" s="1348">
        <v>10.157703</v>
      </c>
      <c r="G7" s="1348">
        <v>83.701582769723132</v>
      </c>
      <c r="H7" s="1358">
        <v>22.342033184590719</v>
      </c>
    </row>
    <row r="8" spans="2:8" ht="23.25" customHeight="1">
      <c r="B8" s="1332">
        <v>2</v>
      </c>
      <c r="C8" s="1333" t="s">
        <v>994</v>
      </c>
      <c r="D8" s="1348">
        <v>0</v>
      </c>
      <c r="E8" s="1348">
        <v>0</v>
      </c>
      <c r="F8" s="1348">
        <v>0</v>
      </c>
      <c r="G8" s="1348" t="s">
        <v>636</v>
      </c>
      <c r="H8" s="1358" t="s">
        <v>636</v>
      </c>
    </row>
    <row r="9" spans="2:8" ht="23.25" customHeight="1">
      <c r="B9" s="1332">
        <v>3</v>
      </c>
      <c r="C9" s="1333" t="s">
        <v>995</v>
      </c>
      <c r="D9" s="1348">
        <v>338.03150199999999</v>
      </c>
      <c r="E9" s="1348">
        <v>337.64120400000007</v>
      </c>
      <c r="F9" s="1348">
        <v>239.48534600000002</v>
      </c>
      <c r="G9" s="1348">
        <v>-0.1154620198681755</v>
      </c>
      <c r="H9" s="1358">
        <v>-29.071054372854334</v>
      </c>
    </row>
    <row r="10" spans="2:8" ht="23.25" customHeight="1">
      <c r="B10" s="1332">
        <v>4</v>
      </c>
      <c r="C10" s="1333" t="s">
        <v>952</v>
      </c>
      <c r="D10" s="1348">
        <v>0</v>
      </c>
      <c r="E10" s="1348">
        <v>0</v>
      </c>
      <c r="F10" s="1348">
        <v>0</v>
      </c>
      <c r="G10" s="1348" t="s">
        <v>636</v>
      </c>
      <c r="H10" s="1358" t="s">
        <v>636</v>
      </c>
    </row>
    <row r="11" spans="2:8" ht="23.25" customHeight="1">
      <c r="B11" s="1332">
        <v>5</v>
      </c>
      <c r="C11" s="1333" t="s">
        <v>996</v>
      </c>
      <c r="D11" s="1348">
        <v>13.279845999999999</v>
      </c>
      <c r="E11" s="1348">
        <v>0</v>
      </c>
      <c r="F11" s="1348">
        <v>0</v>
      </c>
      <c r="G11" s="1348">
        <v>-100</v>
      </c>
      <c r="H11" s="1358" t="s">
        <v>636</v>
      </c>
    </row>
    <row r="12" spans="2:8" ht="23.25" customHeight="1">
      <c r="B12" s="1332">
        <v>6</v>
      </c>
      <c r="C12" s="1333" t="s">
        <v>997</v>
      </c>
      <c r="D12" s="1348">
        <v>0</v>
      </c>
      <c r="E12" s="1348">
        <v>0</v>
      </c>
      <c r="F12" s="1348">
        <v>0</v>
      </c>
      <c r="G12" s="1348" t="s">
        <v>636</v>
      </c>
      <c r="H12" s="1358" t="s">
        <v>636</v>
      </c>
    </row>
    <row r="13" spans="2:8" ht="23.25" customHeight="1">
      <c r="B13" s="1332">
        <v>7</v>
      </c>
      <c r="C13" s="1333" t="s">
        <v>998</v>
      </c>
      <c r="D13" s="1348">
        <v>0</v>
      </c>
      <c r="E13" s="1348">
        <v>0</v>
      </c>
      <c r="F13" s="1348">
        <v>6.0000000000000001E-3</v>
      </c>
      <c r="G13" s="1348" t="s">
        <v>636</v>
      </c>
      <c r="H13" s="1358" t="s">
        <v>636</v>
      </c>
    </row>
    <row r="14" spans="2:8" ht="23.25" customHeight="1">
      <c r="B14" s="1332">
        <v>8</v>
      </c>
      <c r="C14" s="1333" t="s">
        <v>963</v>
      </c>
      <c r="D14" s="1348">
        <v>11.024197000000001</v>
      </c>
      <c r="E14" s="1348">
        <v>23.471350999999999</v>
      </c>
      <c r="F14" s="1348">
        <v>73.492705000000001</v>
      </c>
      <c r="G14" s="1348">
        <v>112.90757957246225</v>
      </c>
      <c r="H14" s="1358">
        <v>213.11663738486976</v>
      </c>
    </row>
    <row r="15" spans="2:8" ht="23.25" customHeight="1">
      <c r="B15" s="1332">
        <v>9</v>
      </c>
      <c r="C15" s="1333" t="s">
        <v>999</v>
      </c>
      <c r="D15" s="1348">
        <v>44.115870999999999</v>
      </c>
      <c r="E15" s="1348">
        <v>45.360683000000002</v>
      </c>
      <c r="F15" s="1348">
        <v>111.03856600000002</v>
      </c>
      <c r="G15" s="1348">
        <v>2.8216874602793354</v>
      </c>
      <c r="H15" s="1358">
        <v>144.79033086869526</v>
      </c>
    </row>
    <row r="16" spans="2:8" ht="23.25" customHeight="1">
      <c r="B16" s="1332">
        <v>10</v>
      </c>
      <c r="C16" s="1333" t="s">
        <v>967</v>
      </c>
      <c r="D16" s="1348">
        <v>40.219680999999994</v>
      </c>
      <c r="E16" s="1348">
        <v>23.866552000000002</v>
      </c>
      <c r="F16" s="1348">
        <v>63.703396999999988</v>
      </c>
      <c r="G16" s="1348">
        <v>-40.659519402950991</v>
      </c>
      <c r="H16" s="1358">
        <v>166.91495696571496</v>
      </c>
    </row>
    <row r="17" spans="2:8" ht="23.25" customHeight="1">
      <c r="B17" s="1332">
        <v>11</v>
      </c>
      <c r="C17" s="1333" t="s">
        <v>1000</v>
      </c>
      <c r="D17" s="1348">
        <v>12.772124000000002</v>
      </c>
      <c r="E17" s="1348">
        <v>48.537841</v>
      </c>
      <c r="F17" s="1348">
        <v>84.645313999999999</v>
      </c>
      <c r="G17" s="1348">
        <v>280.02951584247063</v>
      </c>
      <c r="H17" s="1358">
        <v>74.390356587966068</v>
      </c>
    </row>
    <row r="18" spans="2:8" ht="23.25" customHeight="1">
      <c r="B18" s="1332">
        <v>12</v>
      </c>
      <c r="C18" s="1333" t="s">
        <v>1001</v>
      </c>
      <c r="D18" s="1348">
        <v>0.16850999999999999</v>
      </c>
      <c r="E18" s="1348">
        <v>0.83458899999999991</v>
      </c>
      <c r="F18" s="1348">
        <v>9.7340999999999997E-2</v>
      </c>
      <c r="G18" s="1348">
        <v>395.27565129665891</v>
      </c>
      <c r="H18" s="1358">
        <v>-88.336654329256675</v>
      </c>
    </row>
    <row r="19" spans="2:8" ht="23.25" customHeight="1">
      <c r="B19" s="1332">
        <v>13</v>
      </c>
      <c r="C19" s="1333" t="s">
        <v>1002</v>
      </c>
      <c r="D19" s="1348">
        <v>0</v>
      </c>
      <c r="E19" s="1348">
        <v>0</v>
      </c>
      <c r="F19" s="1348">
        <v>0</v>
      </c>
      <c r="G19" s="1348" t="s">
        <v>636</v>
      </c>
      <c r="H19" s="1358" t="s">
        <v>636</v>
      </c>
    </row>
    <row r="20" spans="2:8" ht="23.25" customHeight="1">
      <c r="B20" s="1332">
        <v>14</v>
      </c>
      <c r="C20" s="1333" t="s">
        <v>1003</v>
      </c>
      <c r="D20" s="1348">
        <v>0.237624</v>
      </c>
      <c r="E20" s="1348">
        <v>2.6153400000000002</v>
      </c>
      <c r="F20" s="1348">
        <v>1.317194</v>
      </c>
      <c r="G20" s="1348" t="s">
        <v>636</v>
      </c>
      <c r="H20" s="1358">
        <v>-49.635840846696802</v>
      </c>
    </row>
    <row r="21" spans="2:8" ht="23.25" customHeight="1">
      <c r="B21" s="1332">
        <v>15</v>
      </c>
      <c r="C21" s="1333" t="s">
        <v>1004</v>
      </c>
      <c r="D21" s="1348">
        <v>142.80493999999999</v>
      </c>
      <c r="E21" s="1348">
        <v>133.39532800000001</v>
      </c>
      <c r="F21" s="1348">
        <v>96.250650000000007</v>
      </c>
      <c r="G21" s="1348">
        <v>-6.5891362021509821</v>
      </c>
      <c r="H21" s="1358">
        <v>-27.845561427758554</v>
      </c>
    </row>
    <row r="22" spans="2:8" ht="23.25" customHeight="1">
      <c r="B22" s="1332">
        <v>16</v>
      </c>
      <c r="C22" s="1333" t="s">
        <v>1005</v>
      </c>
      <c r="D22" s="1348">
        <v>11.475301</v>
      </c>
      <c r="E22" s="1348">
        <v>7.2528519999999999</v>
      </c>
      <c r="F22" s="1348">
        <v>26.253922000000003</v>
      </c>
      <c r="G22" s="1348">
        <v>-36.795975983549368</v>
      </c>
      <c r="H22" s="1358">
        <v>261.9806663640731</v>
      </c>
    </row>
    <row r="23" spans="2:8" ht="23.25" customHeight="1">
      <c r="B23" s="1332">
        <v>17</v>
      </c>
      <c r="C23" s="1333" t="s">
        <v>1006</v>
      </c>
      <c r="D23" s="1348">
        <v>0</v>
      </c>
      <c r="E23" s="1348">
        <v>0</v>
      </c>
      <c r="F23" s="1348">
        <v>0</v>
      </c>
      <c r="G23" s="1348" t="s">
        <v>636</v>
      </c>
      <c r="H23" s="1358" t="s">
        <v>636</v>
      </c>
    </row>
    <row r="24" spans="2:8" ht="23.25" customHeight="1">
      <c r="B24" s="1332">
        <v>18</v>
      </c>
      <c r="C24" s="1333" t="s">
        <v>1007</v>
      </c>
      <c r="D24" s="1348">
        <v>4.8393769999999998</v>
      </c>
      <c r="E24" s="1348">
        <v>5.7247400000000006</v>
      </c>
      <c r="F24" s="1348">
        <v>23.653532999999999</v>
      </c>
      <c r="G24" s="1348">
        <v>18.294978878479611</v>
      </c>
      <c r="H24" s="1358">
        <v>313.18091301963051</v>
      </c>
    </row>
    <row r="25" spans="2:8" ht="23.25" customHeight="1">
      <c r="B25" s="1332">
        <v>19</v>
      </c>
      <c r="C25" s="1333" t="s">
        <v>1008</v>
      </c>
      <c r="D25" s="1348">
        <v>178.79942699999998</v>
      </c>
      <c r="E25" s="1348">
        <v>180.13580900000002</v>
      </c>
      <c r="F25" s="1348">
        <v>203.84399000000002</v>
      </c>
      <c r="G25" s="1348">
        <v>0.74741962120496908</v>
      </c>
      <c r="H25" s="1358">
        <v>13.161281552853282</v>
      </c>
    </row>
    <row r="26" spans="2:8" ht="23.25" customHeight="1">
      <c r="B26" s="1359"/>
      <c r="C26" s="1329" t="s">
        <v>1009</v>
      </c>
      <c r="D26" s="1347">
        <v>546.43746299999998</v>
      </c>
      <c r="E26" s="1347">
        <v>607.55230000000006</v>
      </c>
      <c r="F26" s="1347">
        <v>1735.5163549999997</v>
      </c>
      <c r="G26" s="1347">
        <v>11.18423262279147</v>
      </c>
      <c r="H26" s="1360">
        <v>185.65711215314298</v>
      </c>
    </row>
    <row r="27" spans="2:8" ht="23.25" customHeight="1" thickBot="1">
      <c r="B27" s="1361"/>
      <c r="C27" s="1362" t="s">
        <v>1010</v>
      </c>
      <c r="D27" s="1349">
        <v>1348.725535</v>
      </c>
      <c r="E27" s="1349">
        <v>1424.6912980000002</v>
      </c>
      <c r="F27" s="1349">
        <v>2669.4620159999999</v>
      </c>
      <c r="G27" s="1349">
        <v>5.6324108225622069</v>
      </c>
      <c r="H27" s="1363">
        <v>87.371258584047297</v>
      </c>
    </row>
    <row r="28" spans="2:8" ht="23.25" customHeight="1" thickTop="1">
      <c r="B28" s="1622" t="s">
        <v>1295</v>
      </c>
      <c r="C28" s="1622"/>
      <c r="D28" s="1622"/>
      <c r="E28" s="1622"/>
      <c r="F28" s="1622"/>
      <c r="G28" s="1622"/>
      <c r="H28" s="1622"/>
    </row>
    <row r="29" spans="2:8" ht="15" customHeight="1">
      <c r="B29" s="637"/>
      <c r="C29" s="637"/>
      <c r="D29" s="637"/>
      <c r="E29" s="637"/>
      <c r="F29" s="637"/>
      <c r="G29" s="637"/>
      <c r="H29" s="637"/>
    </row>
    <row r="30" spans="2:8">
      <c r="D30" s="1188"/>
      <c r="E30" s="1188"/>
      <c r="F30" s="1188"/>
      <c r="G30" s="1188"/>
    </row>
  </sheetData>
  <mergeCells count="6">
    <mergeCell ref="B28:H28"/>
    <mergeCell ref="B1:H1"/>
    <mergeCell ref="B2:H2"/>
    <mergeCell ref="B3:H3"/>
    <mergeCell ref="D4:F4"/>
    <mergeCell ref="G4:H4"/>
  </mergeCells>
  <printOptions horizontalCentered="1"/>
  <pageMargins left="0.5" right="0.5" top="0.75" bottom="0.75" header="0.3" footer="0.3"/>
  <pageSetup scale="89"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H24"/>
  <sheetViews>
    <sheetView workbookViewId="0">
      <selection activeCell="C15" sqref="C15"/>
    </sheetView>
  </sheetViews>
  <sheetFormatPr defaultRowHeight="15.75"/>
  <cols>
    <col min="1" max="1" width="4" style="1179" customWidth="1"/>
    <col min="2" max="2" width="6" style="1179" customWidth="1"/>
    <col min="3" max="3" width="31.85546875" style="1179" bestFit="1" customWidth="1"/>
    <col min="4" max="8" width="10.7109375" style="1179" customWidth="1"/>
    <col min="9" max="256" width="9.140625" style="1179"/>
    <col min="257" max="257" width="4" style="1179" customWidth="1"/>
    <col min="258" max="258" width="6" style="1179" customWidth="1"/>
    <col min="259" max="259" width="26.28515625" style="1179" customWidth="1"/>
    <col min="260" max="264" width="10.7109375" style="1179" customWidth="1"/>
    <col min="265" max="512" width="9.140625" style="1179"/>
    <col min="513" max="513" width="4" style="1179" customWidth="1"/>
    <col min="514" max="514" width="6" style="1179" customWidth="1"/>
    <col min="515" max="515" width="26.28515625" style="1179" customWidth="1"/>
    <col min="516" max="520" width="10.7109375" style="1179" customWidth="1"/>
    <col min="521" max="768" width="9.140625" style="1179"/>
    <col min="769" max="769" width="4" style="1179" customWidth="1"/>
    <col min="770" max="770" width="6" style="1179" customWidth="1"/>
    <col min="771" max="771" width="26.28515625" style="1179" customWidth="1"/>
    <col min="772" max="776" width="10.7109375" style="1179" customWidth="1"/>
    <col min="777" max="1024" width="9.140625" style="1179"/>
    <col min="1025" max="1025" width="4" style="1179" customWidth="1"/>
    <col min="1026" max="1026" width="6" style="1179" customWidth="1"/>
    <col min="1027" max="1027" width="26.28515625" style="1179" customWidth="1"/>
    <col min="1028" max="1032" width="10.7109375" style="1179" customWidth="1"/>
    <col min="1033" max="1280" width="9.140625" style="1179"/>
    <col min="1281" max="1281" width="4" style="1179" customWidth="1"/>
    <col min="1282" max="1282" width="6" style="1179" customWidth="1"/>
    <col min="1283" max="1283" width="26.28515625" style="1179" customWidth="1"/>
    <col min="1284" max="1288" width="10.7109375" style="1179" customWidth="1"/>
    <col min="1289" max="1536" width="9.140625" style="1179"/>
    <col min="1537" max="1537" width="4" style="1179" customWidth="1"/>
    <col min="1538" max="1538" width="6" style="1179" customWidth="1"/>
    <col min="1539" max="1539" width="26.28515625" style="1179" customWidth="1"/>
    <col min="1540" max="1544" width="10.7109375" style="1179" customWidth="1"/>
    <col min="1545" max="1792" width="9.140625" style="1179"/>
    <col min="1793" max="1793" width="4" style="1179" customWidth="1"/>
    <col min="1794" max="1794" width="6" style="1179" customWidth="1"/>
    <col min="1795" max="1795" width="26.28515625" style="1179" customWidth="1"/>
    <col min="1796" max="1800" width="10.7109375" style="1179" customWidth="1"/>
    <col min="1801" max="2048" width="9.140625" style="1179"/>
    <col min="2049" max="2049" width="4" style="1179" customWidth="1"/>
    <col min="2050" max="2050" width="6" style="1179" customWidth="1"/>
    <col min="2051" max="2051" width="26.28515625" style="1179" customWidth="1"/>
    <col min="2052" max="2056" width="10.7109375" style="1179" customWidth="1"/>
    <col min="2057" max="2304" width="9.140625" style="1179"/>
    <col min="2305" max="2305" width="4" style="1179" customWidth="1"/>
    <col min="2306" max="2306" width="6" style="1179" customWidth="1"/>
    <col min="2307" max="2307" width="26.28515625" style="1179" customWidth="1"/>
    <col min="2308" max="2312" width="10.7109375" style="1179" customWidth="1"/>
    <col min="2313" max="2560" width="9.140625" style="1179"/>
    <col min="2561" max="2561" width="4" style="1179" customWidth="1"/>
    <col min="2562" max="2562" width="6" style="1179" customWidth="1"/>
    <col min="2563" max="2563" width="26.28515625" style="1179" customWidth="1"/>
    <col min="2564" max="2568" width="10.7109375" style="1179" customWidth="1"/>
    <col min="2569" max="2816" width="9.140625" style="1179"/>
    <col min="2817" max="2817" width="4" style="1179" customWidth="1"/>
    <col min="2818" max="2818" width="6" style="1179" customWidth="1"/>
    <col min="2819" max="2819" width="26.28515625" style="1179" customWidth="1"/>
    <col min="2820" max="2824" width="10.7109375" style="1179" customWidth="1"/>
    <col min="2825" max="3072" width="9.140625" style="1179"/>
    <col min="3073" max="3073" width="4" style="1179" customWidth="1"/>
    <col min="3074" max="3074" width="6" style="1179" customWidth="1"/>
    <col min="3075" max="3075" width="26.28515625" style="1179" customWidth="1"/>
    <col min="3076" max="3080" width="10.7109375" style="1179" customWidth="1"/>
    <col min="3081" max="3328" width="9.140625" style="1179"/>
    <col min="3329" max="3329" width="4" style="1179" customWidth="1"/>
    <col min="3330" max="3330" width="6" style="1179" customWidth="1"/>
    <col min="3331" max="3331" width="26.28515625" style="1179" customWidth="1"/>
    <col min="3332" max="3336" width="10.7109375" style="1179" customWidth="1"/>
    <col min="3337" max="3584" width="9.140625" style="1179"/>
    <col min="3585" max="3585" width="4" style="1179" customWidth="1"/>
    <col min="3586" max="3586" width="6" style="1179" customWidth="1"/>
    <col min="3587" max="3587" width="26.28515625" style="1179" customWidth="1"/>
    <col min="3588" max="3592" width="10.7109375" style="1179" customWidth="1"/>
    <col min="3593" max="3840" width="9.140625" style="1179"/>
    <col min="3841" max="3841" width="4" style="1179" customWidth="1"/>
    <col min="3842" max="3842" width="6" style="1179" customWidth="1"/>
    <col min="3843" max="3843" width="26.28515625" style="1179" customWidth="1"/>
    <col min="3844" max="3848" width="10.7109375" style="1179" customWidth="1"/>
    <col min="3849" max="4096" width="9.140625" style="1179"/>
    <col min="4097" max="4097" width="4" style="1179" customWidth="1"/>
    <col min="4098" max="4098" width="6" style="1179" customWidth="1"/>
    <col min="4099" max="4099" width="26.28515625" style="1179" customWidth="1"/>
    <col min="4100" max="4104" width="10.7109375" style="1179" customWidth="1"/>
    <col min="4105" max="4352" width="9.140625" style="1179"/>
    <col min="4353" max="4353" width="4" style="1179" customWidth="1"/>
    <col min="4354" max="4354" width="6" style="1179" customWidth="1"/>
    <col min="4355" max="4355" width="26.28515625" style="1179" customWidth="1"/>
    <col min="4356" max="4360" width="10.7109375" style="1179" customWidth="1"/>
    <col min="4361" max="4608" width="9.140625" style="1179"/>
    <col min="4609" max="4609" width="4" style="1179" customWidth="1"/>
    <col min="4610" max="4610" width="6" style="1179" customWidth="1"/>
    <col min="4611" max="4611" width="26.28515625" style="1179" customWidth="1"/>
    <col min="4612" max="4616" width="10.7109375" style="1179" customWidth="1"/>
    <col min="4617" max="4864" width="9.140625" style="1179"/>
    <col min="4865" max="4865" width="4" style="1179" customWidth="1"/>
    <col min="4866" max="4866" width="6" style="1179" customWidth="1"/>
    <col min="4867" max="4867" width="26.28515625" style="1179" customWidth="1"/>
    <col min="4868" max="4872" width="10.7109375" style="1179" customWidth="1"/>
    <col min="4873" max="5120" width="9.140625" style="1179"/>
    <col min="5121" max="5121" width="4" style="1179" customWidth="1"/>
    <col min="5122" max="5122" width="6" style="1179" customWidth="1"/>
    <col min="5123" max="5123" width="26.28515625" style="1179" customWidth="1"/>
    <col min="5124" max="5128" width="10.7109375" style="1179" customWidth="1"/>
    <col min="5129" max="5376" width="9.140625" style="1179"/>
    <col min="5377" max="5377" width="4" style="1179" customWidth="1"/>
    <col min="5378" max="5378" width="6" style="1179" customWidth="1"/>
    <col min="5379" max="5379" width="26.28515625" style="1179" customWidth="1"/>
    <col min="5380" max="5384" width="10.7109375" style="1179" customWidth="1"/>
    <col min="5385" max="5632" width="9.140625" style="1179"/>
    <col min="5633" max="5633" width="4" style="1179" customWidth="1"/>
    <col min="5634" max="5634" width="6" style="1179" customWidth="1"/>
    <col min="5635" max="5635" width="26.28515625" style="1179" customWidth="1"/>
    <col min="5636" max="5640" width="10.7109375" style="1179" customWidth="1"/>
    <col min="5641" max="5888" width="9.140625" style="1179"/>
    <col min="5889" max="5889" width="4" style="1179" customWidth="1"/>
    <col min="5890" max="5890" width="6" style="1179" customWidth="1"/>
    <col min="5891" max="5891" width="26.28515625" style="1179" customWidth="1"/>
    <col min="5892" max="5896" width="10.7109375" style="1179" customWidth="1"/>
    <col min="5897" max="6144" width="9.140625" style="1179"/>
    <col min="6145" max="6145" width="4" style="1179" customWidth="1"/>
    <col min="6146" max="6146" width="6" style="1179" customWidth="1"/>
    <col min="6147" max="6147" width="26.28515625" style="1179" customWidth="1"/>
    <col min="6148" max="6152" width="10.7109375" style="1179" customWidth="1"/>
    <col min="6153" max="6400" width="9.140625" style="1179"/>
    <col min="6401" max="6401" width="4" style="1179" customWidth="1"/>
    <col min="6402" max="6402" width="6" style="1179" customWidth="1"/>
    <col min="6403" max="6403" width="26.28515625" style="1179" customWidth="1"/>
    <col min="6404" max="6408" width="10.7109375" style="1179" customWidth="1"/>
    <col min="6409" max="6656" width="9.140625" style="1179"/>
    <col min="6657" max="6657" width="4" style="1179" customWidth="1"/>
    <col min="6658" max="6658" width="6" style="1179" customWidth="1"/>
    <col min="6659" max="6659" width="26.28515625" style="1179" customWidth="1"/>
    <col min="6660" max="6664" width="10.7109375" style="1179" customWidth="1"/>
    <col min="6665" max="6912" width="9.140625" style="1179"/>
    <col min="6913" max="6913" width="4" style="1179" customWidth="1"/>
    <col min="6914" max="6914" width="6" style="1179" customWidth="1"/>
    <col min="6915" max="6915" width="26.28515625" style="1179" customWidth="1"/>
    <col min="6916" max="6920" width="10.7109375" style="1179" customWidth="1"/>
    <col min="6921" max="7168" width="9.140625" style="1179"/>
    <col min="7169" max="7169" width="4" style="1179" customWidth="1"/>
    <col min="7170" max="7170" width="6" style="1179" customWidth="1"/>
    <col min="7171" max="7171" width="26.28515625" style="1179" customWidth="1"/>
    <col min="7172" max="7176" width="10.7109375" style="1179" customWidth="1"/>
    <col min="7177" max="7424" width="9.140625" style="1179"/>
    <col min="7425" max="7425" width="4" style="1179" customWidth="1"/>
    <col min="7426" max="7426" width="6" style="1179" customWidth="1"/>
    <col min="7427" max="7427" width="26.28515625" style="1179" customWidth="1"/>
    <col min="7428" max="7432" width="10.7109375" style="1179" customWidth="1"/>
    <col min="7433" max="7680" width="9.140625" style="1179"/>
    <col min="7681" max="7681" width="4" style="1179" customWidth="1"/>
    <col min="7682" max="7682" width="6" style="1179" customWidth="1"/>
    <col min="7683" max="7683" width="26.28515625" style="1179" customWidth="1"/>
    <col min="7684" max="7688" width="10.7109375" style="1179" customWidth="1"/>
    <col min="7689" max="7936" width="9.140625" style="1179"/>
    <col min="7937" max="7937" width="4" style="1179" customWidth="1"/>
    <col min="7938" max="7938" width="6" style="1179" customWidth="1"/>
    <col min="7939" max="7939" width="26.28515625" style="1179" customWidth="1"/>
    <col min="7940" max="7944" width="10.7109375" style="1179" customWidth="1"/>
    <col min="7945" max="8192" width="9.140625" style="1179"/>
    <col min="8193" max="8193" width="4" style="1179" customWidth="1"/>
    <col min="8194" max="8194" width="6" style="1179" customWidth="1"/>
    <col min="8195" max="8195" width="26.28515625" style="1179" customWidth="1"/>
    <col min="8196" max="8200" width="10.7109375" style="1179" customWidth="1"/>
    <col min="8201" max="8448" width="9.140625" style="1179"/>
    <col min="8449" max="8449" width="4" style="1179" customWidth="1"/>
    <col min="8450" max="8450" width="6" style="1179" customWidth="1"/>
    <col min="8451" max="8451" width="26.28515625" style="1179" customWidth="1"/>
    <col min="8452" max="8456" width="10.7109375" style="1179" customWidth="1"/>
    <col min="8457" max="8704" width="9.140625" style="1179"/>
    <col min="8705" max="8705" width="4" style="1179" customWidth="1"/>
    <col min="8706" max="8706" width="6" style="1179" customWidth="1"/>
    <col min="8707" max="8707" width="26.28515625" style="1179" customWidth="1"/>
    <col min="8708" max="8712" width="10.7109375" style="1179" customWidth="1"/>
    <col min="8713" max="8960" width="9.140625" style="1179"/>
    <col min="8961" max="8961" width="4" style="1179" customWidth="1"/>
    <col min="8962" max="8962" width="6" style="1179" customWidth="1"/>
    <col min="8963" max="8963" width="26.28515625" style="1179" customWidth="1"/>
    <col min="8964" max="8968" width="10.7109375" style="1179" customWidth="1"/>
    <col min="8969" max="9216" width="9.140625" style="1179"/>
    <col min="9217" max="9217" width="4" style="1179" customWidth="1"/>
    <col min="9218" max="9218" width="6" style="1179" customWidth="1"/>
    <col min="9219" max="9219" width="26.28515625" style="1179" customWidth="1"/>
    <col min="9220" max="9224" width="10.7109375" style="1179" customWidth="1"/>
    <col min="9225" max="9472" width="9.140625" style="1179"/>
    <col min="9473" max="9473" width="4" style="1179" customWidth="1"/>
    <col min="9474" max="9474" width="6" style="1179" customWidth="1"/>
    <col min="9475" max="9475" width="26.28515625" style="1179" customWidth="1"/>
    <col min="9476" max="9480" width="10.7109375" style="1179" customWidth="1"/>
    <col min="9481" max="9728" width="9.140625" style="1179"/>
    <col min="9729" max="9729" width="4" style="1179" customWidth="1"/>
    <col min="9730" max="9730" width="6" style="1179" customWidth="1"/>
    <col min="9731" max="9731" width="26.28515625" style="1179" customWidth="1"/>
    <col min="9732" max="9736" width="10.7109375" style="1179" customWidth="1"/>
    <col min="9737" max="9984" width="9.140625" style="1179"/>
    <col min="9985" max="9985" width="4" style="1179" customWidth="1"/>
    <col min="9986" max="9986" width="6" style="1179" customWidth="1"/>
    <col min="9987" max="9987" width="26.28515625" style="1179" customWidth="1"/>
    <col min="9988" max="9992" width="10.7109375" style="1179" customWidth="1"/>
    <col min="9993" max="10240" width="9.140625" style="1179"/>
    <col min="10241" max="10241" width="4" style="1179" customWidth="1"/>
    <col min="10242" max="10242" width="6" style="1179" customWidth="1"/>
    <col min="10243" max="10243" width="26.28515625" style="1179" customWidth="1"/>
    <col min="10244" max="10248" width="10.7109375" style="1179" customWidth="1"/>
    <col min="10249" max="10496" width="9.140625" style="1179"/>
    <col min="10497" max="10497" width="4" style="1179" customWidth="1"/>
    <col min="10498" max="10498" width="6" style="1179" customWidth="1"/>
    <col min="10499" max="10499" width="26.28515625" style="1179" customWidth="1"/>
    <col min="10500" max="10504" width="10.7109375" style="1179" customWidth="1"/>
    <col min="10505" max="10752" width="9.140625" style="1179"/>
    <col min="10753" max="10753" width="4" style="1179" customWidth="1"/>
    <col min="10754" max="10754" width="6" style="1179" customWidth="1"/>
    <col min="10755" max="10755" width="26.28515625" style="1179" customWidth="1"/>
    <col min="10756" max="10760" width="10.7109375" style="1179" customWidth="1"/>
    <col min="10761" max="11008" width="9.140625" style="1179"/>
    <col min="11009" max="11009" width="4" style="1179" customWidth="1"/>
    <col min="11010" max="11010" width="6" style="1179" customWidth="1"/>
    <col min="11011" max="11011" width="26.28515625" style="1179" customWidth="1"/>
    <col min="11012" max="11016" width="10.7109375" style="1179" customWidth="1"/>
    <col min="11017" max="11264" width="9.140625" style="1179"/>
    <col min="11265" max="11265" width="4" style="1179" customWidth="1"/>
    <col min="11266" max="11266" width="6" style="1179" customWidth="1"/>
    <col min="11267" max="11267" width="26.28515625" style="1179" customWidth="1"/>
    <col min="11268" max="11272" width="10.7109375" style="1179" customWidth="1"/>
    <col min="11273" max="11520" width="9.140625" style="1179"/>
    <col min="11521" max="11521" width="4" style="1179" customWidth="1"/>
    <col min="11522" max="11522" width="6" style="1179" customWidth="1"/>
    <col min="11523" max="11523" width="26.28515625" style="1179" customWidth="1"/>
    <col min="11524" max="11528" width="10.7109375" style="1179" customWidth="1"/>
    <col min="11529" max="11776" width="9.140625" style="1179"/>
    <col min="11777" max="11777" width="4" style="1179" customWidth="1"/>
    <col min="11778" max="11778" width="6" style="1179" customWidth="1"/>
    <col min="11779" max="11779" width="26.28515625" style="1179" customWidth="1"/>
    <col min="11780" max="11784" width="10.7109375" style="1179" customWidth="1"/>
    <col min="11785" max="12032" width="9.140625" style="1179"/>
    <col min="12033" max="12033" width="4" style="1179" customWidth="1"/>
    <col min="12034" max="12034" width="6" style="1179" customWidth="1"/>
    <col min="12035" max="12035" width="26.28515625" style="1179" customWidth="1"/>
    <col min="12036" max="12040" width="10.7109375" style="1179" customWidth="1"/>
    <col min="12041" max="12288" width="9.140625" style="1179"/>
    <col min="12289" max="12289" width="4" style="1179" customWidth="1"/>
    <col min="12290" max="12290" width="6" style="1179" customWidth="1"/>
    <col min="12291" max="12291" width="26.28515625" style="1179" customWidth="1"/>
    <col min="12292" max="12296" width="10.7109375" style="1179" customWidth="1"/>
    <col min="12297" max="12544" width="9.140625" style="1179"/>
    <col min="12545" max="12545" width="4" style="1179" customWidth="1"/>
    <col min="12546" max="12546" width="6" style="1179" customWidth="1"/>
    <col min="12547" max="12547" width="26.28515625" style="1179" customWidth="1"/>
    <col min="12548" max="12552" width="10.7109375" style="1179" customWidth="1"/>
    <col min="12553" max="12800" width="9.140625" style="1179"/>
    <col min="12801" max="12801" width="4" style="1179" customWidth="1"/>
    <col min="12802" max="12802" width="6" style="1179" customWidth="1"/>
    <col min="12803" max="12803" width="26.28515625" style="1179" customWidth="1"/>
    <col min="12804" max="12808" width="10.7109375" style="1179" customWidth="1"/>
    <col min="12809" max="13056" width="9.140625" style="1179"/>
    <col min="13057" max="13057" width="4" style="1179" customWidth="1"/>
    <col min="13058" max="13058" width="6" style="1179" customWidth="1"/>
    <col min="13059" max="13059" width="26.28515625" style="1179" customWidth="1"/>
    <col min="13060" max="13064" width="10.7109375" style="1179" customWidth="1"/>
    <col min="13065" max="13312" width="9.140625" style="1179"/>
    <col min="13313" max="13313" width="4" style="1179" customWidth="1"/>
    <col min="13314" max="13314" width="6" style="1179" customWidth="1"/>
    <col min="13315" max="13315" width="26.28515625" style="1179" customWidth="1"/>
    <col min="13316" max="13320" width="10.7109375" style="1179" customWidth="1"/>
    <col min="13321" max="13568" width="9.140625" style="1179"/>
    <col min="13569" max="13569" width="4" style="1179" customWidth="1"/>
    <col min="13570" max="13570" width="6" style="1179" customWidth="1"/>
    <col min="13571" max="13571" width="26.28515625" style="1179" customWidth="1"/>
    <col min="13572" max="13576" width="10.7109375" style="1179" customWidth="1"/>
    <col min="13577" max="13824" width="9.140625" style="1179"/>
    <col min="13825" max="13825" width="4" style="1179" customWidth="1"/>
    <col min="13826" max="13826" width="6" style="1179" customWidth="1"/>
    <col min="13827" max="13827" width="26.28515625" style="1179" customWidth="1"/>
    <col min="13828" max="13832" width="10.7109375" style="1179" customWidth="1"/>
    <col min="13833" max="14080" width="9.140625" style="1179"/>
    <col min="14081" max="14081" width="4" style="1179" customWidth="1"/>
    <col min="14082" max="14082" width="6" style="1179" customWidth="1"/>
    <col min="14083" max="14083" width="26.28515625" style="1179" customWidth="1"/>
    <col min="14084" max="14088" width="10.7109375" style="1179" customWidth="1"/>
    <col min="14089" max="14336" width="9.140625" style="1179"/>
    <col min="14337" max="14337" width="4" style="1179" customWidth="1"/>
    <col min="14338" max="14338" width="6" style="1179" customWidth="1"/>
    <col min="14339" max="14339" width="26.28515625" style="1179" customWidth="1"/>
    <col min="14340" max="14344" width="10.7109375" style="1179" customWidth="1"/>
    <col min="14345" max="14592" width="9.140625" style="1179"/>
    <col min="14593" max="14593" width="4" style="1179" customWidth="1"/>
    <col min="14594" max="14594" width="6" style="1179" customWidth="1"/>
    <col min="14595" max="14595" width="26.28515625" style="1179" customWidth="1"/>
    <col min="14596" max="14600" width="10.7109375" style="1179" customWidth="1"/>
    <col min="14601" max="14848" width="9.140625" style="1179"/>
    <col min="14849" max="14849" width="4" style="1179" customWidth="1"/>
    <col min="14850" max="14850" width="6" style="1179" customWidth="1"/>
    <col min="14851" max="14851" width="26.28515625" style="1179" customWidth="1"/>
    <col min="14852" max="14856" width="10.7109375" style="1179" customWidth="1"/>
    <col min="14857" max="15104" width="9.140625" style="1179"/>
    <col min="15105" max="15105" width="4" style="1179" customWidth="1"/>
    <col min="15106" max="15106" width="6" style="1179" customWidth="1"/>
    <col min="15107" max="15107" width="26.28515625" style="1179" customWidth="1"/>
    <col min="15108" max="15112" width="10.7109375" style="1179" customWidth="1"/>
    <col min="15113" max="15360" width="9.140625" style="1179"/>
    <col min="15361" max="15361" width="4" style="1179" customWidth="1"/>
    <col min="15362" max="15362" width="6" style="1179" customWidth="1"/>
    <col min="15363" max="15363" width="26.28515625" style="1179" customWidth="1"/>
    <col min="15364" max="15368" width="10.7109375" style="1179" customWidth="1"/>
    <col min="15369" max="15616" width="9.140625" style="1179"/>
    <col min="15617" max="15617" width="4" style="1179" customWidth="1"/>
    <col min="15618" max="15618" width="6" style="1179" customWidth="1"/>
    <col min="15619" max="15619" width="26.28515625" style="1179" customWidth="1"/>
    <col min="15620" max="15624" width="10.7109375" style="1179" customWidth="1"/>
    <col min="15625" max="15872" width="9.140625" style="1179"/>
    <col min="15873" max="15873" width="4" style="1179" customWidth="1"/>
    <col min="15874" max="15874" width="6" style="1179" customWidth="1"/>
    <col min="15875" max="15875" width="26.28515625" style="1179" customWidth="1"/>
    <col min="15876" max="15880" width="10.7109375" style="1179" customWidth="1"/>
    <col min="15881" max="16128" width="9.140625" style="1179"/>
    <col min="16129" max="16129" width="4" style="1179" customWidth="1"/>
    <col min="16130" max="16130" width="6" style="1179" customWidth="1"/>
    <col min="16131" max="16131" width="26.28515625" style="1179" customWidth="1"/>
    <col min="16132" max="16136" width="10.7109375" style="1179" customWidth="1"/>
    <col min="16137" max="16384" width="9.140625" style="1179"/>
  </cols>
  <sheetData>
    <row r="1" spans="2:8" ht="15" customHeight="1">
      <c r="B1" s="1632" t="s">
        <v>1011</v>
      </c>
      <c r="C1" s="1632"/>
      <c r="D1" s="1632"/>
      <c r="E1" s="1632"/>
      <c r="F1" s="1632"/>
      <c r="G1" s="1632"/>
      <c r="H1" s="1632"/>
    </row>
    <row r="2" spans="2:8" ht="15" customHeight="1">
      <c r="B2" s="1633" t="s">
        <v>1012</v>
      </c>
      <c r="C2" s="1633"/>
      <c r="D2" s="1633"/>
      <c r="E2" s="1633"/>
      <c r="F2" s="1633"/>
      <c r="G2" s="1633"/>
      <c r="H2" s="1633"/>
    </row>
    <row r="3" spans="2:8" ht="15" customHeight="1" thickBot="1">
      <c r="B3" s="1634" t="s">
        <v>69</v>
      </c>
      <c r="C3" s="1634"/>
      <c r="D3" s="1634"/>
      <c r="E3" s="1634"/>
      <c r="F3" s="1634"/>
      <c r="G3" s="1634"/>
      <c r="H3" s="1634"/>
    </row>
    <row r="4" spans="2:8" ht="23.25" customHeight="1" thickTop="1">
      <c r="B4" s="1364"/>
      <c r="C4" s="1365"/>
      <c r="D4" s="1635" t="str">
        <f>'X-China '!D4:F4</f>
        <v>Ten  Months</v>
      </c>
      <c r="E4" s="1635"/>
      <c r="F4" s="1635"/>
      <c r="G4" s="1636" t="s">
        <v>4</v>
      </c>
      <c r="H4" s="1637"/>
    </row>
    <row r="5" spans="2:8" ht="23.25" customHeight="1">
      <c r="B5" s="1366"/>
      <c r="C5" s="1367"/>
      <c r="D5" s="1368" t="s">
        <v>5</v>
      </c>
      <c r="E5" s="1369" t="s">
        <v>1293</v>
      </c>
      <c r="F5" s="1369" t="s">
        <v>1294</v>
      </c>
      <c r="G5" s="1369" t="s">
        <v>6</v>
      </c>
      <c r="H5" s="1370" t="s">
        <v>47</v>
      </c>
    </row>
    <row r="6" spans="2:8" ht="23.25" customHeight="1">
      <c r="B6" s="1371"/>
      <c r="C6" s="1372" t="s">
        <v>935</v>
      </c>
      <c r="D6" s="1373">
        <v>14633.13377</v>
      </c>
      <c r="E6" s="1373">
        <v>13304.836876999998</v>
      </c>
      <c r="F6" s="1373">
        <v>13138.213169000001</v>
      </c>
      <c r="G6" s="1373">
        <v>-9.0773235171484572</v>
      </c>
      <c r="H6" s="1374">
        <v>-1.2523543846526906</v>
      </c>
    </row>
    <row r="7" spans="2:8" ht="23.25" customHeight="1">
      <c r="B7" s="1375">
        <v>1</v>
      </c>
      <c r="C7" s="1376" t="s">
        <v>1013</v>
      </c>
      <c r="D7" s="1377">
        <v>79.936612999999994</v>
      </c>
      <c r="E7" s="1377">
        <v>140.21073800000002</v>
      </c>
      <c r="F7" s="1377">
        <v>66.655278999999993</v>
      </c>
      <c r="G7" s="1377">
        <v>75.402400399426512</v>
      </c>
      <c r="H7" s="1378">
        <v>-52.460646059790385</v>
      </c>
    </row>
    <row r="8" spans="2:8" ht="23.25" customHeight="1">
      <c r="B8" s="1375">
        <v>2</v>
      </c>
      <c r="C8" s="1376" t="s">
        <v>952</v>
      </c>
      <c r="D8" s="1377">
        <v>173.64127100000002</v>
      </c>
      <c r="E8" s="1377">
        <v>124.35762100000002</v>
      </c>
      <c r="F8" s="1377">
        <v>250.07191699999998</v>
      </c>
      <c r="G8" s="1377">
        <v>-28.382451773230798</v>
      </c>
      <c r="H8" s="1378">
        <v>101.09094640850356</v>
      </c>
    </row>
    <row r="9" spans="2:8" ht="23.25" customHeight="1">
      <c r="B9" s="1375">
        <v>3</v>
      </c>
      <c r="C9" s="1376" t="s">
        <v>998</v>
      </c>
      <c r="D9" s="1377">
        <v>264.82959699999998</v>
      </c>
      <c r="E9" s="1377">
        <v>291.59465899999998</v>
      </c>
      <c r="F9" s="1377">
        <v>249.34771599999999</v>
      </c>
      <c r="G9" s="1377">
        <v>10.106522195100425</v>
      </c>
      <c r="H9" s="1378">
        <v>-14.488243078553779</v>
      </c>
    </row>
    <row r="10" spans="2:8" ht="23.25" customHeight="1">
      <c r="B10" s="1375">
        <v>4</v>
      </c>
      <c r="C10" s="1376" t="s">
        <v>1014</v>
      </c>
      <c r="D10" s="1377">
        <v>0</v>
      </c>
      <c r="E10" s="1377">
        <v>0</v>
      </c>
      <c r="F10" s="1377">
        <v>0</v>
      </c>
      <c r="G10" s="1377" t="s">
        <v>636</v>
      </c>
      <c r="H10" s="1378" t="s">
        <v>636</v>
      </c>
    </row>
    <row r="11" spans="2:8" ht="23.25" customHeight="1">
      <c r="B11" s="1375">
        <v>5</v>
      </c>
      <c r="C11" s="1376" t="s">
        <v>967</v>
      </c>
      <c r="D11" s="1377">
        <v>2090.709386</v>
      </c>
      <c r="E11" s="1377">
        <v>1918.634714</v>
      </c>
      <c r="F11" s="1377">
        <v>1697.3237310000002</v>
      </c>
      <c r="G11" s="1377">
        <v>-8.230444324412673</v>
      </c>
      <c r="H11" s="1378">
        <v>-11.534815949337599</v>
      </c>
    </row>
    <row r="12" spans="2:8" ht="23.25" customHeight="1">
      <c r="B12" s="1375">
        <v>6</v>
      </c>
      <c r="C12" s="1376" t="s">
        <v>970</v>
      </c>
      <c r="D12" s="1377">
        <v>626.355053</v>
      </c>
      <c r="E12" s="1377">
        <v>662.67701499999998</v>
      </c>
      <c r="F12" s="1377">
        <v>714.59781099999998</v>
      </c>
      <c r="G12" s="1377">
        <v>5.7989413234605109</v>
      </c>
      <c r="H12" s="1378">
        <v>7.8350078280593465</v>
      </c>
    </row>
    <row r="13" spans="2:8" ht="23.25" customHeight="1">
      <c r="B13" s="1375">
        <v>7</v>
      </c>
      <c r="C13" s="1376" t="s">
        <v>1000</v>
      </c>
      <c r="D13" s="1377">
        <v>3694.7406489999998</v>
      </c>
      <c r="E13" s="1377">
        <v>3224.6449780000003</v>
      </c>
      <c r="F13" s="1377">
        <v>3458.0475900000001</v>
      </c>
      <c r="G13" s="1377">
        <v>-12.723373997231263</v>
      </c>
      <c r="H13" s="1378">
        <v>7.2380870946221734</v>
      </c>
    </row>
    <row r="14" spans="2:8" ht="23.25" customHeight="1">
      <c r="B14" s="1375">
        <v>8</v>
      </c>
      <c r="C14" s="1376" t="s">
        <v>1001</v>
      </c>
      <c r="D14" s="1377">
        <v>175.75711700000002</v>
      </c>
      <c r="E14" s="1377">
        <v>205.67995099999999</v>
      </c>
      <c r="F14" s="1377">
        <v>245.57179399999998</v>
      </c>
      <c r="G14" s="1377">
        <v>17.02510516259774</v>
      </c>
      <c r="H14" s="1378">
        <v>19.395105262350043</v>
      </c>
    </row>
    <row r="15" spans="2:8" ht="23.25" customHeight="1">
      <c r="B15" s="1375">
        <v>9</v>
      </c>
      <c r="C15" s="1376" t="s">
        <v>1015</v>
      </c>
      <c r="D15" s="1377">
        <v>174.31129900000002</v>
      </c>
      <c r="E15" s="1377">
        <v>222.31016499999998</v>
      </c>
      <c r="F15" s="1377">
        <v>260.18319100000002</v>
      </c>
      <c r="G15" s="1377">
        <v>27.536290691058383</v>
      </c>
      <c r="H15" s="1378">
        <v>17.036119783366658</v>
      </c>
    </row>
    <row r="16" spans="2:8" ht="23.25" customHeight="1">
      <c r="B16" s="1375">
        <v>10</v>
      </c>
      <c r="C16" s="1376" t="s">
        <v>1004</v>
      </c>
      <c r="D16" s="1377">
        <v>336.707381</v>
      </c>
      <c r="E16" s="1377">
        <v>309.150801</v>
      </c>
      <c r="F16" s="1377">
        <v>380.73330699999997</v>
      </c>
      <c r="G16" s="1377">
        <v>-8.184133035087811</v>
      </c>
      <c r="H16" s="1378">
        <v>23.154559447510522</v>
      </c>
    </row>
    <row r="17" spans="2:8" ht="23.25" customHeight="1">
      <c r="B17" s="1375">
        <v>11</v>
      </c>
      <c r="C17" s="1376" t="s">
        <v>1005</v>
      </c>
      <c r="D17" s="1377">
        <v>530.99302799999998</v>
      </c>
      <c r="E17" s="1377">
        <v>200.80419299999997</v>
      </c>
      <c r="F17" s="1377">
        <v>299.22768599999995</v>
      </c>
      <c r="G17" s="1377">
        <v>-62.183271265098419</v>
      </c>
      <c r="H17" s="1378">
        <v>49.014660266581188</v>
      </c>
    </row>
    <row r="18" spans="2:8" ht="23.25" customHeight="1">
      <c r="B18" s="1375">
        <v>12</v>
      </c>
      <c r="C18" s="1376" t="s">
        <v>1016</v>
      </c>
      <c r="D18" s="1377">
        <v>6485.152376</v>
      </c>
      <c r="E18" s="1377">
        <v>6004.7720419999987</v>
      </c>
      <c r="F18" s="1377">
        <v>5516.4531470000002</v>
      </c>
      <c r="G18" s="1377">
        <v>-7.407386999537195</v>
      </c>
      <c r="H18" s="1378">
        <v>-8.132180398930771</v>
      </c>
    </row>
    <row r="19" spans="2:8" ht="23.25" customHeight="1">
      <c r="B19" s="1371"/>
      <c r="C19" s="1372" t="s">
        <v>987</v>
      </c>
      <c r="D19" s="1379">
        <v>8633.0827299999983</v>
      </c>
      <c r="E19" s="1379">
        <v>10672.57908</v>
      </c>
      <c r="F19" s="1379">
        <v>12688.859356999998</v>
      </c>
      <c r="G19" s="1379">
        <v>23.624195594845204</v>
      </c>
      <c r="H19" s="1380">
        <v>18.892155887403334</v>
      </c>
    </row>
    <row r="20" spans="2:8" ht="23.25" customHeight="1" thickBot="1">
      <c r="B20" s="1381"/>
      <c r="C20" s="1382" t="s">
        <v>1017</v>
      </c>
      <c r="D20" s="1385">
        <v>23266.216499999999</v>
      </c>
      <c r="E20" s="1385">
        <v>23977.415957000001</v>
      </c>
      <c r="F20" s="1385">
        <v>25827.072526</v>
      </c>
      <c r="G20" s="1382">
        <v>3.0567903337442175</v>
      </c>
      <c r="H20" s="1383">
        <v>7.7141614105418626</v>
      </c>
    </row>
    <row r="21" spans="2:8" ht="23.25" customHeight="1" thickTop="1">
      <c r="B21" s="1622" t="s">
        <v>1295</v>
      </c>
      <c r="C21" s="1622"/>
      <c r="D21" s="1622"/>
      <c r="E21" s="1622"/>
      <c r="F21" s="1622"/>
      <c r="G21" s="1622"/>
      <c r="H21" s="1622"/>
    </row>
    <row r="23" spans="2:8">
      <c r="D23" s="1384"/>
      <c r="E23" s="1208"/>
    </row>
    <row r="24" spans="2:8">
      <c r="D24" s="1188"/>
      <c r="E24" s="1188"/>
      <c r="F24" s="1188"/>
      <c r="G24" s="1188"/>
    </row>
  </sheetData>
  <mergeCells count="6">
    <mergeCell ref="B21:H21"/>
    <mergeCell ref="B1:H1"/>
    <mergeCell ref="B2:H2"/>
    <mergeCell ref="B3:H3"/>
    <mergeCell ref="D4:F4"/>
    <mergeCell ref="G4:H4"/>
  </mergeCells>
  <printOptions horizontalCentered="1"/>
  <pageMargins left="0.75" right="0.75" top="1" bottom="1" header="0.5" footer="0.5"/>
  <pageSetup scale="97"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S58"/>
  <sheetViews>
    <sheetView workbookViewId="0">
      <selection activeCell="M19" sqref="M19"/>
    </sheetView>
  </sheetViews>
  <sheetFormatPr defaultRowHeight="15.75"/>
  <cols>
    <col min="1" max="1" width="9.140625" style="1179"/>
    <col min="2" max="2" width="6.140625" style="1179" customWidth="1"/>
    <col min="3" max="3" width="36.42578125" style="1179" bestFit="1" customWidth="1"/>
    <col min="4" max="6" width="11.7109375" style="1179" customWidth="1"/>
    <col min="7" max="7" width="9" style="1179" customWidth="1"/>
    <col min="8" max="16" width="8.42578125" style="1179" customWidth="1"/>
    <col min="17" max="257" width="9.140625" style="1179"/>
    <col min="258" max="258" width="6.140625" style="1179" customWidth="1"/>
    <col min="259" max="259" width="29.42578125" style="1179" bestFit="1" customWidth="1"/>
    <col min="260" max="262" width="11.7109375" style="1179" customWidth="1"/>
    <col min="263" max="263" width="9" style="1179" customWidth="1"/>
    <col min="264" max="272" width="8.42578125" style="1179" customWidth="1"/>
    <col min="273" max="513" width="9.140625" style="1179"/>
    <col min="514" max="514" width="6.140625" style="1179" customWidth="1"/>
    <col min="515" max="515" width="29.42578125" style="1179" bestFit="1" customWidth="1"/>
    <col min="516" max="518" width="11.7109375" style="1179" customWidth="1"/>
    <col min="519" max="519" width="9" style="1179" customWidth="1"/>
    <col min="520" max="528" width="8.42578125" style="1179" customWidth="1"/>
    <col min="529" max="769" width="9.140625" style="1179"/>
    <col min="770" max="770" width="6.140625" style="1179" customWidth="1"/>
    <col min="771" max="771" width="29.42578125" style="1179" bestFit="1" customWidth="1"/>
    <col min="772" max="774" width="11.7109375" style="1179" customWidth="1"/>
    <col min="775" max="775" width="9" style="1179" customWidth="1"/>
    <col min="776" max="784" width="8.42578125" style="1179" customWidth="1"/>
    <col min="785" max="1025" width="9.140625" style="1179"/>
    <col min="1026" max="1026" width="6.140625" style="1179" customWidth="1"/>
    <col min="1027" max="1027" width="29.42578125" style="1179" bestFit="1" customWidth="1"/>
    <col min="1028" max="1030" width="11.7109375" style="1179" customWidth="1"/>
    <col min="1031" max="1031" width="9" style="1179" customWidth="1"/>
    <col min="1032" max="1040" width="8.42578125" style="1179" customWidth="1"/>
    <col min="1041" max="1281" width="9.140625" style="1179"/>
    <col min="1282" max="1282" width="6.140625" style="1179" customWidth="1"/>
    <col min="1283" max="1283" width="29.42578125" style="1179" bestFit="1" customWidth="1"/>
    <col min="1284" max="1286" width="11.7109375" style="1179" customWidth="1"/>
    <col min="1287" max="1287" width="9" style="1179" customWidth="1"/>
    <col min="1288" max="1296" width="8.42578125" style="1179" customWidth="1"/>
    <col min="1297" max="1537" width="9.140625" style="1179"/>
    <col min="1538" max="1538" width="6.140625" style="1179" customWidth="1"/>
    <col min="1539" max="1539" width="29.42578125" style="1179" bestFit="1" customWidth="1"/>
    <col min="1540" max="1542" width="11.7109375" style="1179" customWidth="1"/>
    <col min="1543" max="1543" width="9" style="1179" customWidth="1"/>
    <col min="1544" max="1552" width="8.42578125" style="1179" customWidth="1"/>
    <col min="1553" max="1793" width="9.140625" style="1179"/>
    <col min="1794" max="1794" width="6.140625" style="1179" customWidth="1"/>
    <col min="1795" max="1795" width="29.42578125" style="1179" bestFit="1" customWidth="1"/>
    <col min="1796" max="1798" width="11.7109375" style="1179" customWidth="1"/>
    <col min="1799" max="1799" width="9" style="1179" customWidth="1"/>
    <col min="1800" max="1808" width="8.42578125" style="1179" customWidth="1"/>
    <col min="1809" max="2049" width="9.140625" style="1179"/>
    <col min="2050" max="2050" width="6.140625" style="1179" customWidth="1"/>
    <col min="2051" max="2051" width="29.42578125" style="1179" bestFit="1" customWidth="1"/>
    <col min="2052" max="2054" width="11.7109375" style="1179" customWidth="1"/>
    <col min="2055" max="2055" width="9" style="1179" customWidth="1"/>
    <col min="2056" max="2064" width="8.42578125" style="1179" customWidth="1"/>
    <col min="2065" max="2305" width="9.140625" style="1179"/>
    <col min="2306" max="2306" width="6.140625" style="1179" customWidth="1"/>
    <col min="2307" max="2307" width="29.42578125" style="1179" bestFit="1" customWidth="1"/>
    <col min="2308" max="2310" width="11.7109375" style="1179" customWidth="1"/>
    <col min="2311" max="2311" width="9" style="1179" customWidth="1"/>
    <col min="2312" max="2320" width="8.42578125" style="1179" customWidth="1"/>
    <col min="2321" max="2561" width="9.140625" style="1179"/>
    <col min="2562" max="2562" width="6.140625" style="1179" customWidth="1"/>
    <col min="2563" max="2563" width="29.42578125" style="1179" bestFit="1" customWidth="1"/>
    <col min="2564" max="2566" width="11.7109375" style="1179" customWidth="1"/>
    <col min="2567" max="2567" width="9" style="1179" customWidth="1"/>
    <col min="2568" max="2576" width="8.42578125" style="1179" customWidth="1"/>
    <col min="2577" max="2817" width="9.140625" style="1179"/>
    <col min="2818" max="2818" width="6.140625" style="1179" customWidth="1"/>
    <col min="2819" max="2819" width="29.42578125" style="1179" bestFit="1" customWidth="1"/>
    <col min="2820" max="2822" width="11.7109375" style="1179" customWidth="1"/>
    <col min="2823" max="2823" width="9" style="1179" customWidth="1"/>
    <col min="2824" max="2832" width="8.42578125" style="1179" customWidth="1"/>
    <col min="2833" max="3073" width="9.140625" style="1179"/>
    <col min="3074" max="3074" width="6.140625" style="1179" customWidth="1"/>
    <col min="3075" max="3075" width="29.42578125" style="1179" bestFit="1" customWidth="1"/>
    <col min="3076" max="3078" width="11.7109375" style="1179" customWidth="1"/>
    <col min="3079" max="3079" width="9" style="1179" customWidth="1"/>
    <col min="3080" max="3088" width="8.42578125" style="1179" customWidth="1"/>
    <col min="3089" max="3329" width="9.140625" style="1179"/>
    <col min="3330" max="3330" width="6.140625" style="1179" customWidth="1"/>
    <col min="3331" max="3331" width="29.42578125" style="1179" bestFit="1" customWidth="1"/>
    <col min="3332" max="3334" width="11.7109375" style="1179" customWidth="1"/>
    <col min="3335" max="3335" width="9" style="1179" customWidth="1"/>
    <col min="3336" max="3344" width="8.42578125" style="1179" customWidth="1"/>
    <col min="3345" max="3585" width="9.140625" style="1179"/>
    <col min="3586" max="3586" width="6.140625" style="1179" customWidth="1"/>
    <col min="3587" max="3587" width="29.42578125" style="1179" bestFit="1" customWidth="1"/>
    <col min="3588" max="3590" width="11.7109375" style="1179" customWidth="1"/>
    <col min="3591" max="3591" width="9" style="1179" customWidth="1"/>
    <col min="3592" max="3600" width="8.42578125" style="1179" customWidth="1"/>
    <col min="3601" max="3841" width="9.140625" style="1179"/>
    <col min="3842" max="3842" width="6.140625" style="1179" customWidth="1"/>
    <col min="3843" max="3843" width="29.42578125" style="1179" bestFit="1" customWidth="1"/>
    <col min="3844" max="3846" width="11.7109375" style="1179" customWidth="1"/>
    <col min="3847" max="3847" width="9" style="1179" customWidth="1"/>
    <col min="3848" max="3856" width="8.42578125" style="1179" customWidth="1"/>
    <col min="3857" max="4097" width="9.140625" style="1179"/>
    <col min="4098" max="4098" width="6.140625" style="1179" customWidth="1"/>
    <col min="4099" max="4099" width="29.42578125" style="1179" bestFit="1" customWidth="1"/>
    <col min="4100" max="4102" width="11.7109375" style="1179" customWidth="1"/>
    <col min="4103" max="4103" width="9" style="1179" customWidth="1"/>
    <col min="4104" max="4112" width="8.42578125" style="1179" customWidth="1"/>
    <col min="4113" max="4353" width="9.140625" style="1179"/>
    <col min="4354" max="4354" width="6.140625" style="1179" customWidth="1"/>
    <col min="4355" max="4355" width="29.42578125" style="1179" bestFit="1" customWidth="1"/>
    <col min="4356" max="4358" width="11.7109375" style="1179" customWidth="1"/>
    <col min="4359" max="4359" width="9" style="1179" customWidth="1"/>
    <col min="4360" max="4368" width="8.42578125" style="1179" customWidth="1"/>
    <col min="4369" max="4609" width="9.140625" style="1179"/>
    <col min="4610" max="4610" width="6.140625" style="1179" customWidth="1"/>
    <col min="4611" max="4611" width="29.42578125" style="1179" bestFit="1" customWidth="1"/>
    <col min="4612" max="4614" width="11.7109375" style="1179" customWidth="1"/>
    <col min="4615" max="4615" width="9" style="1179" customWidth="1"/>
    <col min="4616" max="4624" width="8.42578125" style="1179" customWidth="1"/>
    <col min="4625" max="4865" width="9.140625" style="1179"/>
    <col min="4866" max="4866" width="6.140625" style="1179" customWidth="1"/>
    <col min="4867" max="4867" width="29.42578125" style="1179" bestFit="1" customWidth="1"/>
    <col min="4868" max="4870" width="11.7109375" style="1179" customWidth="1"/>
    <col min="4871" max="4871" width="9" style="1179" customWidth="1"/>
    <col min="4872" max="4880" width="8.42578125" style="1179" customWidth="1"/>
    <col min="4881" max="5121" width="9.140625" style="1179"/>
    <col min="5122" max="5122" width="6.140625" style="1179" customWidth="1"/>
    <col min="5123" max="5123" width="29.42578125" style="1179" bestFit="1" customWidth="1"/>
    <col min="5124" max="5126" width="11.7109375" style="1179" customWidth="1"/>
    <col min="5127" max="5127" width="9" style="1179" customWidth="1"/>
    <col min="5128" max="5136" width="8.42578125" style="1179" customWidth="1"/>
    <col min="5137" max="5377" width="9.140625" style="1179"/>
    <col min="5378" max="5378" width="6.140625" style="1179" customWidth="1"/>
    <col min="5379" max="5379" width="29.42578125" style="1179" bestFit="1" customWidth="1"/>
    <col min="5380" max="5382" width="11.7109375" style="1179" customWidth="1"/>
    <col min="5383" max="5383" width="9" style="1179" customWidth="1"/>
    <col min="5384" max="5392" width="8.42578125" style="1179" customWidth="1"/>
    <col min="5393" max="5633" width="9.140625" style="1179"/>
    <col min="5634" max="5634" width="6.140625" style="1179" customWidth="1"/>
    <col min="5635" max="5635" width="29.42578125" style="1179" bestFit="1" customWidth="1"/>
    <col min="5636" max="5638" width="11.7109375" style="1179" customWidth="1"/>
    <col min="5639" max="5639" width="9" style="1179" customWidth="1"/>
    <col min="5640" max="5648" width="8.42578125" style="1179" customWidth="1"/>
    <col min="5649" max="5889" width="9.140625" style="1179"/>
    <col min="5890" max="5890" width="6.140625" style="1179" customWidth="1"/>
    <col min="5891" max="5891" width="29.42578125" style="1179" bestFit="1" customWidth="1"/>
    <col min="5892" max="5894" width="11.7109375" style="1179" customWidth="1"/>
    <col min="5895" max="5895" width="9" style="1179" customWidth="1"/>
    <col min="5896" max="5904" width="8.42578125" style="1179" customWidth="1"/>
    <col min="5905" max="6145" width="9.140625" style="1179"/>
    <col min="6146" max="6146" width="6.140625" style="1179" customWidth="1"/>
    <col min="6147" max="6147" width="29.42578125" style="1179" bestFit="1" customWidth="1"/>
    <col min="6148" max="6150" width="11.7109375" style="1179" customWidth="1"/>
    <col min="6151" max="6151" width="9" style="1179" customWidth="1"/>
    <col min="6152" max="6160" width="8.42578125" style="1179" customWidth="1"/>
    <col min="6161" max="6401" width="9.140625" style="1179"/>
    <col min="6402" max="6402" width="6.140625" style="1179" customWidth="1"/>
    <col min="6403" max="6403" width="29.42578125" style="1179" bestFit="1" customWidth="1"/>
    <col min="6404" max="6406" width="11.7109375" style="1179" customWidth="1"/>
    <col min="6407" max="6407" width="9" style="1179" customWidth="1"/>
    <col min="6408" max="6416" width="8.42578125" style="1179" customWidth="1"/>
    <col min="6417" max="6657" width="9.140625" style="1179"/>
    <col min="6658" max="6658" width="6.140625" style="1179" customWidth="1"/>
    <col min="6659" max="6659" width="29.42578125" style="1179" bestFit="1" customWidth="1"/>
    <col min="6660" max="6662" width="11.7109375" style="1179" customWidth="1"/>
    <col min="6663" max="6663" width="9" style="1179" customWidth="1"/>
    <col min="6664" max="6672" width="8.42578125" style="1179" customWidth="1"/>
    <col min="6673" max="6913" width="9.140625" style="1179"/>
    <col min="6914" max="6914" width="6.140625" style="1179" customWidth="1"/>
    <col min="6915" max="6915" width="29.42578125" style="1179" bestFit="1" customWidth="1"/>
    <col min="6916" max="6918" width="11.7109375" style="1179" customWidth="1"/>
    <col min="6919" max="6919" width="9" style="1179" customWidth="1"/>
    <col min="6920" max="6928" width="8.42578125" style="1179" customWidth="1"/>
    <col min="6929" max="7169" width="9.140625" style="1179"/>
    <col min="7170" max="7170" width="6.140625" style="1179" customWidth="1"/>
    <col min="7171" max="7171" width="29.42578125" style="1179" bestFit="1" customWidth="1"/>
    <col min="7172" max="7174" width="11.7109375" style="1179" customWidth="1"/>
    <col min="7175" max="7175" width="9" style="1179" customWidth="1"/>
    <col min="7176" max="7184" width="8.42578125" style="1179" customWidth="1"/>
    <col min="7185" max="7425" width="9.140625" style="1179"/>
    <col min="7426" max="7426" width="6.140625" style="1179" customWidth="1"/>
    <col min="7427" max="7427" width="29.42578125" style="1179" bestFit="1" customWidth="1"/>
    <col min="7428" max="7430" width="11.7109375" style="1179" customWidth="1"/>
    <col min="7431" max="7431" width="9" style="1179" customWidth="1"/>
    <col min="7432" max="7440" width="8.42578125" style="1179" customWidth="1"/>
    <col min="7441" max="7681" width="9.140625" style="1179"/>
    <col min="7682" max="7682" width="6.140625" style="1179" customWidth="1"/>
    <col min="7683" max="7683" width="29.42578125" style="1179" bestFit="1" customWidth="1"/>
    <col min="7684" max="7686" width="11.7109375" style="1179" customWidth="1"/>
    <col min="7687" max="7687" width="9" style="1179" customWidth="1"/>
    <col min="7688" max="7696" width="8.42578125" style="1179" customWidth="1"/>
    <col min="7697" max="7937" width="9.140625" style="1179"/>
    <col min="7938" max="7938" width="6.140625" style="1179" customWidth="1"/>
    <col min="7939" max="7939" width="29.42578125" style="1179" bestFit="1" customWidth="1"/>
    <col min="7940" max="7942" width="11.7109375" style="1179" customWidth="1"/>
    <col min="7943" max="7943" width="9" style="1179" customWidth="1"/>
    <col min="7944" max="7952" width="8.42578125" style="1179" customWidth="1"/>
    <col min="7953" max="8193" width="9.140625" style="1179"/>
    <col min="8194" max="8194" width="6.140625" style="1179" customWidth="1"/>
    <col min="8195" max="8195" width="29.42578125" style="1179" bestFit="1" customWidth="1"/>
    <col min="8196" max="8198" width="11.7109375" style="1179" customWidth="1"/>
    <col min="8199" max="8199" width="9" style="1179" customWidth="1"/>
    <col min="8200" max="8208" width="8.42578125" style="1179" customWidth="1"/>
    <col min="8209" max="8449" width="9.140625" style="1179"/>
    <col min="8450" max="8450" width="6.140625" style="1179" customWidth="1"/>
    <col min="8451" max="8451" width="29.42578125" style="1179" bestFit="1" customWidth="1"/>
    <col min="8452" max="8454" width="11.7109375" style="1179" customWidth="1"/>
    <col min="8455" max="8455" width="9" style="1179" customWidth="1"/>
    <col min="8456" max="8464" width="8.42578125" style="1179" customWidth="1"/>
    <col min="8465" max="8705" width="9.140625" style="1179"/>
    <col min="8706" max="8706" width="6.140625" style="1179" customWidth="1"/>
    <col min="8707" max="8707" width="29.42578125" style="1179" bestFit="1" customWidth="1"/>
    <col min="8708" max="8710" width="11.7109375" style="1179" customWidth="1"/>
    <col min="8711" max="8711" width="9" style="1179" customWidth="1"/>
    <col min="8712" max="8720" width="8.42578125" style="1179" customWidth="1"/>
    <col min="8721" max="8961" width="9.140625" style="1179"/>
    <col min="8962" max="8962" width="6.140625" style="1179" customWidth="1"/>
    <col min="8963" max="8963" width="29.42578125" style="1179" bestFit="1" customWidth="1"/>
    <col min="8964" max="8966" width="11.7109375" style="1179" customWidth="1"/>
    <col min="8967" max="8967" width="9" style="1179" customWidth="1"/>
    <col min="8968" max="8976" width="8.42578125" style="1179" customWidth="1"/>
    <col min="8977" max="9217" width="9.140625" style="1179"/>
    <col min="9218" max="9218" width="6.140625" style="1179" customWidth="1"/>
    <col min="9219" max="9219" width="29.42578125" style="1179" bestFit="1" customWidth="1"/>
    <col min="9220" max="9222" width="11.7109375" style="1179" customWidth="1"/>
    <col min="9223" max="9223" width="9" style="1179" customWidth="1"/>
    <col min="9224" max="9232" width="8.42578125" style="1179" customWidth="1"/>
    <col min="9233" max="9473" width="9.140625" style="1179"/>
    <col min="9474" max="9474" width="6.140625" style="1179" customWidth="1"/>
    <col min="9475" max="9475" width="29.42578125" style="1179" bestFit="1" customWidth="1"/>
    <col min="9476" max="9478" width="11.7109375" style="1179" customWidth="1"/>
    <col min="9479" max="9479" width="9" style="1179" customWidth="1"/>
    <col min="9480" max="9488" width="8.42578125" style="1179" customWidth="1"/>
    <col min="9489" max="9729" width="9.140625" style="1179"/>
    <col min="9730" max="9730" width="6.140625" style="1179" customWidth="1"/>
    <col min="9731" max="9731" width="29.42578125" style="1179" bestFit="1" customWidth="1"/>
    <col min="9732" max="9734" width="11.7109375" style="1179" customWidth="1"/>
    <col min="9735" max="9735" width="9" style="1179" customWidth="1"/>
    <col min="9736" max="9744" width="8.42578125" style="1179" customWidth="1"/>
    <col min="9745" max="9985" width="9.140625" style="1179"/>
    <col min="9986" max="9986" width="6.140625" style="1179" customWidth="1"/>
    <col min="9987" max="9987" width="29.42578125" style="1179" bestFit="1" customWidth="1"/>
    <col min="9988" max="9990" width="11.7109375" style="1179" customWidth="1"/>
    <col min="9991" max="9991" width="9" style="1179" customWidth="1"/>
    <col min="9992" max="10000" width="8.42578125" style="1179" customWidth="1"/>
    <col min="10001" max="10241" width="9.140625" style="1179"/>
    <col min="10242" max="10242" width="6.140625" style="1179" customWidth="1"/>
    <col min="10243" max="10243" width="29.42578125" style="1179" bestFit="1" customWidth="1"/>
    <col min="10244" max="10246" width="11.7109375" style="1179" customWidth="1"/>
    <col min="10247" max="10247" width="9" style="1179" customWidth="1"/>
    <col min="10248" max="10256" width="8.42578125" style="1179" customWidth="1"/>
    <col min="10257" max="10497" width="9.140625" style="1179"/>
    <col min="10498" max="10498" width="6.140625" style="1179" customWidth="1"/>
    <col min="10499" max="10499" width="29.42578125" style="1179" bestFit="1" customWidth="1"/>
    <col min="10500" max="10502" width="11.7109375" style="1179" customWidth="1"/>
    <col min="10503" max="10503" width="9" style="1179" customWidth="1"/>
    <col min="10504" max="10512" width="8.42578125" style="1179" customWidth="1"/>
    <col min="10513" max="10753" width="9.140625" style="1179"/>
    <col min="10754" max="10754" width="6.140625" style="1179" customWidth="1"/>
    <col min="10755" max="10755" width="29.42578125" style="1179" bestFit="1" customWidth="1"/>
    <col min="10756" max="10758" width="11.7109375" style="1179" customWidth="1"/>
    <col min="10759" max="10759" width="9" style="1179" customWidth="1"/>
    <col min="10760" max="10768" width="8.42578125" style="1179" customWidth="1"/>
    <col min="10769" max="11009" width="9.140625" style="1179"/>
    <col min="11010" max="11010" width="6.140625" style="1179" customWidth="1"/>
    <col min="11011" max="11011" width="29.42578125" style="1179" bestFit="1" customWidth="1"/>
    <col min="11012" max="11014" width="11.7109375" style="1179" customWidth="1"/>
    <col min="11015" max="11015" width="9" style="1179" customWidth="1"/>
    <col min="11016" max="11024" width="8.42578125" style="1179" customWidth="1"/>
    <col min="11025" max="11265" width="9.140625" style="1179"/>
    <col min="11266" max="11266" width="6.140625" style="1179" customWidth="1"/>
    <col min="11267" max="11267" width="29.42578125" style="1179" bestFit="1" customWidth="1"/>
    <col min="11268" max="11270" width="11.7109375" style="1179" customWidth="1"/>
    <col min="11271" max="11271" width="9" style="1179" customWidth="1"/>
    <col min="11272" max="11280" width="8.42578125" style="1179" customWidth="1"/>
    <col min="11281" max="11521" width="9.140625" style="1179"/>
    <col min="11522" max="11522" width="6.140625" style="1179" customWidth="1"/>
    <col min="11523" max="11523" width="29.42578125" style="1179" bestFit="1" customWidth="1"/>
    <col min="11524" max="11526" width="11.7109375" style="1179" customWidth="1"/>
    <col min="11527" max="11527" width="9" style="1179" customWidth="1"/>
    <col min="11528" max="11536" width="8.42578125" style="1179" customWidth="1"/>
    <col min="11537" max="11777" width="9.140625" style="1179"/>
    <col min="11778" max="11778" width="6.140625" style="1179" customWidth="1"/>
    <col min="11779" max="11779" width="29.42578125" style="1179" bestFit="1" customWidth="1"/>
    <col min="11780" max="11782" width="11.7109375" style="1179" customWidth="1"/>
    <col min="11783" max="11783" width="9" style="1179" customWidth="1"/>
    <col min="11784" max="11792" width="8.42578125" style="1179" customWidth="1"/>
    <col min="11793" max="12033" width="9.140625" style="1179"/>
    <col min="12034" max="12034" width="6.140625" style="1179" customWidth="1"/>
    <col min="12035" max="12035" width="29.42578125" style="1179" bestFit="1" customWidth="1"/>
    <col min="12036" max="12038" width="11.7109375" style="1179" customWidth="1"/>
    <col min="12039" max="12039" width="9" style="1179" customWidth="1"/>
    <col min="12040" max="12048" width="8.42578125" style="1179" customWidth="1"/>
    <col min="12049" max="12289" width="9.140625" style="1179"/>
    <col min="12290" max="12290" width="6.140625" style="1179" customWidth="1"/>
    <col min="12291" max="12291" width="29.42578125" style="1179" bestFit="1" customWidth="1"/>
    <col min="12292" max="12294" width="11.7109375" style="1179" customWidth="1"/>
    <col min="12295" max="12295" width="9" style="1179" customWidth="1"/>
    <col min="12296" max="12304" width="8.42578125" style="1179" customWidth="1"/>
    <col min="12305" max="12545" width="9.140625" style="1179"/>
    <col min="12546" max="12546" width="6.140625" style="1179" customWidth="1"/>
    <col min="12547" max="12547" width="29.42578125" style="1179" bestFit="1" customWidth="1"/>
    <col min="12548" max="12550" width="11.7109375" style="1179" customWidth="1"/>
    <col min="12551" max="12551" width="9" style="1179" customWidth="1"/>
    <col min="12552" max="12560" width="8.42578125" style="1179" customWidth="1"/>
    <col min="12561" max="12801" width="9.140625" style="1179"/>
    <col min="12802" max="12802" width="6.140625" style="1179" customWidth="1"/>
    <col min="12803" max="12803" width="29.42578125" style="1179" bestFit="1" customWidth="1"/>
    <col min="12804" max="12806" width="11.7109375" style="1179" customWidth="1"/>
    <col min="12807" max="12807" width="9" style="1179" customWidth="1"/>
    <col min="12808" max="12816" width="8.42578125" style="1179" customWidth="1"/>
    <col min="12817" max="13057" width="9.140625" style="1179"/>
    <col min="13058" max="13058" width="6.140625" style="1179" customWidth="1"/>
    <col min="13059" max="13059" width="29.42578125" style="1179" bestFit="1" customWidth="1"/>
    <col min="13060" max="13062" width="11.7109375" style="1179" customWidth="1"/>
    <col min="13063" max="13063" width="9" style="1179" customWidth="1"/>
    <col min="13064" max="13072" width="8.42578125" style="1179" customWidth="1"/>
    <col min="13073" max="13313" width="9.140625" style="1179"/>
    <col min="13314" max="13314" width="6.140625" style="1179" customWidth="1"/>
    <col min="13315" max="13315" width="29.42578125" style="1179" bestFit="1" customWidth="1"/>
    <col min="13316" max="13318" width="11.7109375" style="1179" customWidth="1"/>
    <col min="13319" max="13319" width="9" style="1179" customWidth="1"/>
    <col min="13320" max="13328" width="8.42578125" style="1179" customWidth="1"/>
    <col min="13329" max="13569" width="9.140625" style="1179"/>
    <col min="13570" max="13570" width="6.140625" style="1179" customWidth="1"/>
    <col min="13571" max="13571" width="29.42578125" style="1179" bestFit="1" customWidth="1"/>
    <col min="13572" max="13574" width="11.7109375" style="1179" customWidth="1"/>
    <col min="13575" max="13575" width="9" style="1179" customWidth="1"/>
    <col min="13576" max="13584" width="8.42578125" style="1179" customWidth="1"/>
    <col min="13585" max="13825" width="9.140625" style="1179"/>
    <col min="13826" max="13826" width="6.140625" style="1179" customWidth="1"/>
    <col min="13827" max="13827" width="29.42578125" style="1179" bestFit="1" customWidth="1"/>
    <col min="13828" max="13830" width="11.7109375" style="1179" customWidth="1"/>
    <col min="13831" max="13831" width="9" style="1179" customWidth="1"/>
    <col min="13832" max="13840" width="8.42578125" style="1179" customWidth="1"/>
    <col min="13841" max="14081" width="9.140625" style="1179"/>
    <col min="14082" max="14082" width="6.140625" style="1179" customWidth="1"/>
    <col min="14083" max="14083" width="29.42578125" style="1179" bestFit="1" customWidth="1"/>
    <col min="14084" max="14086" width="11.7109375" style="1179" customWidth="1"/>
    <col min="14087" max="14087" width="9" style="1179" customWidth="1"/>
    <col min="14088" max="14096" width="8.42578125" style="1179" customWidth="1"/>
    <col min="14097" max="14337" width="9.140625" style="1179"/>
    <col min="14338" max="14338" width="6.140625" style="1179" customWidth="1"/>
    <col min="14339" max="14339" width="29.42578125" style="1179" bestFit="1" customWidth="1"/>
    <col min="14340" max="14342" width="11.7109375" style="1179" customWidth="1"/>
    <col min="14343" max="14343" width="9" style="1179" customWidth="1"/>
    <col min="14344" max="14352" width="8.42578125" style="1179" customWidth="1"/>
    <col min="14353" max="14593" width="9.140625" style="1179"/>
    <col min="14594" max="14594" width="6.140625" style="1179" customWidth="1"/>
    <col min="14595" max="14595" width="29.42578125" style="1179" bestFit="1" customWidth="1"/>
    <col min="14596" max="14598" width="11.7109375" style="1179" customWidth="1"/>
    <col min="14599" max="14599" width="9" style="1179" customWidth="1"/>
    <col min="14600" max="14608" width="8.42578125" style="1179" customWidth="1"/>
    <col min="14609" max="14849" width="9.140625" style="1179"/>
    <col min="14850" max="14850" width="6.140625" style="1179" customWidth="1"/>
    <col min="14851" max="14851" width="29.42578125" style="1179" bestFit="1" customWidth="1"/>
    <col min="14852" max="14854" width="11.7109375" style="1179" customWidth="1"/>
    <col min="14855" max="14855" width="9" style="1179" customWidth="1"/>
    <col min="14856" max="14864" width="8.42578125" style="1179" customWidth="1"/>
    <col min="14865" max="15105" width="9.140625" style="1179"/>
    <col min="15106" max="15106" width="6.140625" style="1179" customWidth="1"/>
    <col min="15107" max="15107" width="29.42578125" style="1179" bestFit="1" customWidth="1"/>
    <col min="15108" max="15110" width="11.7109375" style="1179" customWidth="1"/>
    <col min="15111" max="15111" width="9" style="1179" customWidth="1"/>
    <col min="15112" max="15120" width="8.42578125" style="1179" customWidth="1"/>
    <col min="15121" max="15361" width="9.140625" style="1179"/>
    <col min="15362" max="15362" width="6.140625" style="1179" customWidth="1"/>
    <col min="15363" max="15363" width="29.42578125" style="1179" bestFit="1" customWidth="1"/>
    <col min="15364" max="15366" width="11.7109375" style="1179" customWidth="1"/>
    <col min="15367" max="15367" width="9" style="1179" customWidth="1"/>
    <col min="15368" max="15376" width="8.42578125" style="1179" customWidth="1"/>
    <col min="15377" max="15617" width="9.140625" style="1179"/>
    <col min="15618" max="15618" width="6.140625" style="1179" customWidth="1"/>
    <col min="15619" max="15619" width="29.42578125" style="1179" bestFit="1" customWidth="1"/>
    <col min="15620" max="15622" width="11.7109375" style="1179" customWidth="1"/>
    <col min="15623" max="15623" width="9" style="1179" customWidth="1"/>
    <col min="15624" max="15632" width="8.42578125" style="1179" customWidth="1"/>
    <col min="15633" max="15873" width="9.140625" style="1179"/>
    <col min="15874" max="15874" width="6.140625" style="1179" customWidth="1"/>
    <col min="15875" max="15875" width="29.42578125" style="1179" bestFit="1" customWidth="1"/>
    <col min="15876" max="15878" width="11.7109375" style="1179" customWidth="1"/>
    <col min="15879" max="15879" width="9" style="1179" customWidth="1"/>
    <col min="15880" max="15888" width="8.42578125" style="1179" customWidth="1"/>
    <col min="15889" max="16129" width="9.140625" style="1179"/>
    <col min="16130" max="16130" width="6.140625" style="1179" customWidth="1"/>
    <col min="16131" max="16131" width="29.42578125" style="1179" bestFit="1" customWidth="1"/>
    <col min="16132" max="16134" width="11.7109375" style="1179" customWidth="1"/>
    <col min="16135" max="16135" width="9" style="1179" customWidth="1"/>
    <col min="16136" max="16144" width="8.42578125" style="1179" customWidth="1"/>
    <col min="16145" max="16384" width="9.140625" style="1179"/>
  </cols>
  <sheetData>
    <row r="1" spans="2:19">
      <c r="B1" s="1632" t="s">
        <v>1018</v>
      </c>
      <c r="C1" s="1632"/>
      <c r="D1" s="1632"/>
      <c r="E1" s="1632"/>
      <c r="F1" s="1632"/>
      <c r="G1" s="1632"/>
      <c r="H1" s="1632"/>
      <c r="I1" s="1053"/>
      <c r="J1" s="1053"/>
      <c r="K1" s="1053"/>
      <c r="L1" s="1053"/>
      <c r="M1" s="1053"/>
      <c r="N1" s="1053"/>
      <c r="O1" s="1053"/>
      <c r="P1" s="1053"/>
    </row>
    <row r="2" spans="2:19" ht="15" customHeight="1">
      <c r="B2" s="1638" t="s">
        <v>102</v>
      </c>
      <c r="C2" s="1638"/>
      <c r="D2" s="1638"/>
      <c r="E2" s="1638"/>
      <c r="F2" s="1638"/>
      <c r="G2" s="1638"/>
      <c r="H2" s="1638"/>
      <c r="I2" s="1054"/>
      <c r="J2" s="1054"/>
      <c r="K2" s="1054"/>
      <c r="L2" s="1054"/>
      <c r="M2" s="1054"/>
      <c r="N2" s="1054"/>
      <c r="O2" s="1054"/>
      <c r="P2" s="1054"/>
    </row>
    <row r="3" spans="2:19" ht="15" customHeight="1" thickBot="1">
      <c r="B3" s="1639" t="s">
        <v>69</v>
      </c>
      <c r="C3" s="1639"/>
      <c r="D3" s="1639"/>
      <c r="E3" s="1639"/>
      <c r="F3" s="1639"/>
      <c r="G3" s="1639"/>
      <c r="H3" s="1639"/>
      <c r="I3" s="1386"/>
      <c r="J3" s="1386"/>
      <c r="K3" s="1386"/>
      <c r="L3" s="1386"/>
      <c r="M3" s="1386"/>
      <c r="N3" s="1386"/>
      <c r="O3" s="1386"/>
      <c r="P3" s="1386"/>
    </row>
    <row r="4" spans="2:19" ht="15" customHeight="1" thickTop="1">
      <c r="B4" s="1387"/>
      <c r="C4" s="1388"/>
      <c r="D4" s="1640" t="str">
        <f>'X-Other'!D4:F4</f>
        <v>Ten  Months</v>
      </c>
      <c r="E4" s="1640"/>
      <c r="F4" s="1640"/>
      <c r="G4" s="1641" t="s">
        <v>4</v>
      </c>
      <c r="H4" s="1642"/>
      <c r="I4" s="1389"/>
      <c r="J4" s="1389"/>
      <c r="K4" s="1389"/>
      <c r="L4" s="1389"/>
      <c r="M4" s="1389"/>
      <c r="N4" s="1389"/>
      <c r="O4" s="1389"/>
      <c r="P4" s="1389"/>
    </row>
    <row r="5" spans="2:19" ht="15" customHeight="1">
      <c r="B5" s="1390"/>
      <c r="C5" s="1391"/>
      <c r="D5" s="1392" t="s">
        <v>5</v>
      </c>
      <c r="E5" s="1393" t="s">
        <v>1293</v>
      </c>
      <c r="F5" s="1393" t="s">
        <v>1294</v>
      </c>
      <c r="G5" s="1393" t="s">
        <v>6</v>
      </c>
      <c r="H5" s="1394" t="s">
        <v>47</v>
      </c>
      <c r="I5" s="1395"/>
      <c r="J5" s="1395"/>
      <c r="K5" s="1395"/>
      <c r="L5" s="1395"/>
      <c r="M5" s="1395"/>
      <c r="N5" s="1395"/>
      <c r="O5" s="1395"/>
      <c r="P5" s="1395"/>
    </row>
    <row r="6" spans="2:19" ht="15" customHeight="1">
      <c r="B6" s="1396"/>
      <c r="C6" s="1397" t="s">
        <v>935</v>
      </c>
      <c r="D6" s="1414">
        <v>283901.34942800005</v>
      </c>
      <c r="E6" s="1414">
        <v>421186.54548999999</v>
      </c>
      <c r="F6" s="1414">
        <v>522566.31420800003</v>
      </c>
      <c r="G6" s="1398">
        <v>48.356654992517633</v>
      </c>
      <c r="H6" s="1399">
        <v>24.070039701780317</v>
      </c>
      <c r="I6" s="1400"/>
      <c r="J6" s="1400"/>
      <c r="K6" s="1400"/>
      <c r="L6" s="1400"/>
      <c r="M6" s="1400"/>
      <c r="N6" s="1400"/>
      <c r="O6" s="1400"/>
      <c r="P6" s="1400"/>
      <c r="Q6" s="1400"/>
      <c r="R6" s="1400"/>
    </row>
    <row r="7" spans="2:19" ht="14.25" customHeight="1">
      <c r="B7" s="1401">
        <v>1</v>
      </c>
      <c r="C7" s="1402" t="s">
        <v>1019</v>
      </c>
      <c r="D7" s="1415">
        <v>7154.4126429999997</v>
      </c>
      <c r="E7" s="1415">
        <v>13284.728980000002</v>
      </c>
      <c r="F7" s="1415">
        <v>3749.6479949999998</v>
      </c>
      <c r="G7" s="1403">
        <v>85.685808785407545</v>
      </c>
      <c r="H7" s="1404">
        <v>-71.774749784921852</v>
      </c>
      <c r="I7" s="1405"/>
      <c r="J7" s="1405"/>
      <c r="K7" s="1405"/>
      <c r="L7" s="1405"/>
      <c r="M7" s="1405"/>
      <c r="N7" s="1405"/>
      <c r="O7" s="1405"/>
      <c r="P7" s="1400"/>
      <c r="Q7" s="1400"/>
      <c r="R7" s="1400"/>
    </row>
    <row r="8" spans="2:19" ht="15" customHeight="1">
      <c r="B8" s="1401">
        <v>2</v>
      </c>
      <c r="C8" s="1402" t="s">
        <v>1020</v>
      </c>
      <c r="D8" s="1415">
        <v>2362.1430260000002</v>
      </c>
      <c r="E8" s="1415">
        <v>2948.3706870000001</v>
      </c>
      <c r="F8" s="1415">
        <v>3830.9701680000007</v>
      </c>
      <c r="G8" s="1403">
        <v>24.817619193563601</v>
      </c>
      <c r="H8" s="1404">
        <v>29.935159947545657</v>
      </c>
      <c r="I8" s="1405"/>
      <c r="J8" s="1405"/>
      <c r="K8" s="1405"/>
      <c r="L8" s="1405"/>
      <c r="M8" s="1405"/>
      <c r="N8" s="1405"/>
      <c r="O8" s="1405"/>
      <c r="P8" s="1400"/>
      <c r="Q8" s="1400"/>
      <c r="R8" s="1400"/>
    </row>
    <row r="9" spans="2:19" ht="15" customHeight="1">
      <c r="B9" s="1401">
        <v>3</v>
      </c>
      <c r="C9" s="1402" t="s">
        <v>1021</v>
      </c>
      <c r="D9" s="1415">
        <v>3790.2767170000006</v>
      </c>
      <c r="E9" s="1415">
        <v>4806.2497590000003</v>
      </c>
      <c r="F9" s="1415">
        <v>5708.7910739999988</v>
      </c>
      <c r="G9" s="1403">
        <v>26.80471949299104</v>
      </c>
      <c r="H9" s="1404">
        <v>18.778493841480753</v>
      </c>
      <c r="I9" s="1405"/>
      <c r="J9" s="1405"/>
      <c r="K9" s="1405"/>
      <c r="L9" s="1405"/>
      <c r="M9" s="1405"/>
      <c r="N9" s="1405"/>
      <c r="O9" s="1405"/>
      <c r="P9" s="1400"/>
      <c r="Q9" s="1400"/>
      <c r="R9" s="1400"/>
    </row>
    <row r="10" spans="2:19" ht="15" customHeight="1">
      <c r="B10" s="1401">
        <v>4</v>
      </c>
      <c r="C10" s="1402" t="s">
        <v>1022</v>
      </c>
      <c r="D10" s="1415">
        <v>233.430972</v>
      </c>
      <c r="E10" s="1415">
        <v>730.94102699999996</v>
      </c>
      <c r="F10" s="1415">
        <v>1792.5762789999999</v>
      </c>
      <c r="G10" s="1403">
        <v>213.12941069362466</v>
      </c>
      <c r="H10" s="1404">
        <v>145.24225796399301</v>
      </c>
      <c r="I10" s="1405"/>
      <c r="J10" s="1405"/>
      <c r="K10" s="1405"/>
      <c r="L10" s="1405"/>
      <c r="M10" s="1405"/>
      <c r="N10" s="1405"/>
      <c r="O10" s="1405"/>
      <c r="P10" s="1400"/>
      <c r="Q10" s="1400"/>
      <c r="R10" s="1400"/>
    </row>
    <row r="11" spans="2:19" ht="15" customHeight="1">
      <c r="B11" s="1401">
        <v>5</v>
      </c>
      <c r="C11" s="1402" t="s">
        <v>1023</v>
      </c>
      <c r="D11" s="1415">
        <v>1434.0827859999999</v>
      </c>
      <c r="E11" s="1415">
        <v>1502.6481840000001</v>
      </c>
      <c r="F11" s="1415">
        <v>1223.3528020000003</v>
      </c>
      <c r="G11" s="1403">
        <v>4.781132488958022</v>
      </c>
      <c r="H11" s="1404">
        <v>-18.586877818367611</v>
      </c>
      <c r="I11" s="1405"/>
      <c r="J11" s="1405"/>
      <c r="K11" s="1405"/>
      <c r="L11" s="1405"/>
      <c r="M11" s="1405"/>
      <c r="N11" s="1405"/>
      <c r="O11" s="1405"/>
      <c r="P11" s="1400"/>
      <c r="Q11" s="1400"/>
      <c r="R11" s="1400"/>
    </row>
    <row r="12" spans="2:19" ht="15" customHeight="1">
      <c r="B12" s="1401">
        <v>6</v>
      </c>
      <c r="C12" s="1402" t="s">
        <v>1024</v>
      </c>
      <c r="D12" s="1415">
        <v>7996.2218480000001</v>
      </c>
      <c r="E12" s="1415">
        <v>16020.144714000002</v>
      </c>
      <c r="F12" s="1415">
        <v>23880.823109999998</v>
      </c>
      <c r="G12" s="1403">
        <v>100.34642633141715</v>
      </c>
      <c r="H12" s="1404">
        <v>49.067461850894205</v>
      </c>
      <c r="I12" s="1405"/>
      <c r="J12" s="1405"/>
      <c r="K12" s="1405"/>
      <c r="L12" s="1405"/>
      <c r="M12" s="1405"/>
      <c r="N12" s="1405"/>
      <c r="O12" s="1405"/>
      <c r="P12" s="1400"/>
      <c r="Q12" s="1400"/>
      <c r="R12" s="1400"/>
    </row>
    <row r="13" spans="2:19" ht="15" customHeight="1">
      <c r="B13" s="1401">
        <v>7</v>
      </c>
      <c r="C13" s="1402" t="s">
        <v>1025</v>
      </c>
      <c r="D13" s="1415">
        <v>1482.602533</v>
      </c>
      <c r="E13" s="1415">
        <v>908.53413499999999</v>
      </c>
      <c r="F13" s="1415">
        <v>1516.4069320000001</v>
      </c>
      <c r="G13" s="1403">
        <v>-38.720316822769121</v>
      </c>
      <c r="H13" s="1404">
        <v>66.906984953295137</v>
      </c>
      <c r="I13" s="1405"/>
      <c r="J13" s="1405"/>
      <c r="K13" s="1405"/>
      <c r="L13" s="1405"/>
      <c r="M13" s="1405"/>
      <c r="N13" s="1405"/>
      <c r="O13" s="1405"/>
      <c r="P13" s="1400"/>
      <c r="Q13" s="1400"/>
      <c r="R13" s="1400"/>
    </row>
    <row r="14" spans="2:19" ht="15" customHeight="1">
      <c r="B14" s="1401">
        <v>8</v>
      </c>
      <c r="C14" s="1402" t="s">
        <v>943</v>
      </c>
      <c r="D14" s="1415">
        <v>2623.8896989999998</v>
      </c>
      <c r="E14" s="1415">
        <v>3168.6675959999998</v>
      </c>
      <c r="F14" s="1415">
        <v>4736.6127520000009</v>
      </c>
      <c r="G14" s="1403">
        <v>20.762225531340817</v>
      </c>
      <c r="H14" s="1404">
        <v>49.482790747104957</v>
      </c>
      <c r="I14" s="1405"/>
      <c r="J14" s="1405"/>
      <c r="K14" s="1405"/>
      <c r="L14" s="1405"/>
      <c r="M14" s="1405"/>
      <c r="N14" s="1405"/>
      <c r="O14" s="1405"/>
      <c r="P14" s="1400"/>
      <c r="Q14" s="1400"/>
      <c r="R14" s="1400"/>
      <c r="S14" s="1188"/>
    </row>
    <row r="15" spans="2:19" ht="15" customHeight="1">
      <c r="B15" s="1401">
        <v>9</v>
      </c>
      <c r="C15" s="1402" t="s">
        <v>1026</v>
      </c>
      <c r="D15" s="1415">
        <v>8537.9171480000005</v>
      </c>
      <c r="E15" s="1415">
        <v>8257.9688110000006</v>
      </c>
      <c r="F15" s="1415">
        <v>9549.3952120000013</v>
      </c>
      <c r="G15" s="1403">
        <v>-3.278883270325224</v>
      </c>
      <c r="H15" s="1404">
        <v>15.638547814321612</v>
      </c>
      <c r="I15" s="1405"/>
      <c r="J15" s="1405"/>
      <c r="K15" s="1405"/>
      <c r="L15" s="1405"/>
      <c r="M15" s="1405"/>
      <c r="N15" s="1405"/>
      <c r="O15" s="1405"/>
      <c r="P15" s="1400"/>
      <c r="Q15" s="1400"/>
      <c r="R15" s="1400"/>
    </row>
    <row r="16" spans="2:19" ht="15" customHeight="1">
      <c r="B16" s="1401">
        <v>10</v>
      </c>
      <c r="C16" s="1402" t="s">
        <v>1027</v>
      </c>
      <c r="D16" s="1415">
        <v>6079.2228089999999</v>
      </c>
      <c r="E16" s="1415">
        <v>3831.7548189999998</v>
      </c>
      <c r="F16" s="1415">
        <v>8154.1342240000013</v>
      </c>
      <c r="G16" s="1403">
        <v>-36.969659784022568</v>
      </c>
      <c r="H16" s="1404">
        <v>112.8041748278676</v>
      </c>
      <c r="I16" s="1405"/>
      <c r="J16" s="1405"/>
      <c r="K16" s="1405"/>
      <c r="L16" s="1405"/>
      <c r="M16" s="1405"/>
      <c r="N16" s="1405"/>
      <c r="O16" s="1405"/>
      <c r="P16" s="1400"/>
      <c r="Q16" s="1400"/>
      <c r="R16" s="1400"/>
    </row>
    <row r="17" spans="2:19" ht="15" customHeight="1">
      <c r="B17" s="1401">
        <v>11</v>
      </c>
      <c r="C17" s="1402" t="s">
        <v>1028</v>
      </c>
      <c r="D17" s="1415">
        <v>231.85668699999999</v>
      </c>
      <c r="E17" s="1415">
        <v>323.98175600000002</v>
      </c>
      <c r="F17" s="1415">
        <v>469.53602599999994</v>
      </c>
      <c r="G17" s="1403">
        <v>39.733626056685637</v>
      </c>
      <c r="H17" s="1404">
        <v>44.926687168150266</v>
      </c>
      <c r="I17" s="1405"/>
      <c r="J17" s="1405"/>
      <c r="K17" s="1405"/>
      <c r="L17" s="1405"/>
      <c r="M17" s="1405"/>
      <c r="N17" s="1405"/>
      <c r="O17" s="1405"/>
      <c r="P17" s="1400"/>
      <c r="Q17" s="1400"/>
      <c r="R17" s="1400"/>
    </row>
    <row r="18" spans="2:19" ht="15" customHeight="1">
      <c r="B18" s="1401">
        <v>12</v>
      </c>
      <c r="C18" s="1402" t="s">
        <v>1029</v>
      </c>
      <c r="D18" s="1415">
        <v>1652.9121009999999</v>
      </c>
      <c r="E18" s="1415">
        <v>2185.9137759999999</v>
      </c>
      <c r="F18" s="1415">
        <v>2419.7300449999993</v>
      </c>
      <c r="G18" s="1403">
        <v>32.246220151545742</v>
      </c>
      <c r="H18" s="1404">
        <v>10.696500089214837</v>
      </c>
      <c r="I18" s="1405"/>
      <c r="J18" s="1405"/>
      <c r="K18" s="1405"/>
      <c r="L18" s="1405"/>
      <c r="M18" s="1405"/>
      <c r="N18" s="1405"/>
      <c r="O18" s="1405"/>
      <c r="P18" s="1400"/>
      <c r="Q18" s="1400"/>
      <c r="R18" s="1400"/>
      <c r="S18" s="1188"/>
    </row>
    <row r="19" spans="2:19" ht="15" customHeight="1">
      <c r="B19" s="1401">
        <v>13</v>
      </c>
      <c r="C19" s="1402" t="s">
        <v>1030</v>
      </c>
      <c r="D19" s="1415">
        <v>990.59723599999995</v>
      </c>
      <c r="E19" s="1415">
        <v>934.38812599999994</v>
      </c>
      <c r="F19" s="1415">
        <v>1201.757069</v>
      </c>
      <c r="G19" s="1403">
        <v>-5.6742647725296109</v>
      </c>
      <c r="H19" s="1404">
        <v>28.614334403474658</v>
      </c>
      <c r="I19" s="1405"/>
      <c r="J19" s="1405"/>
      <c r="K19" s="1405"/>
      <c r="L19" s="1405"/>
      <c r="M19" s="1405"/>
      <c r="N19" s="1405"/>
      <c r="O19" s="1405"/>
      <c r="P19" s="1400"/>
      <c r="Q19" s="1400"/>
      <c r="R19" s="1400"/>
    </row>
    <row r="20" spans="2:19" ht="15" customHeight="1">
      <c r="B20" s="1401">
        <v>14</v>
      </c>
      <c r="C20" s="1402" t="s">
        <v>1031</v>
      </c>
      <c r="D20" s="1415">
        <v>3419.946434</v>
      </c>
      <c r="E20" s="1415">
        <v>2407.7207769999995</v>
      </c>
      <c r="F20" s="1415">
        <v>2172.3677320000002</v>
      </c>
      <c r="G20" s="1403">
        <v>-29.597705008966827</v>
      </c>
      <c r="H20" s="1404">
        <v>-9.774931015599222</v>
      </c>
      <c r="I20" s="1405"/>
      <c r="J20" s="1405"/>
      <c r="K20" s="1405"/>
      <c r="L20" s="1405"/>
      <c r="M20" s="1405"/>
      <c r="N20" s="1405"/>
      <c r="O20" s="1405"/>
      <c r="P20" s="1400"/>
      <c r="Q20" s="1400"/>
      <c r="R20" s="1400"/>
    </row>
    <row r="21" spans="2:19" ht="15" customHeight="1">
      <c r="B21" s="1401">
        <v>15</v>
      </c>
      <c r="C21" s="1402" t="s">
        <v>1032</v>
      </c>
      <c r="D21" s="1415">
        <v>8722.1792229999992</v>
      </c>
      <c r="E21" s="1415">
        <v>11692.752646000001</v>
      </c>
      <c r="F21" s="1415">
        <v>12514.521986</v>
      </c>
      <c r="G21" s="1403">
        <v>34.057697589688729</v>
      </c>
      <c r="H21" s="1404">
        <v>7.0280229547241788</v>
      </c>
      <c r="I21" s="1405"/>
      <c r="J21" s="1405"/>
      <c r="K21" s="1405"/>
      <c r="L21" s="1405"/>
      <c r="M21" s="1405"/>
      <c r="N21" s="1405"/>
      <c r="O21" s="1405"/>
      <c r="P21" s="1400"/>
      <c r="Q21" s="1400"/>
      <c r="R21" s="1400"/>
    </row>
    <row r="22" spans="2:19" ht="15" customHeight="1">
      <c r="B22" s="1401">
        <v>16</v>
      </c>
      <c r="C22" s="1402" t="s">
        <v>1033</v>
      </c>
      <c r="D22" s="1415">
        <v>1594.1525680000002</v>
      </c>
      <c r="E22" s="1415">
        <v>1862.684006</v>
      </c>
      <c r="F22" s="1415">
        <v>2371.439766</v>
      </c>
      <c r="G22" s="1403">
        <v>16.844776553407016</v>
      </c>
      <c r="H22" s="1404">
        <v>27.313047106284102</v>
      </c>
      <c r="I22" s="1405"/>
      <c r="J22" s="1405"/>
      <c r="K22" s="1405"/>
      <c r="L22" s="1405"/>
      <c r="M22" s="1405"/>
      <c r="N22" s="1405"/>
      <c r="O22" s="1405"/>
      <c r="P22" s="1400"/>
      <c r="Q22" s="1400"/>
      <c r="R22" s="1400"/>
    </row>
    <row r="23" spans="2:19" ht="15" customHeight="1">
      <c r="B23" s="1401">
        <v>17</v>
      </c>
      <c r="C23" s="1402" t="s">
        <v>946</v>
      </c>
      <c r="D23" s="1415">
        <v>4454.0683250000002</v>
      </c>
      <c r="E23" s="1415">
        <v>4484.3489070000005</v>
      </c>
      <c r="F23" s="1415">
        <v>4867.0789869999999</v>
      </c>
      <c r="G23" s="1403">
        <v>0.67984098560052075</v>
      </c>
      <c r="H23" s="1404">
        <v>8.5347970895521428</v>
      </c>
      <c r="I23" s="1405"/>
      <c r="J23" s="1405"/>
      <c r="K23" s="1405"/>
      <c r="L23" s="1405"/>
      <c r="M23" s="1405"/>
      <c r="N23" s="1405"/>
      <c r="O23" s="1405"/>
      <c r="P23" s="1400"/>
      <c r="Q23" s="1400"/>
      <c r="R23" s="1400"/>
    </row>
    <row r="24" spans="2:19" ht="15" customHeight="1">
      <c r="B24" s="1401">
        <v>18</v>
      </c>
      <c r="C24" s="1402" t="s">
        <v>1034</v>
      </c>
      <c r="D24" s="1415">
        <v>2896.0515500000001</v>
      </c>
      <c r="E24" s="1415">
        <v>3225.2095089999998</v>
      </c>
      <c r="F24" s="1415">
        <v>3599.6075480000004</v>
      </c>
      <c r="G24" s="1403">
        <v>11.365749307880918</v>
      </c>
      <c r="H24" s="1404">
        <v>11.608487385245425</v>
      </c>
      <c r="I24" s="1405"/>
      <c r="J24" s="1405"/>
      <c r="K24" s="1405"/>
      <c r="L24" s="1405"/>
      <c r="M24" s="1405"/>
      <c r="N24" s="1405"/>
      <c r="O24" s="1405"/>
      <c r="P24" s="1400"/>
      <c r="Q24" s="1400"/>
      <c r="R24" s="1400"/>
    </row>
    <row r="25" spans="2:19" ht="15" customHeight="1">
      <c r="B25" s="1401">
        <v>19</v>
      </c>
      <c r="C25" s="1402" t="s">
        <v>1035</v>
      </c>
      <c r="D25" s="1415">
        <v>9655.3389790000019</v>
      </c>
      <c r="E25" s="1415">
        <v>12808.416810000001</v>
      </c>
      <c r="F25" s="1415">
        <v>18016.081439000001</v>
      </c>
      <c r="G25" s="1403">
        <v>32.656314168335484</v>
      </c>
      <c r="H25" s="1404">
        <v>40.658144611082491</v>
      </c>
      <c r="I25" s="1405"/>
      <c r="J25" s="1405"/>
      <c r="K25" s="1405"/>
      <c r="L25" s="1405"/>
      <c r="M25" s="1405"/>
      <c r="N25" s="1405"/>
      <c r="O25" s="1405"/>
      <c r="P25" s="1400"/>
      <c r="Q25" s="1400"/>
      <c r="R25" s="1400"/>
    </row>
    <row r="26" spans="2:19" ht="15" customHeight="1">
      <c r="B26" s="1401">
        <v>20</v>
      </c>
      <c r="C26" s="1402" t="s">
        <v>1036</v>
      </c>
      <c r="D26" s="1415">
        <v>442.26199000000008</v>
      </c>
      <c r="E26" s="1415">
        <v>594.36938099999998</v>
      </c>
      <c r="F26" s="1415">
        <v>751.21876899999995</v>
      </c>
      <c r="G26" s="1403">
        <v>34.393050824919357</v>
      </c>
      <c r="H26" s="1404">
        <v>26.38921065148206</v>
      </c>
      <c r="I26" s="1405"/>
      <c r="J26" s="1405"/>
      <c r="K26" s="1405"/>
      <c r="L26" s="1405"/>
      <c r="M26" s="1405"/>
      <c r="N26" s="1405"/>
      <c r="O26" s="1405"/>
      <c r="P26" s="1400"/>
      <c r="Q26" s="1400"/>
      <c r="R26" s="1400"/>
    </row>
    <row r="27" spans="2:19" ht="15" customHeight="1">
      <c r="B27" s="1401">
        <v>21</v>
      </c>
      <c r="C27" s="1402" t="s">
        <v>1037</v>
      </c>
      <c r="D27" s="1415">
        <v>1206.8157819999999</v>
      </c>
      <c r="E27" s="1415">
        <v>1577.2635109999999</v>
      </c>
      <c r="F27" s="1415">
        <v>1624.4413160000001</v>
      </c>
      <c r="G27" s="1403">
        <v>30.696294705897373</v>
      </c>
      <c r="H27" s="1404">
        <v>2.9911175064266189</v>
      </c>
      <c r="I27" s="1405"/>
      <c r="J27" s="1405"/>
      <c r="K27" s="1405"/>
      <c r="L27" s="1405"/>
      <c r="M27" s="1405"/>
      <c r="N27" s="1405"/>
      <c r="O27" s="1405"/>
      <c r="P27" s="1400"/>
      <c r="Q27" s="1400"/>
      <c r="R27" s="1400"/>
    </row>
    <row r="28" spans="2:19" ht="15" customHeight="1">
      <c r="B28" s="1401">
        <v>22</v>
      </c>
      <c r="C28" s="1402" t="s">
        <v>958</v>
      </c>
      <c r="D28" s="1415">
        <v>2165.8953019999999</v>
      </c>
      <c r="E28" s="1415">
        <v>1964.2870710000002</v>
      </c>
      <c r="F28" s="1415">
        <v>2581.5079129999999</v>
      </c>
      <c r="G28" s="1403">
        <v>-9.3083091695999087</v>
      </c>
      <c r="H28" s="1404">
        <v>31.422130253383926</v>
      </c>
      <c r="I28" s="1405"/>
      <c r="J28" s="1405"/>
      <c r="K28" s="1405"/>
      <c r="L28" s="1405"/>
      <c r="M28" s="1405"/>
      <c r="N28" s="1405"/>
      <c r="O28" s="1405"/>
      <c r="P28" s="1400"/>
      <c r="Q28" s="1400"/>
      <c r="R28" s="1400"/>
    </row>
    <row r="29" spans="2:19" ht="15" customHeight="1">
      <c r="B29" s="1401">
        <v>23</v>
      </c>
      <c r="C29" s="1402" t="s">
        <v>1038</v>
      </c>
      <c r="D29" s="1415">
        <v>16414.056309</v>
      </c>
      <c r="E29" s="1415">
        <v>39160.906027999998</v>
      </c>
      <c r="F29" s="1415">
        <v>45129.577228000002</v>
      </c>
      <c r="G29" s="1403">
        <v>138.58152604562264</v>
      </c>
      <c r="H29" s="1404">
        <v>15.241402218151975</v>
      </c>
      <c r="I29" s="1405"/>
      <c r="J29" s="1405"/>
      <c r="K29" s="1405"/>
      <c r="L29" s="1405"/>
      <c r="M29" s="1405"/>
      <c r="N29" s="1405"/>
      <c r="O29" s="1405"/>
      <c r="P29" s="1400"/>
      <c r="Q29" s="1400"/>
      <c r="R29" s="1400"/>
    </row>
    <row r="30" spans="2:19" ht="15" customHeight="1">
      <c r="B30" s="1401">
        <v>24</v>
      </c>
      <c r="C30" s="1402" t="s">
        <v>1039</v>
      </c>
      <c r="D30" s="1415">
        <v>6699.1957490000004</v>
      </c>
      <c r="E30" s="1415">
        <v>7389.6053120000006</v>
      </c>
      <c r="F30" s="1415">
        <v>12062.855490999998</v>
      </c>
      <c r="G30" s="1403">
        <v>10.305857432260552</v>
      </c>
      <c r="H30" s="1404">
        <v>63.240863100104889</v>
      </c>
      <c r="I30" s="1405"/>
      <c r="J30" s="1405"/>
      <c r="K30" s="1405"/>
      <c r="L30" s="1405"/>
      <c r="M30" s="1405"/>
      <c r="N30" s="1405"/>
      <c r="O30" s="1405"/>
      <c r="P30" s="1400"/>
      <c r="Q30" s="1400"/>
      <c r="R30" s="1400"/>
    </row>
    <row r="31" spans="2:19" ht="15" customHeight="1">
      <c r="B31" s="1401">
        <v>25</v>
      </c>
      <c r="C31" s="1402" t="s">
        <v>1040</v>
      </c>
      <c r="D31" s="1415">
        <v>15434.470592000001</v>
      </c>
      <c r="E31" s="1415">
        <v>17824.539549000001</v>
      </c>
      <c r="F31" s="1415">
        <v>19473.342592999998</v>
      </c>
      <c r="G31" s="1403">
        <v>15.485266843158342</v>
      </c>
      <c r="H31" s="1404">
        <v>9.2501858994304342</v>
      </c>
      <c r="I31" s="1405"/>
      <c r="J31" s="1405"/>
      <c r="K31" s="1405"/>
      <c r="L31" s="1405"/>
      <c r="M31" s="1405"/>
      <c r="N31" s="1405"/>
      <c r="O31" s="1405"/>
      <c r="P31" s="1400"/>
      <c r="Q31" s="1400"/>
      <c r="R31" s="1400"/>
    </row>
    <row r="32" spans="2:19" ht="15" customHeight="1">
      <c r="B32" s="1401">
        <v>26</v>
      </c>
      <c r="C32" s="1402" t="s">
        <v>1041</v>
      </c>
      <c r="D32" s="1415">
        <v>20.735502999999998</v>
      </c>
      <c r="E32" s="1415">
        <v>62.480926999999994</v>
      </c>
      <c r="F32" s="1415">
        <v>64.230463999999998</v>
      </c>
      <c r="G32" s="1403">
        <v>201.32342099441718</v>
      </c>
      <c r="H32" s="1404">
        <v>2.8001137050991645</v>
      </c>
      <c r="I32" s="1405"/>
      <c r="J32" s="1405"/>
      <c r="K32" s="1405"/>
      <c r="L32" s="1405"/>
      <c r="M32" s="1405"/>
      <c r="N32" s="1405"/>
      <c r="O32" s="1405"/>
      <c r="P32" s="1400"/>
      <c r="Q32" s="1400"/>
      <c r="R32" s="1400"/>
    </row>
    <row r="33" spans="2:18" ht="15" customHeight="1">
      <c r="B33" s="1401">
        <v>27</v>
      </c>
      <c r="C33" s="1402" t="s">
        <v>1042</v>
      </c>
      <c r="D33" s="1415">
        <v>14666.426439000001</v>
      </c>
      <c r="E33" s="1415">
        <v>21819.301768000001</v>
      </c>
      <c r="F33" s="1415">
        <v>31776.006090000003</v>
      </c>
      <c r="G33" s="1403">
        <v>48.77040333410423</v>
      </c>
      <c r="H33" s="1404">
        <v>45.632552443096131</v>
      </c>
      <c r="I33" s="1405"/>
      <c r="J33" s="1405"/>
      <c r="K33" s="1405"/>
      <c r="L33" s="1405"/>
      <c r="M33" s="1405"/>
      <c r="N33" s="1405"/>
      <c r="O33" s="1405"/>
      <c r="P33" s="1400"/>
      <c r="Q33" s="1400"/>
      <c r="R33" s="1400"/>
    </row>
    <row r="34" spans="2:18" ht="15" customHeight="1">
      <c r="B34" s="1401">
        <v>28</v>
      </c>
      <c r="C34" s="1402" t="s">
        <v>1043</v>
      </c>
      <c r="D34" s="1415">
        <v>467.231381</v>
      </c>
      <c r="E34" s="1415">
        <v>591.68920700000001</v>
      </c>
      <c r="F34" s="1415">
        <v>674.38393000000008</v>
      </c>
      <c r="G34" s="1403">
        <v>26.637300288697858</v>
      </c>
      <c r="H34" s="1404">
        <v>13.976040465446602</v>
      </c>
      <c r="I34" s="1405"/>
      <c r="J34" s="1405"/>
      <c r="K34" s="1405"/>
      <c r="L34" s="1405"/>
      <c r="M34" s="1405"/>
      <c r="N34" s="1405"/>
      <c r="O34" s="1405"/>
      <c r="P34" s="1400"/>
      <c r="Q34" s="1400"/>
      <c r="R34" s="1400"/>
    </row>
    <row r="35" spans="2:18" ht="15" customHeight="1">
      <c r="B35" s="1401">
        <v>29</v>
      </c>
      <c r="C35" s="1402" t="s">
        <v>965</v>
      </c>
      <c r="D35" s="1415">
        <v>4483.8118209999993</v>
      </c>
      <c r="E35" s="1415">
        <v>4906.9379179999996</v>
      </c>
      <c r="F35" s="1415">
        <v>5293.0414359999995</v>
      </c>
      <c r="G35" s="1403">
        <v>9.4367496650569223</v>
      </c>
      <c r="H35" s="1404">
        <v>7.8685225786873332</v>
      </c>
      <c r="I35" s="1405"/>
      <c r="J35" s="1405"/>
      <c r="K35" s="1405"/>
      <c r="L35" s="1405"/>
      <c r="M35" s="1405"/>
      <c r="N35" s="1405"/>
      <c r="O35" s="1405"/>
      <c r="P35" s="1400"/>
      <c r="Q35" s="1400"/>
      <c r="R35" s="1400"/>
    </row>
    <row r="36" spans="2:18" ht="15" customHeight="1">
      <c r="B36" s="1401">
        <v>30</v>
      </c>
      <c r="C36" s="1402" t="s">
        <v>1044</v>
      </c>
      <c r="D36" s="1415">
        <v>47371.950613000008</v>
      </c>
      <c r="E36" s="1415">
        <v>98036.904130999988</v>
      </c>
      <c r="F36" s="1415">
        <v>131938.19640800002</v>
      </c>
      <c r="G36" s="1403">
        <v>106.95137705411756</v>
      </c>
      <c r="H36" s="1404">
        <v>34.580133448216657</v>
      </c>
      <c r="I36" s="1405"/>
      <c r="J36" s="1405"/>
      <c r="K36" s="1405"/>
      <c r="L36" s="1405"/>
      <c r="M36" s="1405"/>
      <c r="N36" s="1405"/>
      <c r="O36" s="1405"/>
      <c r="P36" s="1400"/>
      <c r="Q36" s="1400"/>
      <c r="R36" s="1400"/>
    </row>
    <row r="37" spans="2:18" ht="15" customHeight="1">
      <c r="B37" s="1401">
        <v>31</v>
      </c>
      <c r="C37" s="1402" t="s">
        <v>1045</v>
      </c>
      <c r="D37" s="1415">
        <v>1166.1178</v>
      </c>
      <c r="E37" s="1415">
        <v>1554.7915429999998</v>
      </c>
      <c r="F37" s="1415">
        <v>2300.9583790000001</v>
      </c>
      <c r="G37" s="1403">
        <v>33.330572863221875</v>
      </c>
      <c r="H37" s="1404">
        <v>47.991439068433408</v>
      </c>
      <c r="I37" s="1405"/>
      <c r="J37" s="1405"/>
      <c r="K37" s="1405"/>
      <c r="L37" s="1405"/>
      <c r="M37" s="1405"/>
      <c r="N37" s="1405"/>
      <c r="O37" s="1405"/>
      <c r="P37" s="1400"/>
      <c r="Q37" s="1400"/>
      <c r="R37" s="1400"/>
    </row>
    <row r="38" spans="2:18" ht="15" customHeight="1">
      <c r="B38" s="1401">
        <v>32</v>
      </c>
      <c r="C38" s="1402" t="s">
        <v>968</v>
      </c>
      <c r="D38" s="1415">
        <v>2016.387105</v>
      </c>
      <c r="E38" s="1415">
        <v>2294.1167300000002</v>
      </c>
      <c r="F38" s="1415">
        <v>2862.4581480000002</v>
      </c>
      <c r="G38" s="1403">
        <v>13.773626319634701</v>
      </c>
      <c r="H38" s="1404">
        <v>24.773866585245628</v>
      </c>
      <c r="I38" s="1405"/>
      <c r="J38" s="1405"/>
      <c r="K38" s="1405"/>
      <c r="L38" s="1405"/>
      <c r="M38" s="1405"/>
      <c r="N38" s="1405"/>
      <c r="O38" s="1405"/>
      <c r="P38" s="1400"/>
      <c r="Q38" s="1400"/>
      <c r="R38" s="1400"/>
    </row>
    <row r="39" spans="2:18" ht="15" customHeight="1">
      <c r="B39" s="1401">
        <v>33</v>
      </c>
      <c r="C39" s="1402" t="s">
        <v>1046</v>
      </c>
      <c r="D39" s="1415">
        <v>1142.2790289999998</v>
      </c>
      <c r="E39" s="1415">
        <v>1434.719069</v>
      </c>
      <c r="F39" s="1415">
        <v>1002.0706580000001</v>
      </c>
      <c r="G39" s="1403">
        <v>25.601453985898232</v>
      </c>
      <c r="H39" s="1404">
        <v>-30.155618639791001</v>
      </c>
      <c r="I39" s="1405"/>
      <c r="J39" s="1405"/>
      <c r="K39" s="1405"/>
      <c r="L39" s="1405"/>
      <c r="M39" s="1405"/>
      <c r="N39" s="1405"/>
      <c r="O39" s="1405"/>
      <c r="P39" s="1400"/>
      <c r="Q39" s="1400"/>
      <c r="R39" s="1400"/>
    </row>
    <row r="40" spans="2:18" ht="15" customHeight="1">
      <c r="B40" s="1401">
        <v>34</v>
      </c>
      <c r="C40" s="1402" t="s">
        <v>1047</v>
      </c>
      <c r="D40" s="1415">
        <v>174.34196200000002</v>
      </c>
      <c r="E40" s="1415">
        <v>190.63183199999997</v>
      </c>
      <c r="F40" s="1415">
        <v>71.692550999999995</v>
      </c>
      <c r="G40" s="1403">
        <v>9.3436312251665328</v>
      </c>
      <c r="H40" s="1404">
        <v>-62.392140783707092</v>
      </c>
      <c r="I40" s="1405"/>
      <c r="J40" s="1405"/>
      <c r="K40" s="1405"/>
      <c r="L40" s="1405"/>
      <c r="M40" s="1405"/>
      <c r="N40" s="1405"/>
      <c r="O40" s="1405"/>
      <c r="P40" s="1400"/>
      <c r="Q40" s="1400"/>
      <c r="R40" s="1400"/>
    </row>
    <row r="41" spans="2:18" ht="15" customHeight="1">
      <c r="B41" s="1401">
        <v>35</v>
      </c>
      <c r="C41" s="1402" t="s">
        <v>1000</v>
      </c>
      <c r="D41" s="1415">
        <v>3903.7340379999996</v>
      </c>
      <c r="E41" s="1415">
        <v>4921.5325910000001</v>
      </c>
      <c r="F41" s="1415">
        <v>4457.4559849999996</v>
      </c>
      <c r="G41" s="1403">
        <v>26.072435854811687</v>
      </c>
      <c r="H41" s="1404">
        <v>-9.4295140267618365</v>
      </c>
      <c r="I41" s="1405"/>
      <c r="J41" s="1405"/>
      <c r="K41" s="1405"/>
      <c r="L41" s="1405"/>
      <c r="M41" s="1405"/>
      <c r="N41" s="1405"/>
      <c r="O41" s="1405"/>
      <c r="P41" s="1400"/>
      <c r="Q41" s="1400"/>
      <c r="R41" s="1400"/>
    </row>
    <row r="42" spans="2:18" ht="15" customHeight="1">
      <c r="B42" s="1401">
        <v>36</v>
      </c>
      <c r="C42" s="1402" t="s">
        <v>1048</v>
      </c>
      <c r="D42" s="1415">
        <v>18860.439458000001</v>
      </c>
      <c r="E42" s="1415">
        <v>20288.790285999999</v>
      </c>
      <c r="F42" s="1415">
        <v>24167.583698000002</v>
      </c>
      <c r="G42" s="1403">
        <v>7.573263768221139</v>
      </c>
      <c r="H42" s="1404">
        <v>19.117913672144908</v>
      </c>
      <c r="I42" s="1405"/>
      <c r="J42" s="1405"/>
      <c r="K42" s="1405"/>
      <c r="L42" s="1405"/>
      <c r="M42" s="1405"/>
      <c r="N42" s="1405"/>
      <c r="O42" s="1405"/>
      <c r="P42" s="1400"/>
      <c r="Q42" s="1400"/>
      <c r="R42" s="1400"/>
    </row>
    <row r="43" spans="2:18" ht="15" customHeight="1">
      <c r="B43" s="1401">
        <v>37</v>
      </c>
      <c r="C43" s="1402" t="s">
        <v>1049</v>
      </c>
      <c r="D43" s="1415">
        <v>967.44379600000002</v>
      </c>
      <c r="E43" s="1415">
        <v>731.67746499999998</v>
      </c>
      <c r="F43" s="1415">
        <v>822.44952899999998</v>
      </c>
      <c r="G43" s="1403">
        <v>-24.370028726712718</v>
      </c>
      <c r="H43" s="1404">
        <v>12.406021552132955</v>
      </c>
      <c r="I43" s="1405"/>
      <c r="J43" s="1405"/>
      <c r="K43" s="1405"/>
      <c r="L43" s="1405"/>
      <c r="M43" s="1405"/>
      <c r="N43" s="1405"/>
      <c r="O43" s="1405"/>
      <c r="P43" s="1400"/>
      <c r="Q43" s="1400"/>
      <c r="R43" s="1400"/>
    </row>
    <row r="44" spans="2:18" ht="15" customHeight="1">
      <c r="B44" s="1401">
        <v>38</v>
      </c>
      <c r="C44" s="1402" t="s">
        <v>1050</v>
      </c>
      <c r="D44" s="1415">
        <v>3454.1433019999999</v>
      </c>
      <c r="E44" s="1415">
        <v>4297.1811980000002</v>
      </c>
      <c r="F44" s="1415">
        <v>1799.5565530000003</v>
      </c>
      <c r="G44" s="1403">
        <v>24.40656980015477</v>
      </c>
      <c r="H44" s="1404">
        <v>-58.122395354481391</v>
      </c>
      <c r="I44" s="1405"/>
      <c r="J44" s="1405"/>
      <c r="K44" s="1405"/>
      <c r="L44" s="1405"/>
      <c r="M44" s="1405"/>
      <c r="N44" s="1405"/>
      <c r="O44" s="1405"/>
      <c r="P44" s="1400"/>
      <c r="Q44" s="1400"/>
      <c r="R44" s="1400"/>
    </row>
    <row r="45" spans="2:18" ht="15" customHeight="1">
      <c r="B45" s="1401">
        <v>39</v>
      </c>
      <c r="C45" s="1402" t="s">
        <v>1051</v>
      </c>
      <c r="D45" s="1415">
        <v>701.69319400000006</v>
      </c>
      <c r="E45" s="1415">
        <v>921.47743700000001</v>
      </c>
      <c r="F45" s="1415">
        <v>855.492392</v>
      </c>
      <c r="G45" s="1403">
        <v>31.321985859250049</v>
      </c>
      <c r="H45" s="1404">
        <v>-7.1607879206270724</v>
      </c>
      <c r="I45" s="1405"/>
      <c r="J45" s="1405"/>
      <c r="K45" s="1405"/>
      <c r="L45" s="1405"/>
      <c r="M45" s="1405"/>
      <c r="N45" s="1405"/>
      <c r="O45" s="1405"/>
      <c r="P45" s="1400"/>
      <c r="Q45" s="1400"/>
      <c r="R45" s="1400"/>
    </row>
    <row r="46" spans="2:18" ht="15" customHeight="1">
      <c r="B46" s="1401">
        <v>40</v>
      </c>
      <c r="C46" s="1402" t="s">
        <v>1052</v>
      </c>
      <c r="D46" s="1415">
        <v>122.94771500000002</v>
      </c>
      <c r="E46" s="1415">
        <v>234.91306300000002</v>
      </c>
      <c r="F46" s="1415">
        <v>1000.83066</v>
      </c>
      <c r="G46" s="1403">
        <v>91.067449281184253</v>
      </c>
      <c r="H46" s="1404">
        <v>326.04299957554935</v>
      </c>
      <c r="I46" s="1405"/>
      <c r="J46" s="1405"/>
      <c r="K46" s="1405"/>
      <c r="L46" s="1405"/>
      <c r="M46" s="1405"/>
      <c r="N46" s="1405"/>
      <c r="O46" s="1405"/>
      <c r="P46" s="1400"/>
      <c r="Q46" s="1400"/>
      <c r="R46" s="1400"/>
    </row>
    <row r="47" spans="2:18" ht="15" customHeight="1">
      <c r="B47" s="1401">
        <v>41</v>
      </c>
      <c r="C47" s="1402" t="s">
        <v>1053</v>
      </c>
      <c r="D47" s="1415">
        <v>275.368673</v>
      </c>
      <c r="E47" s="1415">
        <v>98.605584999999991</v>
      </c>
      <c r="F47" s="1415">
        <v>47.282426000000001</v>
      </c>
      <c r="G47" s="1403">
        <v>-64.191429647482096</v>
      </c>
      <c r="H47" s="1404">
        <v>-52.048937187482835</v>
      </c>
      <c r="I47" s="1405"/>
      <c r="J47" s="1405"/>
      <c r="K47" s="1405"/>
      <c r="L47" s="1405"/>
      <c r="M47" s="1405"/>
      <c r="N47" s="1405"/>
      <c r="O47" s="1405"/>
      <c r="P47" s="1400"/>
      <c r="Q47" s="1400"/>
      <c r="R47" s="1400"/>
    </row>
    <row r="48" spans="2:18" ht="15" customHeight="1">
      <c r="B48" s="1401">
        <v>42</v>
      </c>
      <c r="C48" s="1402" t="s">
        <v>1005</v>
      </c>
      <c r="D48" s="1415">
        <v>40.979734999999998</v>
      </c>
      <c r="E48" s="1415">
        <v>61.048974999999999</v>
      </c>
      <c r="F48" s="1415">
        <v>84.620922000000007</v>
      </c>
      <c r="G48" s="1403">
        <v>48.97357193744665</v>
      </c>
      <c r="H48" s="1404">
        <v>38.611536065920859</v>
      </c>
      <c r="I48" s="1405"/>
      <c r="J48" s="1405"/>
      <c r="K48" s="1405"/>
      <c r="L48" s="1405"/>
      <c r="M48" s="1405"/>
      <c r="N48" s="1405"/>
      <c r="O48" s="1405"/>
      <c r="P48" s="1400"/>
      <c r="Q48" s="1400"/>
      <c r="R48" s="1400"/>
    </row>
    <row r="49" spans="2:18" ht="15" customHeight="1">
      <c r="B49" s="1401">
        <v>43</v>
      </c>
      <c r="C49" s="1402" t="s">
        <v>1054</v>
      </c>
      <c r="D49" s="1415">
        <v>3519.1491499999997</v>
      </c>
      <c r="E49" s="1415">
        <v>3514.8427219999999</v>
      </c>
      <c r="F49" s="1415">
        <v>3738.6052329999998</v>
      </c>
      <c r="G49" s="1403">
        <v>-0.12237128397924835</v>
      </c>
      <c r="H49" s="1404">
        <v>6.3662168892915787</v>
      </c>
      <c r="I49" s="1405"/>
      <c r="J49" s="1405"/>
      <c r="K49" s="1405"/>
      <c r="L49" s="1405"/>
      <c r="M49" s="1405"/>
      <c r="N49" s="1405"/>
      <c r="O49" s="1405"/>
      <c r="P49" s="1400"/>
      <c r="Q49" s="1400"/>
      <c r="R49" s="1400"/>
    </row>
    <row r="50" spans="2:18" ht="15" customHeight="1">
      <c r="B50" s="1401">
        <v>44</v>
      </c>
      <c r="C50" s="1402" t="s">
        <v>982</v>
      </c>
      <c r="D50" s="1415">
        <v>5533.1401569999998</v>
      </c>
      <c r="E50" s="1415">
        <v>5400.6343980000001</v>
      </c>
      <c r="F50" s="1415">
        <v>7697.0595519999988</v>
      </c>
      <c r="G50" s="1403">
        <v>-2.3947659961652334</v>
      </c>
      <c r="H50" s="1404">
        <v>42.521396279859744</v>
      </c>
      <c r="I50" s="1405"/>
      <c r="J50" s="1405"/>
      <c r="K50" s="1405"/>
      <c r="L50" s="1405"/>
      <c r="M50" s="1405"/>
      <c r="N50" s="1405"/>
      <c r="O50" s="1405"/>
      <c r="P50" s="1400"/>
      <c r="Q50" s="1400"/>
      <c r="R50" s="1400"/>
    </row>
    <row r="51" spans="2:18" ht="15" customHeight="1">
      <c r="B51" s="1401">
        <v>45</v>
      </c>
      <c r="C51" s="1402" t="s">
        <v>1055</v>
      </c>
      <c r="D51" s="1415">
        <v>2447.5296969999999</v>
      </c>
      <c r="E51" s="1415">
        <v>2143.3011070000002</v>
      </c>
      <c r="F51" s="1415">
        <v>1950.1536840000001</v>
      </c>
      <c r="G51" s="1403">
        <v>-12.430026502759105</v>
      </c>
      <c r="H51" s="1404">
        <v>-9.0116793375033808</v>
      </c>
      <c r="I51" s="1405"/>
      <c r="J51" s="1405"/>
      <c r="K51" s="1405"/>
      <c r="L51" s="1405"/>
      <c r="M51" s="1405"/>
      <c r="N51" s="1405"/>
      <c r="O51" s="1405"/>
      <c r="P51" s="1400"/>
      <c r="Q51" s="1400"/>
      <c r="R51" s="1400"/>
    </row>
    <row r="52" spans="2:18" ht="15" customHeight="1">
      <c r="B52" s="1401">
        <v>46</v>
      </c>
      <c r="C52" s="1402" t="s">
        <v>1056</v>
      </c>
      <c r="D52" s="1415">
        <v>3057.1206320000001</v>
      </c>
      <c r="E52" s="1415">
        <v>4774.3666940000003</v>
      </c>
      <c r="F52" s="1415">
        <v>6040.4119540000002</v>
      </c>
      <c r="G52" s="1403">
        <v>56.172008524130746</v>
      </c>
      <c r="H52" s="1404">
        <v>26.517553869313247</v>
      </c>
      <c r="I52" s="1405"/>
      <c r="J52" s="1405"/>
      <c r="K52" s="1405"/>
      <c r="L52" s="1405"/>
      <c r="M52" s="1405"/>
      <c r="N52" s="1405"/>
      <c r="O52" s="1405"/>
      <c r="P52" s="1400"/>
      <c r="Q52" s="1400"/>
      <c r="R52" s="1400"/>
    </row>
    <row r="53" spans="2:18" ht="15" customHeight="1">
      <c r="B53" s="1401">
        <v>47</v>
      </c>
      <c r="C53" s="1402" t="s">
        <v>1006</v>
      </c>
      <c r="D53" s="1415">
        <v>6298.3811959999994</v>
      </c>
      <c r="E53" s="1415">
        <v>9346.9572960000005</v>
      </c>
      <c r="F53" s="1415">
        <v>9341.7640040000006</v>
      </c>
      <c r="G53" s="1403">
        <v>48.402534002484686</v>
      </c>
      <c r="H53" s="1404">
        <v>-5.5561310868739611E-2</v>
      </c>
      <c r="I53" s="1405"/>
      <c r="J53" s="1405"/>
      <c r="K53" s="1405"/>
      <c r="L53" s="1405"/>
      <c r="M53" s="1405"/>
      <c r="N53" s="1405"/>
      <c r="O53" s="1405"/>
      <c r="P53" s="1400"/>
      <c r="Q53" s="1400"/>
      <c r="R53" s="1400"/>
    </row>
    <row r="54" spans="2:18" ht="15" customHeight="1">
      <c r="B54" s="1401">
        <v>48</v>
      </c>
      <c r="C54" s="1402" t="s">
        <v>1057</v>
      </c>
      <c r="D54" s="1415">
        <v>44447.947085</v>
      </c>
      <c r="E54" s="1415">
        <v>67995.87139</v>
      </c>
      <c r="F54" s="1415">
        <v>88514.57603099999</v>
      </c>
      <c r="G54" s="1403">
        <v>52.978654469616203</v>
      </c>
      <c r="H54" s="1404">
        <v>30.17639780408436</v>
      </c>
      <c r="I54" s="1405"/>
      <c r="J54" s="1405"/>
      <c r="K54" s="1405"/>
      <c r="L54" s="1405"/>
      <c r="M54" s="1405"/>
      <c r="N54" s="1405"/>
      <c r="O54" s="1405"/>
      <c r="P54" s="1400"/>
      <c r="Q54" s="1400"/>
      <c r="R54" s="1400"/>
    </row>
    <row r="55" spans="2:18" ht="15" customHeight="1">
      <c r="B55" s="1401">
        <v>49</v>
      </c>
      <c r="C55" s="1402" t="s">
        <v>1058</v>
      </c>
      <c r="D55" s="1415">
        <v>1088.050939</v>
      </c>
      <c r="E55" s="1415">
        <v>1667.3762810000003</v>
      </c>
      <c r="F55" s="1415">
        <v>2667.6590649999998</v>
      </c>
      <c r="G55" s="1403">
        <v>53.24432167968564</v>
      </c>
      <c r="H55" s="1404">
        <v>59.991424575146596</v>
      </c>
      <c r="I55" s="1405"/>
      <c r="J55" s="1405"/>
      <c r="K55" s="1405"/>
      <c r="L55" s="1405"/>
      <c r="M55" s="1405"/>
      <c r="N55" s="1405"/>
      <c r="O55" s="1405"/>
      <c r="P55" s="1400"/>
      <c r="Q55" s="1400"/>
      <c r="R55" s="1400"/>
    </row>
    <row r="56" spans="2:18" ht="15" customHeight="1">
      <c r="B56" s="1406"/>
      <c r="C56" s="1407" t="s">
        <v>987</v>
      </c>
      <c r="D56" s="1416">
        <v>82252.728948000004</v>
      </c>
      <c r="E56" s="1416">
        <v>104961.994577</v>
      </c>
      <c r="F56" s="1416">
        <v>126928.023514</v>
      </c>
      <c r="G56" s="1408">
        <v>27.60913336183259</v>
      </c>
      <c r="H56" s="1409">
        <v>20.927602438886339</v>
      </c>
      <c r="I56" s="1400"/>
      <c r="J56" s="1400"/>
      <c r="K56" s="1400"/>
      <c r="L56" s="1400"/>
      <c r="M56" s="1400"/>
      <c r="N56" s="1400"/>
      <c r="O56" s="1400"/>
      <c r="P56" s="1400"/>
      <c r="Q56" s="1400"/>
      <c r="R56" s="1400"/>
    </row>
    <row r="57" spans="2:18" ht="15" customHeight="1" thickBot="1">
      <c r="B57" s="1410"/>
      <c r="C57" s="1411" t="s">
        <v>988</v>
      </c>
      <c r="D57" s="1417">
        <v>366154.07837600005</v>
      </c>
      <c r="E57" s="1417">
        <v>526148.54006699997</v>
      </c>
      <c r="F57" s="1417">
        <v>649494.33772199997</v>
      </c>
      <c r="G57" s="1412">
        <v>43.695938715368641</v>
      </c>
      <c r="H57" s="1413">
        <v>23.443151175387285</v>
      </c>
      <c r="I57" s="1400"/>
      <c r="J57" s="1400"/>
      <c r="K57" s="1400"/>
      <c r="L57" s="1400"/>
      <c r="M57" s="1400"/>
      <c r="N57" s="1400"/>
      <c r="O57" s="1400"/>
      <c r="P57" s="1400"/>
      <c r="Q57" s="1400"/>
      <c r="R57" s="1400"/>
    </row>
    <row r="58" spans="2:18" ht="16.5" thickTop="1">
      <c r="B58" s="1622" t="s">
        <v>1296</v>
      </c>
      <c r="C58" s="1622"/>
      <c r="D58" s="1622"/>
      <c r="E58" s="1622"/>
      <c r="F58" s="1622"/>
      <c r="G58" s="1622"/>
      <c r="H58" s="1622"/>
    </row>
  </sheetData>
  <mergeCells count="6">
    <mergeCell ref="B58:H58"/>
    <mergeCell ref="B1:H1"/>
    <mergeCell ref="B2:H2"/>
    <mergeCell ref="B3:H3"/>
    <mergeCell ref="D4:F4"/>
    <mergeCell ref="G4:H4"/>
  </mergeCells>
  <printOptions horizontalCentered="1"/>
  <pageMargins left="0.5" right="0.5" top="0.75" bottom="0.75" header="0.5" footer="0.5"/>
  <pageSetup scale="80"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S65"/>
  <sheetViews>
    <sheetView workbookViewId="0">
      <selection activeCell="M10" sqref="M10"/>
    </sheetView>
  </sheetViews>
  <sheetFormatPr defaultRowHeight="15.75"/>
  <cols>
    <col min="1" max="1" width="9.140625" style="1179"/>
    <col min="2" max="2" width="9.7109375" style="1179" customWidth="1"/>
    <col min="3" max="3" width="50" style="1179" bestFit="1" customWidth="1"/>
    <col min="4" max="6" width="12" style="1179" customWidth="1"/>
    <col min="7" max="8" width="10.42578125" style="1179" customWidth="1"/>
    <col min="9" max="10" width="9.140625" style="1179"/>
    <col min="11" max="11" width="7.42578125" style="1179" customWidth="1"/>
    <col min="12" max="257" width="9.140625" style="1179"/>
    <col min="258" max="258" width="6.140625" style="1179" customWidth="1"/>
    <col min="259" max="259" width="41.140625" style="1179" bestFit="1" customWidth="1"/>
    <col min="260" max="264" width="10.7109375" style="1179" customWidth="1"/>
    <col min="265" max="513" width="9.140625" style="1179"/>
    <col min="514" max="514" width="6.140625" style="1179" customWidth="1"/>
    <col min="515" max="515" width="41.140625" style="1179" bestFit="1" customWidth="1"/>
    <col min="516" max="520" width="10.7109375" style="1179" customWidth="1"/>
    <col min="521" max="769" width="9.140625" style="1179"/>
    <col min="770" max="770" width="6.140625" style="1179" customWidth="1"/>
    <col min="771" max="771" width="41.140625" style="1179" bestFit="1" customWidth="1"/>
    <col min="772" max="776" width="10.7109375" style="1179" customWidth="1"/>
    <col min="777" max="1025" width="9.140625" style="1179"/>
    <col min="1026" max="1026" width="6.140625" style="1179" customWidth="1"/>
    <col min="1027" max="1027" width="41.140625" style="1179" bestFit="1" customWidth="1"/>
    <col min="1028" max="1032" width="10.7109375" style="1179" customWidth="1"/>
    <col min="1033" max="1281" width="9.140625" style="1179"/>
    <col min="1282" max="1282" width="6.140625" style="1179" customWidth="1"/>
    <col min="1283" max="1283" width="41.140625" style="1179" bestFit="1" customWidth="1"/>
    <col min="1284" max="1288" width="10.7109375" style="1179" customWidth="1"/>
    <col min="1289" max="1537" width="9.140625" style="1179"/>
    <col min="1538" max="1538" width="6.140625" style="1179" customWidth="1"/>
    <col min="1539" max="1539" width="41.140625" style="1179" bestFit="1" customWidth="1"/>
    <col min="1540" max="1544" width="10.7109375" style="1179" customWidth="1"/>
    <col min="1545" max="1793" width="9.140625" style="1179"/>
    <col min="1794" max="1794" width="6.140625" style="1179" customWidth="1"/>
    <col min="1795" max="1795" width="41.140625" style="1179" bestFit="1" customWidth="1"/>
    <col min="1796" max="1800" width="10.7109375" style="1179" customWidth="1"/>
    <col min="1801" max="2049" width="9.140625" style="1179"/>
    <col min="2050" max="2050" width="6.140625" style="1179" customWidth="1"/>
    <col min="2051" max="2051" width="41.140625" style="1179" bestFit="1" customWidth="1"/>
    <col min="2052" max="2056" width="10.7109375" style="1179" customWidth="1"/>
    <col min="2057" max="2305" width="9.140625" style="1179"/>
    <col min="2306" max="2306" width="6.140625" style="1179" customWidth="1"/>
    <col min="2307" max="2307" width="41.140625" style="1179" bestFit="1" customWidth="1"/>
    <col min="2308" max="2312" width="10.7109375" style="1179" customWidth="1"/>
    <col min="2313" max="2561" width="9.140625" style="1179"/>
    <col min="2562" max="2562" width="6.140625" style="1179" customWidth="1"/>
    <col min="2563" max="2563" width="41.140625" style="1179" bestFit="1" customWidth="1"/>
    <col min="2564" max="2568" width="10.7109375" style="1179" customWidth="1"/>
    <col min="2569" max="2817" width="9.140625" style="1179"/>
    <col min="2818" max="2818" width="6.140625" style="1179" customWidth="1"/>
    <col min="2819" max="2819" width="41.140625" style="1179" bestFit="1" customWidth="1"/>
    <col min="2820" max="2824" width="10.7109375" style="1179" customWidth="1"/>
    <col min="2825" max="3073" width="9.140625" style="1179"/>
    <col min="3074" max="3074" width="6.140625" style="1179" customWidth="1"/>
    <col min="3075" max="3075" width="41.140625" style="1179" bestFit="1" customWidth="1"/>
    <col min="3076" max="3080" width="10.7109375" style="1179" customWidth="1"/>
    <col min="3081" max="3329" width="9.140625" style="1179"/>
    <col min="3330" max="3330" width="6.140625" style="1179" customWidth="1"/>
    <col min="3331" max="3331" width="41.140625" style="1179" bestFit="1" customWidth="1"/>
    <col min="3332" max="3336" width="10.7109375" style="1179" customWidth="1"/>
    <col min="3337" max="3585" width="9.140625" style="1179"/>
    <col min="3586" max="3586" width="6.140625" style="1179" customWidth="1"/>
    <col min="3587" max="3587" width="41.140625" style="1179" bestFit="1" customWidth="1"/>
    <col min="3588" max="3592" width="10.7109375" style="1179" customWidth="1"/>
    <col min="3593" max="3841" width="9.140625" style="1179"/>
    <col min="3842" max="3842" width="6.140625" style="1179" customWidth="1"/>
    <col min="3843" max="3843" width="41.140625" style="1179" bestFit="1" customWidth="1"/>
    <col min="3844" max="3848" width="10.7109375" style="1179" customWidth="1"/>
    <col min="3849" max="4097" width="9.140625" style="1179"/>
    <col min="4098" max="4098" width="6.140625" style="1179" customWidth="1"/>
    <col min="4099" max="4099" width="41.140625" style="1179" bestFit="1" customWidth="1"/>
    <col min="4100" max="4104" width="10.7109375" style="1179" customWidth="1"/>
    <col min="4105" max="4353" width="9.140625" style="1179"/>
    <col min="4354" max="4354" width="6.140625" style="1179" customWidth="1"/>
    <col min="4355" max="4355" width="41.140625" style="1179" bestFit="1" customWidth="1"/>
    <col min="4356" max="4360" width="10.7109375" style="1179" customWidth="1"/>
    <col min="4361" max="4609" width="9.140625" style="1179"/>
    <col min="4610" max="4610" width="6.140625" style="1179" customWidth="1"/>
    <col min="4611" max="4611" width="41.140625" style="1179" bestFit="1" customWidth="1"/>
    <col min="4612" max="4616" width="10.7109375" style="1179" customWidth="1"/>
    <col min="4617" max="4865" width="9.140625" style="1179"/>
    <col min="4866" max="4866" width="6.140625" style="1179" customWidth="1"/>
    <col min="4867" max="4867" width="41.140625" style="1179" bestFit="1" customWidth="1"/>
    <col min="4868" max="4872" width="10.7109375" style="1179" customWidth="1"/>
    <col min="4873" max="5121" width="9.140625" style="1179"/>
    <col min="5122" max="5122" width="6.140625" style="1179" customWidth="1"/>
    <col min="5123" max="5123" width="41.140625" style="1179" bestFit="1" customWidth="1"/>
    <col min="5124" max="5128" width="10.7109375" style="1179" customWidth="1"/>
    <col min="5129" max="5377" width="9.140625" style="1179"/>
    <col min="5378" max="5378" width="6.140625" style="1179" customWidth="1"/>
    <col min="5379" max="5379" width="41.140625" style="1179" bestFit="1" customWidth="1"/>
    <col min="5380" max="5384" width="10.7109375" style="1179" customWidth="1"/>
    <col min="5385" max="5633" width="9.140625" style="1179"/>
    <col min="5634" max="5634" width="6.140625" style="1179" customWidth="1"/>
    <col min="5635" max="5635" width="41.140625" style="1179" bestFit="1" customWidth="1"/>
    <col min="5636" max="5640" width="10.7109375" style="1179" customWidth="1"/>
    <col min="5641" max="5889" width="9.140625" style="1179"/>
    <col min="5890" max="5890" width="6.140625" style="1179" customWidth="1"/>
    <col min="5891" max="5891" width="41.140625" style="1179" bestFit="1" customWidth="1"/>
    <col min="5892" max="5896" width="10.7109375" style="1179" customWidth="1"/>
    <col min="5897" max="6145" width="9.140625" style="1179"/>
    <col min="6146" max="6146" width="6.140625" style="1179" customWidth="1"/>
    <col min="6147" max="6147" width="41.140625" style="1179" bestFit="1" customWidth="1"/>
    <col min="6148" max="6152" width="10.7109375" style="1179" customWidth="1"/>
    <col min="6153" max="6401" width="9.140625" style="1179"/>
    <col min="6402" max="6402" width="6.140625" style="1179" customWidth="1"/>
    <col min="6403" max="6403" width="41.140625" style="1179" bestFit="1" customWidth="1"/>
    <col min="6404" max="6408" width="10.7109375" style="1179" customWidth="1"/>
    <col min="6409" max="6657" width="9.140625" style="1179"/>
    <col min="6658" max="6658" width="6.140625" style="1179" customWidth="1"/>
    <col min="6659" max="6659" width="41.140625" style="1179" bestFit="1" customWidth="1"/>
    <col min="6660" max="6664" width="10.7109375" style="1179" customWidth="1"/>
    <col min="6665" max="6913" width="9.140625" style="1179"/>
    <col min="6914" max="6914" width="6.140625" style="1179" customWidth="1"/>
    <col min="6915" max="6915" width="41.140625" style="1179" bestFit="1" customWidth="1"/>
    <col min="6916" max="6920" width="10.7109375" style="1179" customWidth="1"/>
    <col min="6921" max="7169" width="9.140625" style="1179"/>
    <col min="7170" max="7170" width="6.140625" style="1179" customWidth="1"/>
    <col min="7171" max="7171" width="41.140625" style="1179" bestFit="1" customWidth="1"/>
    <col min="7172" max="7176" width="10.7109375" style="1179" customWidth="1"/>
    <col min="7177" max="7425" width="9.140625" style="1179"/>
    <col min="7426" max="7426" width="6.140625" style="1179" customWidth="1"/>
    <col min="7427" max="7427" width="41.140625" style="1179" bestFit="1" customWidth="1"/>
    <col min="7428" max="7432" width="10.7109375" style="1179" customWidth="1"/>
    <col min="7433" max="7681" width="9.140625" style="1179"/>
    <col min="7682" max="7682" width="6.140625" style="1179" customWidth="1"/>
    <col min="7683" max="7683" width="41.140625" style="1179" bestFit="1" customWidth="1"/>
    <col min="7684" max="7688" width="10.7109375" style="1179" customWidth="1"/>
    <col min="7689" max="7937" width="9.140625" style="1179"/>
    <col min="7938" max="7938" width="6.140625" style="1179" customWidth="1"/>
    <col min="7939" max="7939" width="41.140625" style="1179" bestFit="1" customWidth="1"/>
    <col min="7940" max="7944" width="10.7109375" style="1179" customWidth="1"/>
    <col min="7945" max="8193" width="9.140625" style="1179"/>
    <col min="8194" max="8194" width="6.140625" style="1179" customWidth="1"/>
    <col min="8195" max="8195" width="41.140625" style="1179" bestFit="1" customWidth="1"/>
    <col min="8196" max="8200" width="10.7109375" style="1179" customWidth="1"/>
    <col min="8201" max="8449" width="9.140625" style="1179"/>
    <col min="8450" max="8450" width="6.140625" style="1179" customWidth="1"/>
    <col min="8451" max="8451" width="41.140625" style="1179" bestFit="1" customWidth="1"/>
    <col min="8452" max="8456" width="10.7109375" style="1179" customWidth="1"/>
    <col min="8457" max="8705" width="9.140625" style="1179"/>
    <col min="8706" max="8706" width="6.140625" style="1179" customWidth="1"/>
    <col min="8707" max="8707" width="41.140625" style="1179" bestFit="1" customWidth="1"/>
    <col min="8708" max="8712" width="10.7109375" style="1179" customWidth="1"/>
    <col min="8713" max="8961" width="9.140625" style="1179"/>
    <col min="8962" max="8962" width="6.140625" style="1179" customWidth="1"/>
    <col min="8963" max="8963" width="41.140625" style="1179" bestFit="1" customWidth="1"/>
    <col min="8964" max="8968" width="10.7109375" style="1179" customWidth="1"/>
    <col min="8969" max="9217" width="9.140625" style="1179"/>
    <col min="9218" max="9218" width="6.140625" style="1179" customWidth="1"/>
    <col min="9219" max="9219" width="41.140625" style="1179" bestFit="1" customWidth="1"/>
    <col min="9220" max="9224" width="10.7109375" style="1179" customWidth="1"/>
    <col min="9225" max="9473" width="9.140625" style="1179"/>
    <col min="9474" max="9474" width="6.140625" style="1179" customWidth="1"/>
    <col min="9475" max="9475" width="41.140625" style="1179" bestFit="1" customWidth="1"/>
    <col min="9476" max="9480" width="10.7109375" style="1179" customWidth="1"/>
    <col min="9481" max="9729" width="9.140625" style="1179"/>
    <col min="9730" max="9730" width="6.140625" style="1179" customWidth="1"/>
    <col min="9731" max="9731" width="41.140625" style="1179" bestFit="1" customWidth="1"/>
    <col min="9732" max="9736" width="10.7109375" style="1179" customWidth="1"/>
    <col min="9737" max="9985" width="9.140625" style="1179"/>
    <col min="9986" max="9986" width="6.140625" style="1179" customWidth="1"/>
    <col min="9987" max="9987" width="41.140625" style="1179" bestFit="1" customWidth="1"/>
    <col min="9988" max="9992" width="10.7109375" style="1179" customWidth="1"/>
    <col min="9993" max="10241" width="9.140625" style="1179"/>
    <col min="10242" max="10242" width="6.140625" style="1179" customWidth="1"/>
    <col min="10243" max="10243" width="41.140625" style="1179" bestFit="1" customWidth="1"/>
    <col min="10244" max="10248" width="10.7109375" style="1179" customWidth="1"/>
    <col min="10249" max="10497" width="9.140625" style="1179"/>
    <col min="10498" max="10498" width="6.140625" style="1179" customWidth="1"/>
    <col min="10499" max="10499" width="41.140625" style="1179" bestFit="1" customWidth="1"/>
    <col min="10500" max="10504" width="10.7109375" style="1179" customWidth="1"/>
    <col min="10505" max="10753" width="9.140625" style="1179"/>
    <col min="10754" max="10754" width="6.140625" style="1179" customWidth="1"/>
    <col min="10755" max="10755" width="41.140625" style="1179" bestFit="1" customWidth="1"/>
    <col min="10756" max="10760" width="10.7109375" style="1179" customWidth="1"/>
    <col min="10761" max="11009" width="9.140625" style="1179"/>
    <col min="11010" max="11010" width="6.140625" style="1179" customWidth="1"/>
    <col min="11011" max="11011" width="41.140625" style="1179" bestFit="1" customWidth="1"/>
    <col min="11012" max="11016" width="10.7109375" style="1179" customWidth="1"/>
    <col min="11017" max="11265" width="9.140625" style="1179"/>
    <col min="11266" max="11266" width="6.140625" style="1179" customWidth="1"/>
    <col min="11267" max="11267" width="41.140625" style="1179" bestFit="1" customWidth="1"/>
    <col min="11268" max="11272" width="10.7109375" style="1179" customWidth="1"/>
    <col min="11273" max="11521" width="9.140625" style="1179"/>
    <col min="11522" max="11522" width="6.140625" style="1179" customWidth="1"/>
    <col min="11523" max="11523" width="41.140625" style="1179" bestFit="1" customWidth="1"/>
    <col min="11524" max="11528" width="10.7109375" style="1179" customWidth="1"/>
    <col min="11529" max="11777" width="9.140625" style="1179"/>
    <col min="11778" max="11778" width="6.140625" style="1179" customWidth="1"/>
    <col min="11779" max="11779" width="41.140625" style="1179" bestFit="1" customWidth="1"/>
    <col min="11780" max="11784" width="10.7109375" style="1179" customWidth="1"/>
    <col min="11785" max="12033" width="9.140625" style="1179"/>
    <col min="12034" max="12034" width="6.140625" style="1179" customWidth="1"/>
    <col min="12035" max="12035" width="41.140625" style="1179" bestFit="1" customWidth="1"/>
    <col min="12036" max="12040" width="10.7109375" style="1179" customWidth="1"/>
    <col min="12041" max="12289" width="9.140625" style="1179"/>
    <col min="12290" max="12290" width="6.140625" style="1179" customWidth="1"/>
    <col min="12291" max="12291" width="41.140625" style="1179" bestFit="1" customWidth="1"/>
    <col min="12292" max="12296" width="10.7109375" style="1179" customWidth="1"/>
    <col min="12297" max="12545" width="9.140625" style="1179"/>
    <col min="12546" max="12546" width="6.140625" style="1179" customWidth="1"/>
    <col min="12547" max="12547" width="41.140625" style="1179" bestFit="1" customWidth="1"/>
    <col min="12548" max="12552" width="10.7109375" style="1179" customWidth="1"/>
    <col min="12553" max="12801" width="9.140625" style="1179"/>
    <col min="12802" max="12802" width="6.140625" style="1179" customWidth="1"/>
    <col min="12803" max="12803" width="41.140625" style="1179" bestFit="1" customWidth="1"/>
    <col min="12804" max="12808" width="10.7109375" style="1179" customWidth="1"/>
    <col min="12809" max="13057" width="9.140625" style="1179"/>
    <col min="13058" max="13058" width="6.140625" style="1179" customWidth="1"/>
    <col min="13059" max="13059" width="41.140625" style="1179" bestFit="1" customWidth="1"/>
    <col min="13060" max="13064" width="10.7109375" style="1179" customWidth="1"/>
    <col min="13065" max="13313" width="9.140625" style="1179"/>
    <col min="13314" max="13314" width="6.140625" style="1179" customWidth="1"/>
    <col min="13315" max="13315" width="41.140625" style="1179" bestFit="1" customWidth="1"/>
    <col min="13316" max="13320" width="10.7109375" style="1179" customWidth="1"/>
    <col min="13321" max="13569" width="9.140625" style="1179"/>
    <col min="13570" max="13570" width="6.140625" style="1179" customWidth="1"/>
    <col min="13571" max="13571" width="41.140625" style="1179" bestFit="1" customWidth="1"/>
    <col min="13572" max="13576" width="10.7109375" style="1179" customWidth="1"/>
    <col min="13577" max="13825" width="9.140625" style="1179"/>
    <col min="13826" max="13826" width="6.140625" style="1179" customWidth="1"/>
    <col min="13827" max="13827" width="41.140625" style="1179" bestFit="1" customWidth="1"/>
    <col min="13828" max="13832" width="10.7109375" style="1179" customWidth="1"/>
    <col min="13833" max="14081" width="9.140625" style="1179"/>
    <col min="14082" max="14082" width="6.140625" style="1179" customWidth="1"/>
    <col min="14083" max="14083" width="41.140625" style="1179" bestFit="1" customWidth="1"/>
    <col min="14084" max="14088" width="10.7109375" style="1179" customWidth="1"/>
    <col min="14089" max="14337" width="9.140625" style="1179"/>
    <col min="14338" max="14338" width="6.140625" style="1179" customWidth="1"/>
    <col min="14339" max="14339" width="41.140625" style="1179" bestFit="1" customWidth="1"/>
    <col min="14340" max="14344" width="10.7109375" style="1179" customWidth="1"/>
    <col min="14345" max="14593" width="9.140625" style="1179"/>
    <col min="14594" max="14594" width="6.140625" style="1179" customWidth="1"/>
    <col min="14595" max="14595" width="41.140625" style="1179" bestFit="1" customWidth="1"/>
    <col min="14596" max="14600" width="10.7109375" style="1179" customWidth="1"/>
    <col min="14601" max="14849" width="9.140625" style="1179"/>
    <col min="14850" max="14850" width="6.140625" style="1179" customWidth="1"/>
    <col min="14851" max="14851" width="41.140625" style="1179" bestFit="1" customWidth="1"/>
    <col min="14852" max="14856" width="10.7109375" style="1179" customWidth="1"/>
    <col min="14857" max="15105" width="9.140625" style="1179"/>
    <col min="15106" max="15106" width="6.140625" style="1179" customWidth="1"/>
    <col min="15107" max="15107" width="41.140625" style="1179" bestFit="1" customWidth="1"/>
    <col min="15108" max="15112" width="10.7109375" style="1179" customWidth="1"/>
    <col min="15113" max="15361" width="9.140625" style="1179"/>
    <col min="15362" max="15362" width="6.140625" style="1179" customWidth="1"/>
    <col min="15363" max="15363" width="41.140625" style="1179" bestFit="1" customWidth="1"/>
    <col min="15364" max="15368" width="10.7109375" style="1179" customWidth="1"/>
    <col min="15369" max="15617" width="9.140625" style="1179"/>
    <col min="15618" max="15618" width="6.140625" style="1179" customWidth="1"/>
    <col min="15619" max="15619" width="41.140625" style="1179" bestFit="1" customWidth="1"/>
    <col min="15620" max="15624" width="10.7109375" style="1179" customWidth="1"/>
    <col min="15625" max="15873" width="9.140625" style="1179"/>
    <col min="15874" max="15874" width="6.140625" style="1179" customWidth="1"/>
    <col min="15875" max="15875" width="41.140625" style="1179" bestFit="1" customWidth="1"/>
    <col min="15876" max="15880" width="10.7109375" style="1179" customWidth="1"/>
    <col min="15881" max="16129" width="9.140625" style="1179"/>
    <col min="16130" max="16130" width="6.140625" style="1179" customWidth="1"/>
    <col min="16131" max="16131" width="41.140625" style="1179" bestFit="1" customWidth="1"/>
    <col min="16132" max="16136" width="10.7109375" style="1179" customWidth="1"/>
    <col min="16137" max="16384" width="9.140625" style="1179"/>
  </cols>
  <sheetData>
    <row r="1" spans="2:19">
      <c r="B1" s="1632" t="s">
        <v>1059</v>
      </c>
      <c r="C1" s="1632"/>
      <c r="D1" s="1632"/>
      <c r="E1" s="1632"/>
      <c r="F1" s="1632"/>
      <c r="G1" s="1632"/>
      <c r="H1" s="1632"/>
    </row>
    <row r="2" spans="2:19" ht="15" customHeight="1">
      <c r="B2" s="1643" t="s">
        <v>103</v>
      </c>
      <c r="C2" s="1643"/>
      <c r="D2" s="1643"/>
      <c r="E2" s="1643"/>
      <c r="F2" s="1643"/>
      <c r="G2" s="1643"/>
      <c r="H2" s="1643"/>
    </row>
    <row r="3" spans="2:19" ht="15" customHeight="1" thickBot="1">
      <c r="B3" s="1644" t="s">
        <v>69</v>
      </c>
      <c r="C3" s="1644"/>
      <c r="D3" s="1644"/>
      <c r="E3" s="1644"/>
      <c r="F3" s="1644"/>
      <c r="G3" s="1644"/>
      <c r="H3" s="1644"/>
    </row>
    <row r="4" spans="2:19" ht="15" customHeight="1" thickTop="1">
      <c r="B4" s="1418"/>
      <c r="C4" s="1419"/>
      <c r="D4" s="1645" t="str">
        <f>'M-India '!D4:F4</f>
        <v>Ten  Months</v>
      </c>
      <c r="E4" s="1645"/>
      <c r="F4" s="1645"/>
      <c r="G4" s="1646" t="s">
        <v>4</v>
      </c>
      <c r="H4" s="1647"/>
    </row>
    <row r="5" spans="2:19" ht="15" customHeight="1">
      <c r="B5" s="1420"/>
      <c r="C5" s="1421"/>
      <c r="D5" s="1422" t="s">
        <v>5</v>
      </c>
      <c r="E5" s="1423" t="s">
        <v>1293</v>
      </c>
      <c r="F5" s="1423" t="s">
        <v>1294</v>
      </c>
      <c r="G5" s="1423" t="s">
        <v>6</v>
      </c>
      <c r="H5" s="1424" t="s">
        <v>47</v>
      </c>
    </row>
    <row r="6" spans="2:19" ht="15" customHeight="1">
      <c r="B6" s="1396"/>
      <c r="C6" s="1397" t="s">
        <v>992</v>
      </c>
      <c r="D6" s="1425">
        <v>65561.046027999997</v>
      </c>
      <c r="E6" s="1425">
        <v>71390.894092999995</v>
      </c>
      <c r="F6" s="1425">
        <v>90577.967142999987</v>
      </c>
      <c r="G6" s="1425">
        <v>8.8922438219032784</v>
      </c>
      <c r="H6" s="1426">
        <v>26.876078936629156</v>
      </c>
      <c r="O6" s="1208"/>
      <c r="P6" s="1208"/>
      <c r="Q6" s="1208"/>
      <c r="R6" s="1208"/>
      <c r="S6" s="1208"/>
    </row>
    <row r="7" spans="2:19" ht="15" customHeight="1">
      <c r="B7" s="1401">
        <v>1</v>
      </c>
      <c r="C7" s="1402" t="s">
        <v>1060</v>
      </c>
      <c r="D7" s="1427">
        <v>1395.867092</v>
      </c>
      <c r="E7" s="1427">
        <v>1152.057403</v>
      </c>
      <c r="F7" s="1427">
        <v>1416.3732779999998</v>
      </c>
      <c r="G7" s="1427">
        <v>-17.466540360276653</v>
      </c>
      <c r="H7" s="1428">
        <v>22.942943147772965</v>
      </c>
      <c r="O7" s="1208"/>
      <c r="P7" s="1208"/>
      <c r="Q7" s="1208"/>
      <c r="R7" s="1208"/>
      <c r="S7" s="1208"/>
    </row>
    <row r="8" spans="2:19" ht="15" customHeight="1">
      <c r="B8" s="1401">
        <v>2</v>
      </c>
      <c r="C8" s="1402" t="s">
        <v>1061</v>
      </c>
      <c r="D8" s="1427">
        <v>470.07371000000006</v>
      </c>
      <c r="E8" s="1427">
        <v>529.64630299999999</v>
      </c>
      <c r="F8" s="1427">
        <v>630.22925200000009</v>
      </c>
      <c r="G8" s="1427">
        <v>12.673032278278214</v>
      </c>
      <c r="H8" s="1428">
        <v>18.990588328528375</v>
      </c>
      <c r="O8" s="1208"/>
      <c r="P8" s="1208"/>
      <c r="Q8" s="1208"/>
      <c r="R8" s="1208"/>
      <c r="S8" s="1208"/>
    </row>
    <row r="9" spans="2:19" ht="15" customHeight="1">
      <c r="B9" s="1401">
        <v>3</v>
      </c>
      <c r="C9" s="1402" t="s">
        <v>1062</v>
      </c>
      <c r="D9" s="1427">
        <v>211.23761900000002</v>
      </c>
      <c r="E9" s="1427">
        <v>333.52122500000002</v>
      </c>
      <c r="F9" s="1427">
        <v>445.42088099999995</v>
      </c>
      <c r="G9" s="1427">
        <v>57.889123433075611</v>
      </c>
      <c r="H9" s="1428">
        <v>33.550984948559091</v>
      </c>
      <c r="O9" s="1208"/>
      <c r="P9" s="1208"/>
      <c r="Q9" s="1208"/>
      <c r="R9" s="1208"/>
      <c r="S9" s="1208"/>
    </row>
    <row r="10" spans="2:19" ht="15" customHeight="1">
      <c r="B10" s="1401">
        <v>4</v>
      </c>
      <c r="C10" s="1402" t="s">
        <v>1063</v>
      </c>
      <c r="D10" s="1427">
        <v>985.76272199999994</v>
      </c>
      <c r="E10" s="1427">
        <v>928.48440499999992</v>
      </c>
      <c r="F10" s="1427">
        <v>1340.5150879999999</v>
      </c>
      <c r="G10" s="1427">
        <v>-5.8105582328969518</v>
      </c>
      <c r="H10" s="1428">
        <v>44.376693973659144</v>
      </c>
      <c r="O10" s="1208"/>
      <c r="P10" s="1208"/>
      <c r="Q10" s="1208"/>
      <c r="R10" s="1208"/>
      <c r="S10" s="1208"/>
    </row>
    <row r="11" spans="2:19" ht="15" customHeight="1">
      <c r="B11" s="1401">
        <v>5</v>
      </c>
      <c r="C11" s="1402" t="s">
        <v>1025</v>
      </c>
      <c r="D11" s="1427">
        <v>13089.725139999999</v>
      </c>
      <c r="E11" s="1427">
        <v>5945.7580050000006</v>
      </c>
      <c r="F11" s="1427">
        <v>7357.2656459999998</v>
      </c>
      <c r="G11" s="1427">
        <v>-54.576907143521566</v>
      </c>
      <c r="H11" s="1428">
        <v>23.739742515807265</v>
      </c>
      <c r="O11" s="1208"/>
      <c r="P11" s="1208"/>
      <c r="Q11" s="1208"/>
      <c r="R11" s="1208"/>
      <c r="S11" s="1208"/>
    </row>
    <row r="12" spans="2:19" ht="15" customHeight="1">
      <c r="B12" s="1401">
        <v>6</v>
      </c>
      <c r="C12" s="1402" t="s">
        <v>1064</v>
      </c>
      <c r="D12" s="1427">
        <v>265.12137799999999</v>
      </c>
      <c r="E12" s="1427">
        <v>333.82963000000001</v>
      </c>
      <c r="F12" s="1427">
        <v>472.28508700000003</v>
      </c>
      <c r="G12" s="1427">
        <v>25.915772058185354</v>
      </c>
      <c r="H12" s="1428">
        <v>41.474885557642097</v>
      </c>
      <c r="O12" s="1208"/>
      <c r="P12" s="1208"/>
      <c r="Q12" s="1208"/>
      <c r="R12" s="1208"/>
      <c r="S12" s="1208"/>
    </row>
    <row r="13" spans="2:19" ht="15" customHeight="1">
      <c r="B13" s="1401">
        <v>7</v>
      </c>
      <c r="C13" s="1402" t="s">
        <v>1031</v>
      </c>
      <c r="D13" s="1427">
        <v>148.444391</v>
      </c>
      <c r="E13" s="1427">
        <v>176.24414400000001</v>
      </c>
      <c r="F13" s="1427">
        <v>117.367924</v>
      </c>
      <c r="G13" s="1427">
        <v>18.727385260383471</v>
      </c>
      <c r="H13" s="1428">
        <v>-33.406057451758514</v>
      </c>
      <c r="O13" s="1208"/>
      <c r="P13" s="1208"/>
      <c r="Q13" s="1208"/>
      <c r="R13" s="1208"/>
      <c r="S13" s="1208"/>
    </row>
    <row r="14" spans="2:19" ht="15" customHeight="1">
      <c r="B14" s="1401">
        <v>8</v>
      </c>
      <c r="C14" s="1402" t="s">
        <v>1065</v>
      </c>
      <c r="D14" s="1427">
        <v>7122.4386450000002</v>
      </c>
      <c r="E14" s="1427">
        <v>7601.3701970000002</v>
      </c>
      <c r="F14" s="1427">
        <v>8212.0553870000003</v>
      </c>
      <c r="G14" s="1427">
        <v>6.7242636387778987</v>
      </c>
      <c r="H14" s="1428">
        <v>8.033883025997298</v>
      </c>
      <c r="O14" s="1208"/>
      <c r="P14" s="1208"/>
      <c r="Q14" s="1208"/>
      <c r="R14" s="1208"/>
      <c r="S14" s="1208"/>
    </row>
    <row r="15" spans="2:19" ht="15" customHeight="1">
      <c r="B15" s="1401">
        <v>9</v>
      </c>
      <c r="C15" s="1402" t="s">
        <v>1066</v>
      </c>
      <c r="D15" s="1427">
        <v>159.47651300000001</v>
      </c>
      <c r="E15" s="1427">
        <v>187.52515499999998</v>
      </c>
      <c r="F15" s="1427">
        <v>179.41222100000002</v>
      </c>
      <c r="G15" s="1427">
        <v>17.58794537976884</v>
      </c>
      <c r="H15" s="1428">
        <v>-4.3263177145487361</v>
      </c>
      <c r="O15" s="1208"/>
      <c r="P15" s="1208"/>
      <c r="Q15" s="1208"/>
      <c r="R15" s="1208"/>
      <c r="S15" s="1208"/>
    </row>
    <row r="16" spans="2:19" ht="15" customHeight="1">
      <c r="B16" s="1401">
        <v>10</v>
      </c>
      <c r="C16" s="1402" t="s">
        <v>1067</v>
      </c>
      <c r="D16" s="1427">
        <v>462.43312899999995</v>
      </c>
      <c r="E16" s="1427">
        <v>306.09693900000002</v>
      </c>
      <c r="F16" s="1427">
        <v>507.42666699999995</v>
      </c>
      <c r="G16" s="1427">
        <v>-33.807307520997256</v>
      </c>
      <c r="H16" s="1428">
        <v>65.773192197782777</v>
      </c>
      <c r="K16" s="1179" t="s">
        <v>88</v>
      </c>
      <c r="O16" s="1208"/>
      <c r="P16" s="1208"/>
      <c r="Q16" s="1208"/>
      <c r="R16" s="1208"/>
      <c r="S16" s="1208"/>
    </row>
    <row r="17" spans="2:19" ht="15" customHeight="1">
      <c r="B17" s="1401">
        <v>11</v>
      </c>
      <c r="C17" s="1402" t="s">
        <v>950</v>
      </c>
      <c r="D17" s="1427">
        <v>0</v>
      </c>
      <c r="E17" s="1427">
        <v>0</v>
      </c>
      <c r="F17" s="1427">
        <v>0</v>
      </c>
      <c r="G17" s="1415" t="s">
        <v>636</v>
      </c>
      <c r="H17" s="1429" t="s">
        <v>636</v>
      </c>
      <c r="O17" s="1208"/>
      <c r="P17" s="1208"/>
      <c r="Q17" s="1208"/>
      <c r="R17" s="1208"/>
      <c r="S17" s="1208"/>
    </row>
    <row r="18" spans="2:19" ht="15" customHeight="1">
      <c r="B18" s="1401">
        <v>12</v>
      </c>
      <c r="C18" s="1402" t="s">
        <v>1068</v>
      </c>
      <c r="D18" s="1427">
        <v>910.45216400000004</v>
      </c>
      <c r="E18" s="1427">
        <v>1183.19172</v>
      </c>
      <c r="F18" s="1427">
        <v>1153.9170009999998</v>
      </c>
      <c r="G18" s="1427">
        <v>29.956494891696479</v>
      </c>
      <c r="H18" s="1428">
        <v>-2.4742160129383137</v>
      </c>
      <c r="O18" s="1208"/>
      <c r="P18" s="1208"/>
      <c r="Q18" s="1208"/>
      <c r="R18" s="1208"/>
      <c r="S18" s="1208"/>
    </row>
    <row r="19" spans="2:19" ht="15" customHeight="1">
      <c r="B19" s="1401">
        <v>13</v>
      </c>
      <c r="C19" s="1402" t="s">
        <v>1069</v>
      </c>
      <c r="D19" s="1427">
        <v>1126.3340290000001</v>
      </c>
      <c r="E19" s="1427">
        <v>772.71726400000011</v>
      </c>
      <c r="F19" s="1427">
        <v>1256.40509</v>
      </c>
      <c r="G19" s="1427">
        <v>-31.39537258888943</v>
      </c>
      <c r="H19" s="1428">
        <v>62.595705898451342</v>
      </c>
      <c r="O19" s="1208"/>
      <c r="P19" s="1208"/>
      <c r="Q19" s="1208"/>
      <c r="R19" s="1208"/>
      <c r="S19" s="1208"/>
    </row>
    <row r="20" spans="2:19" ht="15" customHeight="1">
      <c r="B20" s="1401">
        <v>14</v>
      </c>
      <c r="C20" s="1402" t="s">
        <v>1040</v>
      </c>
      <c r="D20" s="1427">
        <v>361.26779199999999</v>
      </c>
      <c r="E20" s="1427">
        <v>426.88806799999998</v>
      </c>
      <c r="F20" s="1427">
        <v>636.553495</v>
      </c>
      <c r="G20" s="1427">
        <v>18.163887690270485</v>
      </c>
      <c r="H20" s="1428">
        <v>49.114848297891513</v>
      </c>
      <c r="O20" s="1208"/>
      <c r="P20" s="1208"/>
      <c r="Q20" s="1208"/>
      <c r="R20" s="1208"/>
      <c r="S20" s="1208"/>
    </row>
    <row r="21" spans="2:19" ht="15" customHeight="1">
      <c r="B21" s="1401">
        <v>15</v>
      </c>
      <c r="C21" s="1402" t="s">
        <v>1070</v>
      </c>
      <c r="D21" s="1427">
        <v>677.02063499999997</v>
      </c>
      <c r="E21" s="1427">
        <v>1047.480558</v>
      </c>
      <c r="F21" s="1427">
        <v>975.14626900000007</v>
      </c>
      <c r="G21" s="1427">
        <v>54.719147962159241</v>
      </c>
      <c r="H21" s="1428">
        <v>-6.9055495538848817</v>
      </c>
      <c r="O21" s="1208"/>
      <c r="P21" s="1208"/>
      <c r="Q21" s="1208"/>
      <c r="R21" s="1208"/>
      <c r="S21" s="1208"/>
    </row>
    <row r="22" spans="2:19" ht="15" customHeight="1">
      <c r="B22" s="1401">
        <v>16</v>
      </c>
      <c r="C22" s="1402" t="s">
        <v>1071</v>
      </c>
      <c r="D22" s="1427">
        <v>460.87707</v>
      </c>
      <c r="E22" s="1427">
        <v>733.35801200000014</v>
      </c>
      <c r="F22" s="1427">
        <v>753.32942999999989</v>
      </c>
      <c r="G22" s="1427">
        <v>59.122260519491704</v>
      </c>
      <c r="H22" s="1428">
        <v>2.7232835359000376</v>
      </c>
      <c r="O22" s="1208"/>
      <c r="P22" s="1208"/>
      <c r="Q22" s="1208"/>
      <c r="R22" s="1208"/>
      <c r="S22" s="1208"/>
    </row>
    <row r="23" spans="2:19" ht="15" customHeight="1">
      <c r="B23" s="1401">
        <v>17</v>
      </c>
      <c r="C23" s="1402" t="s">
        <v>1072</v>
      </c>
      <c r="D23" s="1427">
        <v>5886.1607270000004</v>
      </c>
      <c r="E23" s="1427">
        <v>8391.982324999999</v>
      </c>
      <c r="F23" s="1427">
        <v>16157.483802000001</v>
      </c>
      <c r="G23" s="1427">
        <v>42.571409688249219</v>
      </c>
      <c r="H23" s="1428">
        <v>92.53476921497213</v>
      </c>
      <c r="O23" s="1208"/>
      <c r="P23" s="1208"/>
      <c r="Q23" s="1208"/>
      <c r="R23" s="1208"/>
      <c r="S23" s="1208"/>
    </row>
    <row r="24" spans="2:19" ht="15" customHeight="1">
      <c r="B24" s="1401">
        <v>18</v>
      </c>
      <c r="C24" s="1402" t="s">
        <v>1073</v>
      </c>
      <c r="D24" s="1427">
        <v>332.45870099999996</v>
      </c>
      <c r="E24" s="1427">
        <v>569.79475600000001</v>
      </c>
      <c r="F24" s="1427">
        <v>499.861694</v>
      </c>
      <c r="G24" s="1427">
        <v>71.388131604352282</v>
      </c>
      <c r="H24" s="1428">
        <v>-12.273377608971884</v>
      </c>
      <c r="O24" s="1208"/>
      <c r="P24" s="1208"/>
      <c r="Q24" s="1208"/>
      <c r="R24" s="1208"/>
      <c r="S24" s="1208"/>
    </row>
    <row r="25" spans="2:19" ht="15" customHeight="1">
      <c r="B25" s="1401">
        <v>19</v>
      </c>
      <c r="C25" s="1402" t="s">
        <v>1074</v>
      </c>
      <c r="D25" s="1427">
        <v>219.67039500000001</v>
      </c>
      <c r="E25" s="1427">
        <v>28.961087000000003</v>
      </c>
      <c r="F25" s="1427">
        <v>4.7746870000000001</v>
      </c>
      <c r="G25" s="1427">
        <v>-86.816117392605406</v>
      </c>
      <c r="H25" s="1428">
        <v>-83.513439947885928</v>
      </c>
      <c r="O25" s="1208"/>
      <c r="P25" s="1208"/>
      <c r="Q25" s="1208"/>
      <c r="R25" s="1208"/>
      <c r="S25" s="1208"/>
    </row>
    <row r="26" spans="2:19" ht="15" customHeight="1">
      <c r="B26" s="1401">
        <v>20</v>
      </c>
      <c r="C26" s="1402" t="s">
        <v>1045</v>
      </c>
      <c r="D26" s="1427">
        <v>131.257688</v>
      </c>
      <c r="E26" s="1427">
        <v>482.20544199999995</v>
      </c>
      <c r="F26" s="1427">
        <v>643.22473000000002</v>
      </c>
      <c r="G26" s="1427">
        <v>267.37310350918261</v>
      </c>
      <c r="H26" s="1428">
        <v>33.392258563519079</v>
      </c>
      <c r="O26" s="1208"/>
      <c r="P26" s="1208"/>
      <c r="Q26" s="1208"/>
      <c r="R26" s="1208"/>
      <c r="S26" s="1208"/>
    </row>
    <row r="27" spans="2:19" ht="15" customHeight="1">
      <c r="B27" s="1401">
        <v>21</v>
      </c>
      <c r="C27" s="1402" t="s">
        <v>1075</v>
      </c>
      <c r="D27" s="1427">
        <v>238.72584899999998</v>
      </c>
      <c r="E27" s="1427">
        <v>327.79539899999997</v>
      </c>
      <c r="F27" s="1427">
        <v>311.29150400000003</v>
      </c>
      <c r="G27" s="1427">
        <v>37.310391971838783</v>
      </c>
      <c r="H27" s="1428">
        <v>-5.0348159401712422</v>
      </c>
      <c r="O27" s="1208"/>
      <c r="P27" s="1208"/>
      <c r="Q27" s="1208"/>
      <c r="R27" s="1208"/>
      <c r="S27" s="1208"/>
    </row>
    <row r="28" spans="2:19" ht="15" customHeight="1">
      <c r="B28" s="1401">
        <v>22</v>
      </c>
      <c r="C28" s="1402" t="s">
        <v>1076</v>
      </c>
      <c r="D28" s="1427">
        <v>0</v>
      </c>
      <c r="E28" s="1427">
        <v>1.9980000000000001E-2</v>
      </c>
      <c r="F28" s="1427">
        <v>17.558757999999997</v>
      </c>
      <c r="G28" s="1415" t="s">
        <v>636</v>
      </c>
      <c r="H28" s="1429" t="s">
        <v>636</v>
      </c>
      <c r="O28" s="1208"/>
      <c r="P28" s="1208"/>
      <c r="Q28" s="1208"/>
      <c r="R28" s="1208"/>
      <c r="S28" s="1208"/>
    </row>
    <row r="29" spans="2:19" ht="15" customHeight="1">
      <c r="B29" s="1401">
        <v>23</v>
      </c>
      <c r="C29" s="1402" t="s">
        <v>1077</v>
      </c>
      <c r="D29" s="1427">
        <v>1165.9456749999999</v>
      </c>
      <c r="E29" s="1427">
        <v>637.09612600000003</v>
      </c>
      <c r="F29" s="1427">
        <v>1357.7686509999999</v>
      </c>
      <c r="G29" s="1427">
        <v>-45.357992258086973</v>
      </c>
      <c r="H29" s="1428">
        <v>113.11833420252188</v>
      </c>
      <c r="O29" s="1208"/>
      <c r="P29" s="1208"/>
      <c r="Q29" s="1208"/>
      <c r="R29" s="1208"/>
      <c r="S29" s="1208"/>
    </row>
    <row r="30" spans="2:19" ht="15" customHeight="1">
      <c r="B30" s="1401">
        <v>24</v>
      </c>
      <c r="C30" s="1402" t="s">
        <v>1078</v>
      </c>
      <c r="D30" s="1427">
        <v>618.20782600000007</v>
      </c>
      <c r="E30" s="1427">
        <v>540.17855599999996</v>
      </c>
      <c r="F30" s="1427">
        <v>294.10466599999995</v>
      </c>
      <c r="G30" s="1427">
        <v>-12.621850891936148</v>
      </c>
      <c r="H30" s="1428">
        <v>-45.554175978803578</v>
      </c>
      <c r="O30" s="1208"/>
      <c r="P30" s="1208"/>
      <c r="Q30" s="1208"/>
      <c r="R30" s="1208"/>
      <c r="S30" s="1208"/>
    </row>
    <row r="31" spans="2:19" ht="15" customHeight="1">
      <c r="B31" s="1401">
        <v>25</v>
      </c>
      <c r="C31" s="1402" t="s">
        <v>1000</v>
      </c>
      <c r="D31" s="1427">
        <v>4875.2067669999997</v>
      </c>
      <c r="E31" s="1427">
        <v>4862.2958980000003</v>
      </c>
      <c r="F31" s="1427">
        <v>6137.0302300000003</v>
      </c>
      <c r="G31" s="1427">
        <v>-0.26482710615255201</v>
      </c>
      <c r="H31" s="1428">
        <v>26.216716521187735</v>
      </c>
      <c r="O31" s="1208"/>
      <c r="P31" s="1208"/>
      <c r="Q31" s="1208"/>
      <c r="R31" s="1208"/>
      <c r="S31" s="1208"/>
    </row>
    <row r="32" spans="2:19" ht="15" customHeight="1">
      <c r="B32" s="1401">
        <v>26</v>
      </c>
      <c r="C32" s="1402" t="s">
        <v>1079</v>
      </c>
      <c r="D32" s="1427">
        <v>37.072973000000005</v>
      </c>
      <c r="E32" s="1427">
        <v>62.961888000000002</v>
      </c>
      <c r="F32" s="1427">
        <v>63.917563999999999</v>
      </c>
      <c r="G32" s="1427">
        <v>69.832314230639128</v>
      </c>
      <c r="H32" s="1428">
        <v>1.5178642673485285</v>
      </c>
      <c r="O32" s="1208"/>
      <c r="P32" s="1208"/>
      <c r="Q32" s="1208"/>
      <c r="R32" s="1208"/>
      <c r="S32" s="1208"/>
    </row>
    <row r="33" spans="2:19" ht="15" customHeight="1">
      <c r="B33" s="1401">
        <v>27</v>
      </c>
      <c r="C33" s="1402" t="s">
        <v>976</v>
      </c>
      <c r="D33" s="1427">
        <v>2075.542277</v>
      </c>
      <c r="E33" s="1427">
        <v>1824.0536710000001</v>
      </c>
      <c r="F33" s="1427">
        <v>1941.8927419999998</v>
      </c>
      <c r="G33" s="1427">
        <v>-12.116766244024817</v>
      </c>
      <c r="H33" s="1428">
        <v>6.4602852905856025</v>
      </c>
      <c r="O33" s="1208"/>
      <c r="P33" s="1208"/>
      <c r="Q33" s="1208"/>
      <c r="R33" s="1208"/>
      <c r="S33" s="1208"/>
    </row>
    <row r="34" spans="2:19" ht="15" customHeight="1">
      <c r="B34" s="1401">
        <v>28</v>
      </c>
      <c r="C34" s="1402" t="s">
        <v>1080</v>
      </c>
      <c r="D34" s="1427">
        <v>61.010450000000006</v>
      </c>
      <c r="E34" s="1427">
        <v>119.56384699999998</v>
      </c>
      <c r="F34" s="1427">
        <v>320.47343800000004</v>
      </c>
      <c r="G34" s="1427">
        <v>95.97273417914468</v>
      </c>
      <c r="H34" s="1428">
        <v>168.03540203921352</v>
      </c>
      <c r="O34" s="1208"/>
      <c r="P34" s="1208"/>
      <c r="Q34" s="1208"/>
      <c r="R34" s="1208"/>
      <c r="S34" s="1208"/>
    </row>
    <row r="35" spans="2:19" ht="15" customHeight="1">
      <c r="B35" s="1401">
        <v>29</v>
      </c>
      <c r="C35" s="1402" t="s">
        <v>1081</v>
      </c>
      <c r="D35" s="1427">
        <v>615.66492600000004</v>
      </c>
      <c r="E35" s="1427">
        <v>821.82013500000005</v>
      </c>
      <c r="F35" s="1427">
        <v>328.24825099999998</v>
      </c>
      <c r="G35" s="1427">
        <v>33.484968900112392</v>
      </c>
      <c r="H35" s="1428">
        <v>-60.058382969650658</v>
      </c>
      <c r="O35" s="1208"/>
      <c r="P35" s="1208"/>
      <c r="Q35" s="1208"/>
      <c r="R35" s="1208"/>
      <c r="S35" s="1208"/>
    </row>
    <row r="36" spans="2:19" ht="15" customHeight="1">
      <c r="B36" s="1401">
        <v>30</v>
      </c>
      <c r="C36" s="1402" t="s">
        <v>1082</v>
      </c>
      <c r="D36" s="1427">
        <v>111.660415</v>
      </c>
      <c r="E36" s="1427">
        <v>598.18118399999992</v>
      </c>
      <c r="F36" s="1427">
        <v>879.81381700000009</v>
      </c>
      <c r="G36" s="1427">
        <v>435.71463441184585</v>
      </c>
      <c r="H36" s="1428">
        <v>47.081493121655967</v>
      </c>
      <c r="O36" s="1208"/>
      <c r="P36" s="1208"/>
      <c r="Q36" s="1208"/>
      <c r="R36" s="1208"/>
      <c r="S36" s="1208"/>
    </row>
    <row r="37" spans="2:19" ht="15" customHeight="1">
      <c r="B37" s="1401">
        <v>31</v>
      </c>
      <c r="C37" s="1402" t="s">
        <v>1083</v>
      </c>
      <c r="D37" s="1427">
        <v>392.71350899999999</v>
      </c>
      <c r="E37" s="1427">
        <v>695.49077799999998</v>
      </c>
      <c r="F37" s="1427">
        <v>647.25214199999994</v>
      </c>
      <c r="G37" s="1427">
        <v>77.098765909781832</v>
      </c>
      <c r="H37" s="1428">
        <v>-6.9359131027902805</v>
      </c>
      <c r="O37" s="1208"/>
      <c r="P37" s="1208"/>
      <c r="Q37" s="1208"/>
      <c r="R37" s="1208"/>
      <c r="S37" s="1208"/>
    </row>
    <row r="38" spans="2:19" ht="15" customHeight="1">
      <c r="B38" s="1401">
        <v>32</v>
      </c>
      <c r="C38" s="1402" t="s">
        <v>1084</v>
      </c>
      <c r="D38" s="1427">
        <v>14835.211695</v>
      </c>
      <c r="E38" s="1427">
        <v>20087.082109999999</v>
      </c>
      <c r="F38" s="1427">
        <v>22573.654205000006</v>
      </c>
      <c r="G38" s="1427">
        <v>35.401385049126532</v>
      </c>
      <c r="H38" s="1428">
        <v>12.378961172076416</v>
      </c>
      <c r="O38" s="1208"/>
      <c r="P38" s="1208"/>
      <c r="Q38" s="1208"/>
      <c r="R38" s="1208"/>
      <c r="S38" s="1208"/>
    </row>
    <row r="39" spans="2:19" ht="15" customHeight="1">
      <c r="B39" s="1401">
        <v>33</v>
      </c>
      <c r="C39" s="1402" t="s">
        <v>1085</v>
      </c>
      <c r="D39" s="1427">
        <v>253.787115</v>
      </c>
      <c r="E39" s="1427">
        <v>276.45803000000001</v>
      </c>
      <c r="F39" s="1427">
        <v>264.44912999999997</v>
      </c>
      <c r="G39" s="1427">
        <v>8.9330441381943331</v>
      </c>
      <c r="H39" s="1428">
        <v>-4.3438419929419467</v>
      </c>
      <c r="O39" s="1208"/>
      <c r="P39" s="1208"/>
      <c r="Q39" s="1208"/>
      <c r="R39" s="1208"/>
      <c r="S39" s="1208"/>
    </row>
    <row r="40" spans="2:19" ht="15" customHeight="1">
      <c r="B40" s="1401">
        <v>34</v>
      </c>
      <c r="C40" s="1402" t="s">
        <v>1086</v>
      </c>
      <c r="D40" s="1427">
        <v>476.49973800000004</v>
      </c>
      <c r="E40" s="1427">
        <v>615.73069900000007</v>
      </c>
      <c r="F40" s="1427">
        <v>611.90923900000007</v>
      </c>
      <c r="G40" s="1427">
        <v>29.219525195205875</v>
      </c>
      <c r="H40" s="1428">
        <v>-0.62063821183618018</v>
      </c>
      <c r="O40" s="1208"/>
      <c r="P40" s="1208"/>
      <c r="Q40" s="1208"/>
      <c r="R40" s="1208"/>
      <c r="S40" s="1208"/>
    </row>
    <row r="41" spans="2:19" ht="15" customHeight="1">
      <c r="B41" s="1401">
        <v>35</v>
      </c>
      <c r="C41" s="1402" t="s">
        <v>1087</v>
      </c>
      <c r="D41" s="1427">
        <v>1167.7590740000001</v>
      </c>
      <c r="E41" s="1427">
        <v>2202.1508389999999</v>
      </c>
      <c r="F41" s="1427">
        <v>3613.7912559999995</v>
      </c>
      <c r="G41" s="1427">
        <v>88.57921021815153</v>
      </c>
      <c r="H41" s="1428">
        <v>64.10280313227895</v>
      </c>
      <c r="O41" s="1208"/>
      <c r="P41" s="1208"/>
      <c r="Q41" s="1208"/>
      <c r="R41" s="1208"/>
      <c r="S41" s="1208"/>
    </row>
    <row r="42" spans="2:19" ht="15" customHeight="1">
      <c r="B42" s="1401">
        <v>36</v>
      </c>
      <c r="C42" s="1402" t="s">
        <v>1088</v>
      </c>
      <c r="D42" s="1427">
        <v>104.86595399999999</v>
      </c>
      <c r="E42" s="1427">
        <v>113.037981</v>
      </c>
      <c r="F42" s="1427">
        <v>139.719167</v>
      </c>
      <c r="G42" s="1427">
        <v>7.7928314083711285</v>
      </c>
      <c r="H42" s="1428">
        <v>23.603735455961484</v>
      </c>
      <c r="O42" s="1208"/>
      <c r="P42" s="1208"/>
      <c r="Q42" s="1208"/>
      <c r="R42" s="1208"/>
      <c r="S42" s="1208"/>
    </row>
    <row r="43" spans="2:19" ht="15" customHeight="1">
      <c r="B43" s="1401">
        <v>37</v>
      </c>
      <c r="C43" s="1402" t="s">
        <v>1089</v>
      </c>
      <c r="D43" s="1427">
        <v>3235.8004590000005</v>
      </c>
      <c r="E43" s="1427">
        <v>5259.8140839999996</v>
      </c>
      <c r="F43" s="1427">
        <v>7131.2076960000004</v>
      </c>
      <c r="G43" s="1427">
        <v>62.55063161791827</v>
      </c>
      <c r="H43" s="1428">
        <v>35.579082874671428</v>
      </c>
      <c r="O43" s="1208"/>
      <c r="P43" s="1208"/>
      <c r="Q43" s="1208"/>
      <c r="R43" s="1208"/>
      <c r="S43" s="1208"/>
    </row>
    <row r="44" spans="2:19" ht="15" customHeight="1">
      <c r="B44" s="1401">
        <v>38</v>
      </c>
      <c r="C44" s="1402" t="s">
        <v>1090</v>
      </c>
      <c r="D44" s="1427">
        <v>302.75298300000003</v>
      </c>
      <c r="E44" s="1427">
        <v>364.61743100000001</v>
      </c>
      <c r="F44" s="1427">
        <v>323.39704900000004</v>
      </c>
      <c r="G44" s="1427">
        <v>20.433968110563569</v>
      </c>
      <c r="H44" s="1428">
        <v>-11.305104609768364</v>
      </c>
      <c r="O44" s="1208"/>
      <c r="P44" s="1208"/>
      <c r="Q44" s="1208"/>
      <c r="R44" s="1208"/>
      <c r="S44" s="1208"/>
    </row>
    <row r="45" spans="2:19" ht="15" customHeight="1">
      <c r="B45" s="1401">
        <v>39</v>
      </c>
      <c r="C45" s="1402" t="s">
        <v>1091</v>
      </c>
      <c r="D45" s="1427">
        <v>164.30763400000001</v>
      </c>
      <c r="E45" s="1427">
        <v>154.403043</v>
      </c>
      <c r="F45" s="1427">
        <v>223.22756899999999</v>
      </c>
      <c r="G45" s="1427">
        <v>-6.0280771859936806</v>
      </c>
      <c r="H45" s="1428">
        <v>44.574591706719133</v>
      </c>
      <c r="O45" s="1208"/>
      <c r="P45" s="1208"/>
      <c r="Q45" s="1208"/>
      <c r="R45" s="1208"/>
      <c r="S45" s="1208"/>
    </row>
    <row r="46" spans="2:19" ht="15" customHeight="1">
      <c r="B46" s="1401">
        <v>40</v>
      </c>
      <c r="C46" s="1402" t="s">
        <v>1092</v>
      </c>
      <c r="D46" s="1427">
        <v>412.23116899999997</v>
      </c>
      <c r="E46" s="1427">
        <v>697.02977600000008</v>
      </c>
      <c r="F46" s="1427">
        <v>638.21244000000002</v>
      </c>
      <c r="G46" s="1427">
        <v>69.087111411510023</v>
      </c>
      <c r="H46" s="1428">
        <v>-8.4382816954436777</v>
      </c>
      <c r="O46" s="1208"/>
      <c r="P46" s="1208"/>
      <c r="Q46" s="1208"/>
      <c r="R46" s="1208"/>
      <c r="S46" s="1208"/>
    </row>
    <row r="47" spans="2:19" ht="15" customHeight="1">
      <c r="B47" s="1401"/>
      <c r="C47" s="1407" t="s">
        <v>1093</v>
      </c>
      <c r="D47" s="1430">
        <v>26976.701772</v>
      </c>
      <c r="E47" s="1430">
        <v>32680.954378000006</v>
      </c>
      <c r="F47" s="1430">
        <v>36664.571695999999</v>
      </c>
      <c r="G47" s="1430">
        <v>21.145107560630834</v>
      </c>
      <c r="H47" s="1431">
        <v>12.189415498470453</v>
      </c>
      <c r="O47" s="1208"/>
      <c r="P47" s="1208"/>
      <c r="Q47" s="1208"/>
      <c r="R47" s="1208"/>
      <c r="S47" s="1208"/>
    </row>
    <row r="48" spans="2:19" ht="15" customHeight="1" thickBot="1">
      <c r="B48" s="1432"/>
      <c r="C48" s="1411" t="s">
        <v>1094</v>
      </c>
      <c r="D48" s="1433">
        <v>92537.747799999983</v>
      </c>
      <c r="E48" s="1433">
        <v>104071.848471</v>
      </c>
      <c r="F48" s="1433">
        <v>127242.53883899999</v>
      </c>
      <c r="G48" s="1433">
        <v>12.464211573344585</v>
      </c>
      <c r="H48" s="1434">
        <v>22.264128780663086</v>
      </c>
      <c r="O48" s="1208"/>
      <c r="P48" s="1208"/>
      <c r="Q48" s="1208"/>
      <c r="R48" s="1208"/>
      <c r="S48" s="1208"/>
    </row>
    <row r="49" spans="2:9" ht="15" customHeight="1" thickTop="1">
      <c r="B49" s="1622" t="s">
        <v>1295</v>
      </c>
      <c r="C49" s="1622"/>
      <c r="D49" s="1622"/>
      <c r="E49" s="1622"/>
      <c r="F49" s="1622"/>
      <c r="G49" s="1622"/>
      <c r="H49" s="1622"/>
    </row>
    <row r="50" spans="2:9" ht="15" customHeight="1">
      <c r="B50" s="1435"/>
      <c r="C50" s="1436"/>
      <c r="D50" s="1436"/>
      <c r="E50" s="1437"/>
      <c r="F50" s="1437"/>
      <c r="G50" s="1437"/>
      <c r="H50" s="1405"/>
    </row>
    <row r="51" spans="2:9" ht="15" customHeight="1">
      <c r="B51" s="1435"/>
      <c r="C51" s="1436"/>
      <c r="D51" s="1436"/>
      <c r="E51" s="1437"/>
      <c r="F51" s="1437"/>
      <c r="G51" s="1437"/>
      <c r="H51" s="1405"/>
    </row>
    <row r="52" spans="2:9" ht="15" customHeight="1">
      <c r="B52" s="1435"/>
      <c r="C52" s="1436"/>
      <c r="D52" s="1436"/>
      <c r="E52" s="1437"/>
      <c r="F52" s="1437"/>
      <c r="G52" s="1437"/>
      <c r="H52" s="1405"/>
    </row>
    <row r="53" spans="2:9" ht="15" customHeight="1">
      <c r="B53" s="1435"/>
      <c r="C53" s="1436"/>
      <c r="D53" s="1438"/>
      <c r="E53" s="1439"/>
      <c r="F53" s="1439"/>
      <c r="G53" s="1439"/>
      <c r="H53" s="1440"/>
      <c r="I53" s="1208"/>
    </row>
    <row r="54" spans="2:9" ht="15" customHeight="1">
      <c r="B54" s="1435"/>
      <c r="C54" s="1436"/>
      <c r="D54" s="1436"/>
      <c r="E54" s="1437"/>
      <c r="F54" s="1437"/>
      <c r="G54" s="1437"/>
      <c r="H54" s="1405"/>
    </row>
    <row r="55" spans="2:9" ht="15" customHeight="1">
      <c r="B55" s="1435"/>
      <c r="C55" s="1436"/>
      <c r="D55" s="1436"/>
      <c r="E55" s="1437"/>
      <c r="F55" s="1437"/>
      <c r="G55" s="1437"/>
      <c r="H55" s="1405"/>
    </row>
    <row r="56" spans="2:9" ht="15" customHeight="1">
      <c r="B56" s="1436"/>
      <c r="C56" s="1441"/>
      <c r="D56" s="1441"/>
      <c r="E56" s="1442"/>
      <c r="F56" s="1442"/>
      <c r="G56" s="1442"/>
      <c r="H56" s="1400"/>
    </row>
    <row r="57" spans="2:9" ht="15" customHeight="1">
      <c r="B57" s="1436"/>
      <c r="C57" s="1441"/>
      <c r="D57" s="1441"/>
      <c r="E57" s="1442"/>
      <c r="F57" s="1442"/>
      <c r="G57" s="1442"/>
      <c r="H57" s="1400"/>
    </row>
    <row r="65" spans="8:8">
      <c r="H65" s="1179" t="s">
        <v>88</v>
      </c>
    </row>
  </sheetData>
  <mergeCells count="6">
    <mergeCell ref="B49:H49"/>
    <mergeCell ref="B1:H1"/>
    <mergeCell ref="B2:H2"/>
    <mergeCell ref="B3:H3"/>
    <mergeCell ref="D4:F4"/>
    <mergeCell ref="G4:H4"/>
  </mergeCells>
  <printOptions horizontalCentered="1"/>
  <pageMargins left="0.5" right="0.5" top="0.75" bottom="0.75" header="0.3" footer="0.3"/>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K77"/>
  <sheetViews>
    <sheetView workbookViewId="0">
      <selection activeCell="L14" sqref="L14"/>
    </sheetView>
  </sheetViews>
  <sheetFormatPr defaultRowHeight="15.75"/>
  <cols>
    <col min="1" max="1" width="9.140625" style="1179"/>
    <col min="2" max="2" width="4.7109375" style="1179" customWidth="1"/>
    <col min="3" max="3" width="35.42578125" style="1179" bestFit="1" customWidth="1"/>
    <col min="4" max="6" width="11.7109375" style="1179" customWidth="1"/>
    <col min="7" max="8" width="10.7109375" style="1179" customWidth="1"/>
    <col min="9" max="9" width="9.28515625" style="1179" customWidth="1"/>
    <col min="10" max="257" width="9.140625" style="1179"/>
    <col min="258" max="258" width="4.7109375" style="1179" customWidth="1"/>
    <col min="259" max="259" width="30" style="1179" bestFit="1" customWidth="1"/>
    <col min="260" max="264" width="10.7109375" style="1179" customWidth="1"/>
    <col min="265" max="265" width="9.28515625" style="1179" customWidth="1"/>
    <col min="266" max="513" width="9.140625" style="1179"/>
    <col min="514" max="514" width="4.7109375" style="1179" customWidth="1"/>
    <col min="515" max="515" width="30" style="1179" bestFit="1" customWidth="1"/>
    <col min="516" max="520" width="10.7109375" style="1179" customWidth="1"/>
    <col min="521" max="521" width="9.28515625" style="1179" customWidth="1"/>
    <col min="522" max="769" width="9.140625" style="1179"/>
    <col min="770" max="770" width="4.7109375" style="1179" customWidth="1"/>
    <col min="771" max="771" width="30" style="1179" bestFit="1" customWidth="1"/>
    <col min="772" max="776" width="10.7109375" style="1179" customWidth="1"/>
    <col min="777" max="777" width="9.28515625" style="1179" customWidth="1"/>
    <col min="778" max="1025" width="9.140625" style="1179"/>
    <col min="1026" max="1026" width="4.7109375" style="1179" customWidth="1"/>
    <col min="1027" max="1027" width="30" style="1179" bestFit="1" customWidth="1"/>
    <col min="1028" max="1032" width="10.7109375" style="1179" customWidth="1"/>
    <col min="1033" max="1033" width="9.28515625" style="1179" customWidth="1"/>
    <col min="1034" max="1281" width="9.140625" style="1179"/>
    <col min="1282" max="1282" width="4.7109375" style="1179" customWidth="1"/>
    <col min="1283" max="1283" width="30" style="1179" bestFit="1" customWidth="1"/>
    <col min="1284" max="1288" width="10.7109375" style="1179" customWidth="1"/>
    <col min="1289" max="1289" width="9.28515625" style="1179" customWidth="1"/>
    <col min="1290" max="1537" width="9.140625" style="1179"/>
    <col min="1538" max="1538" width="4.7109375" style="1179" customWidth="1"/>
    <col min="1539" max="1539" width="30" style="1179" bestFit="1" customWidth="1"/>
    <col min="1540" max="1544" width="10.7109375" style="1179" customWidth="1"/>
    <col min="1545" max="1545" width="9.28515625" style="1179" customWidth="1"/>
    <col min="1546" max="1793" width="9.140625" style="1179"/>
    <col min="1794" max="1794" width="4.7109375" style="1179" customWidth="1"/>
    <col min="1795" max="1795" width="30" style="1179" bestFit="1" customWidth="1"/>
    <col min="1796" max="1800" width="10.7109375" style="1179" customWidth="1"/>
    <col min="1801" max="1801" width="9.28515625" style="1179" customWidth="1"/>
    <col min="1802" max="2049" width="9.140625" style="1179"/>
    <col min="2050" max="2050" width="4.7109375" style="1179" customWidth="1"/>
    <col min="2051" max="2051" width="30" style="1179" bestFit="1" customWidth="1"/>
    <col min="2052" max="2056" width="10.7109375" style="1179" customWidth="1"/>
    <col min="2057" max="2057" width="9.28515625" style="1179" customWidth="1"/>
    <col min="2058" max="2305" width="9.140625" style="1179"/>
    <col min="2306" max="2306" width="4.7109375" style="1179" customWidth="1"/>
    <col min="2307" max="2307" width="30" style="1179" bestFit="1" customWidth="1"/>
    <col min="2308" max="2312" width="10.7109375" style="1179" customWidth="1"/>
    <col min="2313" max="2313" width="9.28515625" style="1179" customWidth="1"/>
    <col min="2314" max="2561" width="9.140625" style="1179"/>
    <col min="2562" max="2562" width="4.7109375" style="1179" customWidth="1"/>
    <col min="2563" max="2563" width="30" style="1179" bestFit="1" customWidth="1"/>
    <col min="2564" max="2568" width="10.7109375" style="1179" customWidth="1"/>
    <col min="2569" max="2569" width="9.28515625" style="1179" customWidth="1"/>
    <col min="2570" max="2817" width="9.140625" style="1179"/>
    <col min="2818" max="2818" width="4.7109375" style="1179" customWidth="1"/>
    <col min="2819" max="2819" width="30" style="1179" bestFit="1" customWidth="1"/>
    <col min="2820" max="2824" width="10.7109375" style="1179" customWidth="1"/>
    <col min="2825" max="2825" width="9.28515625" style="1179" customWidth="1"/>
    <col min="2826" max="3073" width="9.140625" style="1179"/>
    <col min="3074" max="3074" width="4.7109375" style="1179" customWidth="1"/>
    <col min="3075" max="3075" width="30" style="1179" bestFit="1" customWidth="1"/>
    <col min="3076" max="3080" width="10.7109375" style="1179" customWidth="1"/>
    <col min="3081" max="3081" width="9.28515625" style="1179" customWidth="1"/>
    <col min="3082" max="3329" width="9.140625" style="1179"/>
    <col min="3330" max="3330" width="4.7109375" style="1179" customWidth="1"/>
    <col min="3331" max="3331" width="30" style="1179" bestFit="1" customWidth="1"/>
    <col min="3332" max="3336" width="10.7109375" style="1179" customWidth="1"/>
    <col min="3337" max="3337" width="9.28515625" style="1179" customWidth="1"/>
    <col min="3338" max="3585" width="9.140625" style="1179"/>
    <col min="3586" max="3586" width="4.7109375" style="1179" customWidth="1"/>
    <col min="3587" max="3587" width="30" style="1179" bestFit="1" customWidth="1"/>
    <col min="3588" max="3592" width="10.7109375" style="1179" customWidth="1"/>
    <col min="3593" max="3593" width="9.28515625" style="1179" customWidth="1"/>
    <col min="3594" max="3841" width="9.140625" style="1179"/>
    <col min="3842" max="3842" width="4.7109375" style="1179" customWidth="1"/>
    <col min="3843" max="3843" width="30" style="1179" bestFit="1" customWidth="1"/>
    <col min="3844" max="3848" width="10.7109375" style="1179" customWidth="1"/>
    <col min="3849" max="3849" width="9.28515625" style="1179" customWidth="1"/>
    <col min="3850" max="4097" width="9.140625" style="1179"/>
    <col min="4098" max="4098" width="4.7109375" style="1179" customWidth="1"/>
    <col min="4099" max="4099" width="30" style="1179" bestFit="1" customWidth="1"/>
    <col min="4100" max="4104" width="10.7109375" style="1179" customWidth="1"/>
    <col min="4105" max="4105" width="9.28515625" style="1179" customWidth="1"/>
    <col min="4106" max="4353" width="9.140625" style="1179"/>
    <col min="4354" max="4354" width="4.7109375" style="1179" customWidth="1"/>
    <col min="4355" max="4355" width="30" style="1179" bestFit="1" customWidth="1"/>
    <col min="4356" max="4360" width="10.7109375" style="1179" customWidth="1"/>
    <col min="4361" max="4361" width="9.28515625" style="1179" customWidth="1"/>
    <col min="4362" max="4609" width="9.140625" style="1179"/>
    <col min="4610" max="4610" width="4.7109375" style="1179" customWidth="1"/>
    <col min="4611" max="4611" width="30" style="1179" bestFit="1" customWidth="1"/>
    <col min="4612" max="4616" width="10.7109375" style="1179" customWidth="1"/>
    <col min="4617" max="4617" width="9.28515625" style="1179" customWidth="1"/>
    <col min="4618" max="4865" width="9.140625" style="1179"/>
    <col min="4866" max="4866" width="4.7109375" style="1179" customWidth="1"/>
    <col min="4867" max="4867" width="30" style="1179" bestFit="1" customWidth="1"/>
    <col min="4868" max="4872" width="10.7109375" style="1179" customWidth="1"/>
    <col min="4873" max="4873" width="9.28515625" style="1179" customWidth="1"/>
    <col min="4874" max="5121" width="9.140625" style="1179"/>
    <col min="5122" max="5122" width="4.7109375" style="1179" customWidth="1"/>
    <col min="5123" max="5123" width="30" style="1179" bestFit="1" customWidth="1"/>
    <col min="5124" max="5128" width="10.7109375" style="1179" customWidth="1"/>
    <col min="5129" max="5129" width="9.28515625" style="1179" customWidth="1"/>
    <col min="5130" max="5377" width="9.140625" style="1179"/>
    <col min="5378" max="5378" width="4.7109375" style="1179" customWidth="1"/>
    <col min="5379" max="5379" width="30" style="1179" bestFit="1" customWidth="1"/>
    <col min="5380" max="5384" width="10.7109375" style="1179" customWidth="1"/>
    <col min="5385" max="5385" width="9.28515625" style="1179" customWidth="1"/>
    <col min="5386" max="5633" width="9.140625" style="1179"/>
    <col min="5634" max="5634" width="4.7109375" style="1179" customWidth="1"/>
    <col min="5635" max="5635" width="30" style="1179" bestFit="1" customWidth="1"/>
    <col min="5636" max="5640" width="10.7109375" style="1179" customWidth="1"/>
    <col min="5641" max="5641" width="9.28515625" style="1179" customWidth="1"/>
    <col min="5642" max="5889" width="9.140625" style="1179"/>
    <col min="5890" max="5890" width="4.7109375" style="1179" customWidth="1"/>
    <col min="5891" max="5891" width="30" style="1179" bestFit="1" customWidth="1"/>
    <col min="5892" max="5896" width="10.7109375" style="1179" customWidth="1"/>
    <col min="5897" max="5897" width="9.28515625" style="1179" customWidth="1"/>
    <col min="5898" max="6145" width="9.140625" style="1179"/>
    <col min="6146" max="6146" width="4.7109375" style="1179" customWidth="1"/>
    <col min="6147" max="6147" width="30" style="1179" bestFit="1" customWidth="1"/>
    <col min="6148" max="6152" width="10.7109375" style="1179" customWidth="1"/>
    <col min="6153" max="6153" width="9.28515625" style="1179" customWidth="1"/>
    <col min="6154" max="6401" width="9.140625" style="1179"/>
    <col min="6402" max="6402" width="4.7109375" style="1179" customWidth="1"/>
    <col min="6403" max="6403" width="30" style="1179" bestFit="1" customWidth="1"/>
    <col min="6404" max="6408" width="10.7109375" style="1179" customWidth="1"/>
    <col min="6409" max="6409" width="9.28515625" style="1179" customWidth="1"/>
    <col min="6410" max="6657" width="9.140625" style="1179"/>
    <col min="6658" max="6658" width="4.7109375" style="1179" customWidth="1"/>
    <col min="6659" max="6659" width="30" style="1179" bestFit="1" customWidth="1"/>
    <col min="6660" max="6664" width="10.7109375" style="1179" customWidth="1"/>
    <col min="6665" max="6665" width="9.28515625" style="1179" customWidth="1"/>
    <col min="6666" max="6913" width="9.140625" style="1179"/>
    <col min="6914" max="6914" width="4.7109375" style="1179" customWidth="1"/>
    <col min="6915" max="6915" width="30" style="1179" bestFit="1" customWidth="1"/>
    <col min="6916" max="6920" width="10.7109375" style="1179" customWidth="1"/>
    <col min="6921" max="6921" width="9.28515625" style="1179" customWidth="1"/>
    <col min="6922" max="7169" width="9.140625" style="1179"/>
    <col min="7170" max="7170" width="4.7109375" style="1179" customWidth="1"/>
    <col min="7171" max="7171" width="30" style="1179" bestFit="1" customWidth="1"/>
    <col min="7172" max="7176" width="10.7109375" style="1179" customWidth="1"/>
    <col min="7177" max="7177" width="9.28515625" style="1179" customWidth="1"/>
    <col min="7178" max="7425" width="9.140625" style="1179"/>
    <col min="7426" max="7426" width="4.7109375" style="1179" customWidth="1"/>
    <col min="7427" max="7427" width="30" style="1179" bestFit="1" customWidth="1"/>
    <col min="7428" max="7432" width="10.7109375" style="1179" customWidth="1"/>
    <col min="7433" max="7433" width="9.28515625" style="1179" customWidth="1"/>
    <col min="7434" max="7681" width="9.140625" style="1179"/>
    <col min="7682" max="7682" width="4.7109375" style="1179" customWidth="1"/>
    <col min="7683" max="7683" width="30" style="1179" bestFit="1" customWidth="1"/>
    <col min="7684" max="7688" width="10.7109375" style="1179" customWidth="1"/>
    <col min="7689" max="7689" width="9.28515625" style="1179" customWidth="1"/>
    <col min="7690" max="7937" width="9.140625" style="1179"/>
    <col min="7938" max="7938" width="4.7109375" style="1179" customWidth="1"/>
    <col min="7939" max="7939" width="30" style="1179" bestFit="1" customWidth="1"/>
    <col min="7940" max="7944" width="10.7109375" style="1179" customWidth="1"/>
    <col min="7945" max="7945" width="9.28515625" style="1179" customWidth="1"/>
    <col min="7946" max="8193" width="9.140625" style="1179"/>
    <col min="8194" max="8194" width="4.7109375" style="1179" customWidth="1"/>
    <col min="8195" max="8195" width="30" style="1179" bestFit="1" customWidth="1"/>
    <col min="8196" max="8200" width="10.7109375" style="1179" customWidth="1"/>
    <col min="8201" max="8201" width="9.28515625" style="1179" customWidth="1"/>
    <col min="8202" max="8449" width="9.140625" style="1179"/>
    <col min="8450" max="8450" width="4.7109375" style="1179" customWidth="1"/>
    <col min="8451" max="8451" width="30" style="1179" bestFit="1" customWidth="1"/>
    <col min="8452" max="8456" width="10.7109375" style="1179" customWidth="1"/>
    <col min="8457" max="8457" width="9.28515625" style="1179" customWidth="1"/>
    <col min="8458" max="8705" width="9.140625" style="1179"/>
    <col min="8706" max="8706" width="4.7109375" style="1179" customWidth="1"/>
    <col min="8707" max="8707" width="30" style="1179" bestFit="1" customWidth="1"/>
    <col min="8708" max="8712" width="10.7109375" style="1179" customWidth="1"/>
    <col min="8713" max="8713" width="9.28515625" style="1179" customWidth="1"/>
    <col min="8714" max="8961" width="9.140625" style="1179"/>
    <col min="8962" max="8962" width="4.7109375" style="1179" customWidth="1"/>
    <col min="8963" max="8963" width="30" style="1179" bestFit="1" customWidth="1"/>
    <col min="8964" max="8968" width="10.7109375" style="1179" customWidth="1"/>
    <col min="8969" max="8969" width="9.28515625" style="1179" customWidth="1"/>
    <col min="8970" max="9217" width="9.140625" style="1179"/>
    <col min="9218" max="9218" width="4.7109375" style="1179" customWidth="1"/>
    <col min="9219" max="9219" width="30" style="1179" bestFit="1" customWidth="1"/>
    <col min="9220" max="9224" width="10.7109375" style="1179" customWidth="1"/>
    <col min="9225" max="9225" width="9.28515625" style="1179" customWidth="1"/>
    <col min="9226" max="9473" width="9.140625" style="1179"/>
    <col min="9474" max="9474" width="4.7109375" style="1179" customWidth="1"/>
    <col min="9475" max="9475" width="30" style="1179" bestFit="1" customWidth="1"/>
    <col min="9476" max="9480" width="10.7109375" style="1179" customWidth="1"/>
    <col min="9481" max="9481" width="9.28515625" style="1179" customWidth="1"/>
    <col min="9482" max="9729" width="9.140625" style="1179"/>
    <col min="9730" max="9730" width="4.7109375" style="1179" customWidth="1"/>
    <col min="9731" max="9731" width="30" style="1179" bestFit="1" customWidth="1"/>
    <col min="9732" max="9736" width="10.7109375" style="1179" customWidth="1"/>
    <col min="9737" max="9737" width="9.28515625" style="1179" customWidth="1"/>
    <col min="9738" max="9985" width="9.140625" style="1179"/>
    <col min="9986" max="9986" width="4.7109375" style="1179" customWidth="1"/>
    <col min="9987" max="9987" width="30" style="1179" bestFit="1" customWidth="1"/>
    <col min="9988" max="9992" width="10.7109375" style="1179" customWidth="1"/>
    <col min="9993" max="9993" width="9.28515625" style="1179" customWidth="1"/>
    <col min="9994" max="10241" width="9.140625" style="1179"/>
    <col min="10242" max="10242" width="4.7109375" style="1179" customWidth="1"/>
    <col min="10243" max="10243" width="30" style="1179" bestFit="1" customWidth="1"/>
    <col min="10244" max="10248" width="10.7109375" style="1179" customWidth="1"/>
    <col min="10249" max="10249" width="9.28515625" style="1179" customWidth="1"/>
    <col min="10250" max="10497" width="9.140625" style="1179"/>
    <col min="10498" max="10498" width="4.7109375" style="1179" customWidth="1"/>
    <col min="10499" max="10499" width="30" style="1179" bestFit="1" customWidth="1"/>
    <col min="10500" max="10504" width="10.7109375" style="1179" customWidth="1"/>
    <col min="10505" max="10505" width="9.28515625" style="1179" customWidth="1"/>
    <col min="10506" max="10753" width="9.140625" style="1179"/>
    <col min="10754" max="10754" width="4.7109375" style="1179" customWidth="1"/>
    <col min="10755" max="10755" width="30" style="1179" bestFit="1" customWidth="1"/>
    <col min="10756" max="10760" width="10.7109375" style="1179" customWidth="1"/>
    <col min="10761" max="10761" width="9.28515625" style="1179" customWidth="1"/>
    <col min="10762" max="11009" width="9.140625" style="1179"/>
    <col min="11010" max="11010" width="4.7109375" style="1179" customWidth="1"/>
    <col min="11011" max="11011" width="30" style="1179" bestFit="1" customWidth="1"/>
    <col min="11012" max="11016" width="10.7109375" style="1179" customWidth="1"/>
    <col min="11017" max="11017" width="9.28515625" style="1179" customWidth="1"/>
    <col min="11018" max="11265" width="9.140625" style="1179"/>
    <col min="11266" max="11266" width="4.7109375" style="1179" customWidth="1"/>
    <col min="11267" max="11267" width="30" style="1179" bestFit="1" customWidth="1"/>
    <col min="11268" max="11272" width="10.7109375" style="1179" customWidth="1"/>
    <col min="11273" max="11273" width="9.28515625" style="1179" customWidth="1"/>
    <col min="11274" max="11521" width="9.140625" style="1179"/>
    <col min="11522" max="11522" width="4.7109375" style="1179" customWidth="1"/>
    <col min="11523" max="11523" width="30" style="1179" bestFit="1" customWidth="1"/>
    <col min="11524" max="11528" width="10.7109375" style="1179" customWidth="1"/>
    <col min="11529" max="11529" width="9.28515625" style="1179" customWidth="1"/>
    <col min="11530" max="11777" width="9.140625" style="1179"/>
    <col min="11778" max="11778" width="4.7109375" style="1179" customWidth="1"/>
    <col min="11779" max="11779" width="30" style="1179" bestFit="1" customWidth="1"/>
    <col min="11780" max="11784" width="10.7109375" style="1179" customWidth="1"/>
    <col min="11785" max="11785" width="9.28515625" style="1179" customWidth="1"/>
    <col min="11786" max="12033" width="9.140625" style="1179"/>
    <col min="12034" max="12034" width="4.7109375" style="1179" customWidth="1"/>
    <col min="12035" max="12035" width="30" style="1179" bestFit="1" customWidth="1"/>
    <col min="12036" max="12040" width="10.7109375" style="1179" customWidth="1"/>
    <col min="12041" max="12041" width="9.28515625" style="1179" customWidth="1"/>
    <col min="12042" max="12289" width="9.140625" style="1179"/>
    <col min="12290" max="12290" width="4.7109375" style="1179" customWidth="1"/>
    <col min="12291" max="12291" width="30" style="1179" bestFit="1" customWidth="1"/>
    <col min="12292" max="12296" width="10.7109375" style="1179" customWidth="1"/>
    <col min="12297" max="12297" width="9.28515625" style="1179" customWidth="1"/>
    <col min="12298" max="12545" width="9.140625" style="1179"/>
    <col min="12546" max="12546" width="4.7109375" style="1179" customWidth="1"/>
    <col min="12547" max="12547" width="30" style="1179" bestFit="1" customWidth="1"/>
    <col min="12548" max="12552" width="10.7109375" style="1179" customWidth="1"/>
    <col min="12553" max="12553" width="9.28515625" style="1179" customWidth="1"/>
    <col min="12554" max="12801" width="9.140625" style="1179"/>
    <col min="12802" max="12802" width="4.7109375" style="1179" customWidth="1"/>
    <col min="12803" max="12803" width="30" style="1179" bestFit="1" customWidth="1"/>
    <col min="12804" max="12808" width="10.7109375" style="1179" customWidth="1"/>
    <col min="12809" max="12809" width="9.28515625" style="1179" customWidth="1"/>
    <col min="12810" max="13057" width="9.140625" style="1179"/>
    <col min="13058" max="13058" width="4.7109375" style="1179" customWidth="1"/>
    <col min="13059" max="13059" width="30" style="1179" bestFit="1" customWidth="1"/>
    <col min="13060" max="13064" width="10.7109375" style="1179" customWidth="1"/>
    <col min="13065" max="13065" width="9.28515625" style="1179" customWidth="1"/>
    <col min="13066" max="13313" width="9.140625" style="1179"/>
    <col min="13314" max="13314" width="4.7109375" style="1179" customWidth="1"/>
    <col min="13315" max="13315" width="30" style="1179" bestFit="1" customWidth="1"/>
    <col min="13316" max="13320" width="10.7109375" style="1179" customWidth="1"/>
    <col min="13321" max="13321" width="9.28515625" style="1179" customWidth="1"/>
    <col min="13322" max="13569" width="9.140625" style="1179"/>
    <col min="13570" max="13570" width="4.7109375" style="1179" customWidth="1"/>
    <col min="13571" max="13571" width="30" style="1179" bestFit="1" customWidth="1"/>
    <col min="13572" max="13576" width="10.7109375" style="1179" customWidth="1"/>
    <col min="13577" max="13577" width="9.28515625" style="1179" customWidth="1"/>
    <col min="13578" max="13825" width="9.140625" style="1179"/>
    <col min="13826" max="13826" width="4.7109375" style="1179" customWidth="1"/>
    <col min="13827" max="13827" width="30" style="1179" bestFit="1" customWidth="1"/>
    <col min="13828" max="13832" width="10.7109375" style="1179" customWidth="1"/>
    <col min="13833" max="13833" width="9.28515625" style="1179" customWidth="1"/>
    <col min="13834" max="14081" width="9.140625" style="1179"/>
    <col min="14082" max="14082" width="4.7109375" style="1179" customWidth="1"/>
    <col min="14083" max="14083" width="30" style="1179" bestFit="1" customWidth="1"/>
    <col min="14084" max="14088" width="10.7109375" style="1179" customWidth="1"/>
    <col min="14089" max="14089" width="9.28515625" style="1179" customWidth="1"/>
    <col min="14090" max="14337" width="9.140625" style="1179"/>
    <col min="14338" max="14338" width="4.7109375" style="1179" customWidth="1"/>
    <col min="14339" max="14339" width="30" style="1179" bestFit="1" customWidth="1"/>
    <col min="14340" max="14344" width="10.7109375" style="1179" customWidth="1"/>
    <col min="14345" max="14345" width="9.28515625" style="1179" customWidth="1"/>
    <col min="14346" max="14593" width="9.140625" style="1179"/>
    <col min="14594" max="14594" width="4.7109375" style="1179" customWidth="1"/>
    <col min="14595" max="14595" width="30" style="1179" bestFit="1" customWidth="1"/>
    <col min="14596" max="14600" width="10.7109375" style="1179" customWidth="1"/>
    <col min="14601" max="14601" width="9.28515625" style="1179" customWidth="1"/>
    <col min="14602" max="14849" width="9.140625" style="1179"/>
    <col min="14850" max="14850" width="4.7109375" style="1179" customWidth="1"/>
    <col min="14851" max="14851" width="30" style="1179" bestFit="1" customWidth="1"/>
    <col min="14852" max="14856" width="10.7109375" style="1179" customWidth="1"/>
    <col min="14857" max="14857" width="9.28515625" style="1179" customWidth="1"/>
    <col min="14858" max="15105" width="9.140625" style="1179"/>
    <col min="15106" max="15106" width="4.7109375" style="1179" customWidth="1"/>
    <col min="15107" max="15107" width="30" style="1179" bestFit="1" customWidth="1"/>
    <col min="15108" max="15112" width="10.7109375" style="1179" customWidth="1"/>
    <col min="15113" max="15113" width="9.28515625" style="1179" customWidth="1"/>
    <col min="15114" max="15361" width="9.140625" style="1179"/>
    <col min="15362" max="15362" width="4.7109375" style="1179" customWidth="1"/>
    <col min="15363" max="15363" width="30" style="1179" bestFit="1" customWidth="1"/>
    <col min="15364" max="15368" width="10.7109375" style="1179" customWidth="1"/>
    <col min="15369" max="15369" width="9.28515625" style="1179" customWidth="1"/>
    <col min="15370" max="15617" width="9.140625" style="1179"/>
    <col min="15618" max="15618" width="4.7109375" style="1179" customWidth="1"/>
    <col min="15619" max="15619" width="30" style="1179" bestFit="1" customWidth="1"/>
    <col min="15620" max="15624" width="10.7109375" style="1179" customWidth="1"/>
    <col min="15625" max="15625" width="9.28515625" style="1179" customWidth="1"/>
    <col min="15626" max="15873" width="9.140625" style="1179"/>
    <col min="15874" max="15874" width="4.7109375" style="1179" customWidth="1"/>
    <col min="15875" max="15875" width="30" style="1179" bestFit="1" customWidth="1"/>
    <col min="15876" max="15880" width="10.7109375" style="1179" customWidth="1"/>
    <col min="15881" max="15881" width="9.28515625" style="1179" customWidth="1"/>
    <col min="15882" max="16129" width="9.140625" style="1179"/>
    <col min="16130" max="16130" width="4.7109375" style="1179" customWidth="1"/>
    <col min="16131" max="16131" width="30" style="1179" bestFit="1" customWidth="1"/>
    <col min="16132" max="16136" width="10.7109375" style="1179" customWidth="1"/>
    <col min="16137" max="16137" width="9.28515625" style="1179" customWidth="1"/>
    <col min="16138" max="16384" width="9.140625" style="1179"/>
  </cols>
  <sheetData>
    <row r="1" spans="2:8">
      <c r="B1" s="1632" t="s">
        <v>1095</v>
      </c>
      <c r="C1" s="1632"/>
      <c r="D1" s="1632"/>
      <c r="E1" s="1632"/>
      <c r="F1" s="1632"/>
      <c r="G1" s="1632"/>
      <c r="H1" s="1632"/>
    </row>
    <row r="2" spans="2:8" ht="15" customHeight="1">
      <c r="B2" s="1648" t="s">
        <v>104</v>
      </c>
      <c r="C2" s="1648"/>
      <c r="D2" s="1648"/>
      <c r="E2" s="1648"/>
      <c r="F2" s="1648"/>
      <c r="G2" s="1648"/>
      <c r="H2" s="1648"/>
    </row>
    <row r="3" spans="2:8" ht="15" customHeight="1" thickBot="1">
      <c r="B3" s="1649" t="s">
        <v>69</v>
      </c>
      <c r="C3" s="1649"/>
      <c r="D3" s="1649"/>
      <c r="E3" s="1649"/>
      <c r="F3" s="1649"/>
      <c r="G3" s="1649"/>
      <c r="H3" s="1649"/>
    </row>
    <row r="4" spans="2:8" ht="15" customHeight="1" thickTop="1">
      <c r="B4" s="1443"/>
      <c r="C4" s="1444"/>
      <c r="D4" s="1650" t="str">
        <f>'M-China'!D4:F4</f>
        <v>Ten  Months</v>
      </c>
      <c r="E4" s="1650"/>
      <c r="F4" s="1650"/>
      <c r="G4" s="1651" t="s">
        <v>4</v>
      </c>
      <c r="H4" s="1652"/>
    </row>
    <row r="5" spans="2:8" ht="15" customHeight="1">
      <c r="B5" s="1445"/>
      <c r="C5" s="1446"/>
      <c r="D5" s="1447" t="s">
        <v>5</v>
      </c>
      <c r="E5" s="1448" t="s">
        <v>1293</v>
      </c>
      <c r="F5" s="1448" t="s">
        <v>1294</v>
      </c>
      <c r="G5" s="1448" t="s">
        <v>6</v>
      </c>
      <c r="H5" s="1449" t="s">
        <v>47</v>
      </c>
    </row>
    <row r="6" spans="2:8" ht="15" customHeight="1">
      <c r="B6" s="1450"/>
      <c r="C6" s="1451" t="s">
        <v>935</v>
      </c>
      <c r="D6" s="1452">
        <v>97389.485277000014</v>
      </c>
      <c r="E6" s="1452">
        <v>125455.70575399997</v>
      </c>
      <c r="F6" s="1452">
        <v>143630.23266000001</v>
      </c>
      <c r="G6" s="1462">
        <v>28.818532511156235</v>
      </c>
      <c r="H6" s="1463">
        <v>14.486807751604047</v>
      </c>
    </row>
    <row r="7" spans="2:8" ht="15" customHeight="1">
      <c r="B7" s="1453">
        <v>1</v>
      </c>
      <c r="C7" s="1454" t="s">
        <v>1096</v>
      </c>
      <c r="D7" s="1455">
        <v>6988.6297710000008</v>
      </c>
      <c r="E7" s="1455">
        <v>15735.616896</v>
      </c>
      <c r="F7" s="1455">
        <v>6883.0172360000006</v>
      </c>
      <c r="G7" s="1464">
        <v>125.16025904386109</v>
      </c>
      <c r="H7" s="1465">
        <v>-56.258357829303371</v>
      </c>
    </row>
    <row r="8" spans="2:8" ht="15" customHeight="1">
      <c r="B8" s="1453">
        <v>2</v>
      </c>
      <c r="C8" s="1454" t="s">
        <v>1061</v>
      </c>
      <c r="D8" s="1455">
        <v>37.049557999999998</v>
      </c>
      <c r="E8" s="1455">
        <v>37.824885000000002</v>
      </c>
      <c r="F8" s="1455">
        <v>76.787256999999997</v>
      </c>
      <c r="G8" s="1464">
        <v>2.092675437585541</v>
      </c>
      <c r="H8" s="1465">
        <v>103.00724509803533</v>
      </c>
    </row>
    <row r="9" spans="2:8" ht="15" customHeight="1">
      <c r="B9" s="1453">
        <v>3</v>
      </c>
      <c r="C9" s="1454" t="s">
        <v>1097</v>
      </c>
      <c r="D9" s="1455">
        <v>1550.3340870000002</v>
      </c>
      <c r="E9" s="1455">
        <v>765.60642500000006</v>
      </c>
      <c r="F9" s="1455">
        <v>1625.9881540000001</v>
      </c>
      <c r="G9" s="1464">
        <v>-50.616681177313239</v>
      </c>
      <c r="H9" s="1465">
        <v>112.37911554882785</v>
      </c>
    </row>
    <row r="10" spans="2:8" ht="15" customHeight="1">
      <c r="B10" s="1453">
        <v>4</v>
      </c>
      <c r="C10" s="1454" t="s">
        <v>1098</v>
      </c>
      <c r="D10" s="1455">
        <v>2.2368369999999995</v>
      </c>
      <c r="E10" s="1455">
        <v>0.34134700000000001</v>
      </c>
      <c r="F10" s="1455">
        <v>0.51205199999999995</v>
      </c>
      <c r="G10" s="1464">
        <v>-84.739746347185772</v>
      </c>
      <c r="H10" s="1465">
        <v>50.009228146138668</v>
      </c>
    </row>
    <row r="11" spans="2:8" ht="15" customHeight="1">
      <c r="B11" s="1453">
        <v>5</v>
      </c>
      <c r="C11" s="1454" t="s">
        <v>1062</v>
      </c>
      <c r="D11" s="1455">
        <v>199.36162200000001</v>
      </c>
      <c r="E11" s="1455">
        <v>402.49890999999997</v>
      </c>
      <c r="F11" s="1455">
        <v>462.87172300000003</v>
      </c>
      <c r="G11" s="1464">
        <v>101.89387805041031</v>
      </c>
      <c r="H11" s="1465">
        <v>14.999497265719313</v>
      </c>
    </row>
    <row r="12" spans="2:8" ht="15" customHeight="1">
      <c r="B12" s="1453">
        <v>6</v>
      </c>
      <c r="C12" s="1454" t="s">
        <v>1025</v>
      </c>
      <c r="D12" s="1455">
        <v>0.56484599999999996</v>
      </c>
      <c r="E12" s="1455">
        <v>2193.3019049999998</v>
      </c>
      <c r="F12" s="1455">
        <v>3822.9829550000004</v>
      </c>
      <c r="G12" s="1464" t="s">
        <v>636</v>
      </c>
      <c r="H12" s="1465">
        <v>74.302632313630397</v>
      </c>
    </row>
    <row r="13" spans="2:8" ht="15" customHeight="1">
      <c r="B13" s="1453">
        <v>7</v>
      </c>
      <c r="C13" s="1454" t="s">
        <v>1099</v>
      </c>
      <c r="D13" s="1455">
        <v>36.212467000000004</v>
      </c>
      <c r="E13" s="1455">
        <v>34.402450999999999</v>
      </c>
      <c r="F13" s="1455">
        <v>39.867451999999993</v>
      </c>
      <c r="G13" s="1464">
        <v>-4.9983228151785539</v>
      </c>
      <c r="H13" s="1465">
        <v>15.885498972151709</v>
      </c>
    </row>
    <row r="14" spans="2:8" ht="15" customHeight="1">
      <c r="B14" s="1453">
        <v>8</v>
      </c>
      <c r="C14" s="1454" t="s">
        <v>1100</v>
      </c>
      <c r="D14" s="1455">
        <v>31.531853000000002</v>
      </c>
      <c r="E14" s="1455">
        <v>125.834903</v>
      </c>
      <c r="F14" s="1455">
        <v>73.705262000000005</v>
      </c>
      <c r="G14" s="1464">
        <v>299.07233805764599</v>
      </c>
      <c r="H14" s="1465">
        <v>-41.427012503836067</v>
      </c>
    </row>
    <row r="15" spans="2:8" ht="15" customHeight="1">
      <c r="B15" s="1453">
        <v>9</v>
      </c>
      <c r="C15" s="1454" t="s">
        <v>1101</v>
      </c>
      <c r="D15" s="1455">
        <v>17.540686999999998</v>
      </c>
      <c r="E15" s="1455">
        <v>19.522545000000001</v>
      </c>
      <c r="F15" s="1455">
        <v>48.870671000000002</v>
      </c>
      <c r="G15" s="1464">
        <v>11.298633856245203</v>
      </c>
      <c r="H15" s="1465">
        <v>150.32940633508591</v>
      </c>
    </row>
    <row r="16" spans="2:8" ht="15" customHeight="1">
      <c r="B16" s="1453">
        <v>10</v>
      </c>
      <c r="C16" s="1454" t="s">
        <v>1102</v>
      </c>
      <c r="D16" s="1455">
        <v>1033.0124129999999</v>
      </c>
      <c r="E16" s="1455">
        <v>1624.4373469999998</v>
      </c>
      <c r="F16" s="1455">
        <v>1415.7553220000002</v>
      </c>
      <c r="G16" s="1464">
        <v>57.25245181540717</v>
      </c>
      <c r="H16" s="1465">
        <v>-12.84641881605296</v>
      </c>
    </row>
    <row r="17" spans="2:11" ht="15" customHeight="1">
      <c r="B17" s="1453">
        <v>11</v>
      </c>
      <c r="C17" s="1454" t="s">
        <v>1103</v>
      </c>
      <c r="D17" s="1455">
        <v>1324.5501280000001</v>
      </c>
      <c r="E17" s="1455">
        <v>1341.4250829999996</v>
      </c>
      <c r="F17" s="1455">
        <v>1684.6441909999999</v>
      </c>
      <c r="G17" s="1464">
        <v>1.2740140703832594</v>
      </c>
      <c r="H17" s="1465">
        <v>25.586155525913938</v>
      </c>
    </row>
    <row r="18" spans="2:11" ht="15" customHeight="1">
      <c r="B18" s="1453">
        <v>12</v>
      </c>
      <c r="C18" s="1454" t="s">
        <v>1064</v>
      </c>
      <c r="D18" s="1455">
        <v>871.83223600000008</v>
      </c>
      <c r="E18" s="1455">
        <v>951.30761200000018</v>
      </c>
      <c r="F18" s="1455">
        <v>1102.83826</v>
      </c>
      <c r="G18" s="1464">
        <v>9.1159024314856936</v>
      </c>
      <c r="H18" s="1465">
        <v>15.928669768701468</v>
      </c>
    </row>
    <row r="19" spans="2:11" ht="15" customHeight="1">
      <c r="B19" s="1453">
        <v>13</v>
      </c>
      <c r="C19" s="1454" t="s">
        <v>1104</v>
      </c>
      <c r="D19" s="1455">
        <v>9.6951530000000012</v>
      </c>
      <c r="E19" s="1455">
        <v>0</v>
      </c>
      <c r="F19" s="1455">
        <v>6.6412699999999996</v>
      </c>
      <c r="G19" s="1464">
        <v>-100</v>
      </c>
      <c r="H19" s="1465" t="s">
        <v>636</v>
      </c>
    </row>
    <row r="20" spans="2:11" ht="15" customHeight="1">
      <c r="B20" s="1453">
        <v>14</v>
      </c>
      <c r="C20" s="1454" t="s">
        <v>1105</v>
      </c>
      <c r="D20" s="1455">
        <v>2469.8059359999997</v>
      </c>
      <c r="E20" s="1455">
        <v>3915.0914330000001</v>
      </c>
      <c r="F20" s="1455">
        <v>3860.3817370000002</v>
      </c>
      <c r="G20" s="1464">
        <v>58.518180555543069</v>
      </c>
      <c r="H20" s="1465">
        <v>-1.3974053208274029</v>
      </c>
    </row>
    <row r="21" spans="2:11" ht="15" customHeight="1">
      <c r="B21" s="1453">
        <v>15</v>
      </c>
      <c r="C21" s="1454" t="s">
        <v>1106</v>
      </c>
      <c r="D21" s="1455">
        <v>10612.739807</v>
      </c>
      <c r="E21" s="1455">
        <v>10474.393668999999</v>
      </c>
      <c r="F21" s="1455">
        <v>12701.150889999999</v>
      </c>
      <c r="G21" s="1464">
        <v>-1.303585506814656</v>
      </c>
      <c r="H21" s="1465">
        <v>21.259056050092013</v>
      </c>
    </row>
    <row r="22" spans="2:11" ht="15" customHeight="1">
      <c r="B22" s="1453">
        <v>16</v>
      </c>
      <c r="C22" s="1454" t="s">
        <v>1107</v>
      </c>
      <c r="D22" s="1455">
        <v>0.70436399999999999</v>
      </c>
      <c r="E22" s="1455">
        <v>2.8</v>
      </c>
      <c r="F22" s="1455">
        <v>5.6529999999999997E-2</v>
      </c>
      <c r="G22" s="1464">
        <v>297.5217359206319</v>
      </c>
      <c r="H22" s="1465">
        <v>-97.981071428571425</v>
      </c>
    </row>
    <row r="23" spans="2:11" ht="15" customHeight="1">
      <c r="B23" s="1453">
        <v>17</v>
      </c>
      <c r="C23" s="1454" t="s">
        <v>1108</v>
      </c>
      <c r="D23" s="1455">
        <v>6.1780670000000004</v>
      </c>
      <c r="E23" s="1455">
        <v>9.4585840000000001</v>
      </c>
      <c r="F23" s="1455">
        <v>3.7512850000000006</v>
      </c>
      <c r="G23" s="1464">
        <v>53.099407953976538</v>
      </c>
      <c r="H23" s="1465">
        <v>-60.339888084728109</v>
      </c>
    </row>
    <row r="24" spans="2:11" ht="15" customHeight="1">
      <c r="B24" s="1453">
        <v>18</v>
      </c>
      <c r="C24" s="1454" t="s">
        <v>1109</v>
      </c>
      <c r="D24" s="1455">
        <v>17.523875999999998</v>
      </c>
      <c r="E24" s="1455">
        <v>13.498870999999999</v>
      </c>
      <c r="F24" s="1455">
        <v>33.731479999999998</v>
      </c>
      <c r="G24" s="1464">
        <v>-22.968691401377171</v>
      </c>
      <c r="H24" s="1465">
        <v>149.8837124971414</v>
      </c>
    </row>
    <row r="25" spans="2:11" ht="15" customHeight="1">
      <c r="B25" s="1453">
        <v>19</v>
      </c>
      <c r="C25" s="1454" t="s">
        <v>1110</v>
      </c>
      <c r="D25" s="1455">
        <v>1030.226152</v>
      </c>
      <c r="E25" s="1455">
        <v>6383.3081960000009</v>
      </c>
      <c r="F25" s="1455">
        <v>5532.7470230000008</v>
      </c>
      <c r="G25" s="1464">
        <v>519.60261672720583</v>
      </c>
      <c r="H25" s="1465">
        <v>-13.324770587342016</v>
      </c>
    </row>
    <row r="26" spans="2:11" ht="15" customHeight="1">
      <c r="B26" s="1453">
        <v>20</v>
      </c>
      <c r="C26" s="1454" t="s">
        <v>1065</v>
      </c>
      <c r="D26" s="1455">
        <v>1392.3876560000001</v>
      </c>
      <c r="E26" s="1455">
        <v>1309.8190810000001</v>
      </c>
      <c r="F26" s="1455">
        <v>1792.4093560000001</v>
      </c>
      <c r="G26" s="1464">
        <v>-5.9299990662945135</v>
      </c>
      <c r="H26" s="1465">
        <v>36.84404067709562</v>
      </c>
    </row>
    <row r="27" spans="2:11" ht="15" customHeight="1">
      <c r="B27" s="1453">
        <v>21</v>
      </c>
      <c r="C27" s="1454" t="s">
        <v>1066</v>
      </c>
      <c r="D27" s="1455">
        <v>11.152698000000001</v>
      </c>
      <c r="E27" s="1455">
        <v>1.1367799999999999</v>
      </c>
      <c r="F27" s="1455">
        <v>1.4529190000000001</v>
      </c>
      <c r="G27" s="1464">
        <v>-89.807130077403698</v>
      </c>
      <c r="H27" s="1465">
        <v>27.810042400464496</v>
      </c>
    </row>
    <row r="28" spans="2:11" ht="15" customHeight="1">
      <c r="B28" s="1453">
        <v>22</v>
      </c>
      <c r="C28" s="1454" t="s">
        <v>1111</v>
      </c>
      <c r="D28" s="1455">
        <v>7.6281559999999997</v>
      </c>
      <c r="E28" s="1455">
        <v>16.360711999999999</v>
      </c>
      <c r="F28" s="1455">
        <v>10.732550999999999</v>
      </c>
      <c r="G28" s="1464">
        <v>114.47794198230872</v>
      </c>
      <c r="H28" s="1465">
        <v>-34.400464967539307</v>
      </c>
    </row>
    <row r="29" spans="2:11" ht="15" customHeight="1">
      <c r="B29" s="1453">
        <v>23</v>
      </c>
      <c r="C29" s="1454" t="s">
        <v>1112</v>
      </c>
      <c r="D29" s="1455">
        <v>0.67298599999999997</v>
      </c>
      <c r="E29" s="1455">
        <v>1.9894980000000002</v>
      </c>
      <c r="F29" s="1455">
        <v>7.4746170000000003</v>
      </c>
      <c r="G29" s="1464">
        <v>195.6224943758117</v>
      </c>
      <c r="H29" s="1465">
        <v>275.7036699710178</v>
      </c>
    </row>
    <row r="30" spans="2:11" ht="15" customHeight="1">
      <c r="B30" s="1453">
        <v>24</v>
      </c>
      <c r="C30" s="1454" t="s">
        <v>1068</v>
      </c>
      <c r="D30" s="1455">
        <v>147.90801500000001</v>
      </c>
      <c r="E30" s="1455">
        <v>264.73074000000003</v>
      </c>
      <c r="F30" s="1455">
        <v>329.28703499999995</v>
      </c>
      <c r="G30" s="1464">
        <v>78.983363410022093</v>
      </c>
      <c r="H30" s="1465">
        <v>24.385643692152996</v>
      </c>
    </row>
    <row r="31" spans="2:11" ht="15" customHeight="1">
      <c r="B31" s="1453">
        <v>25</v>
      </c>
      <c r="C31" s="1454" t="s">
        <v>1113</v>
      </c>
      <c r="D31" s="1455">
        <v>15871.531866000001</v>
      </c>
      <c r="E31" s="1455">
        <v>21743.565866999998</v>
      </c>
      <c r="F31" s="1455">
        <v>25793.979117000003</v>
      </c>
      <c r="G31" s="1464">
        <v>36.997273171716159</v>
      </c>
      <c r="H31" s="1465">
        <v>18.628100260901917</v>
      </c>
      <c r="K31" s="1208"/>
    </row>
    <row r="32" spans="2:11" ht="15" customHeight="1">
      <c r="B32" s="1453">
        <v>26</v>
      </c>
      <c r="C32" s="1454" t="s">
        <v>1037</v>
      </c>
      <c r="D32" s="1455">
        <v>66.616635000000002</v>
      </c>
      <c r="E32" s="1455">
        <v>129.82636300000001</v>
      </c>
      <c r="F32" s="1455">
        <v>112.49260200000001</v>
      </c>
      <c r="G32" s="1464">
        <v>94.885801421822066</v>
      </c>
      <c r="H32" s="1465">
        <v>-13.351495489402268</v>
      </c>
    </row>
    <row r="33" spans="2:10" ht="15" customHeight="1">
      <c r="B33" s="1453">
        <v>27</v>
      </c>
      <c r="C33" s="1454" t="s">
        <v>1038</v>
      </c>
      <c r="D33" s="1455">
        <v>3.3019999999999998E-3</v>
      </c>
      <c r="E33" s="1455">
        <v>0</v>
      </c>
      <c r="F33" s="1455">
        <v>0</v>
      </c>
      <c r="G33" s="1464">
        <v>-100</v>
      </c>
      <c r="H33" s="1465" t="s">
        <v>636</v>
      </c>
    </row>
    <row r="34" spans="2:10" ht="15" customHeight="1">
      <c r="B34" s="1453">
        <v>28</v>
      </c>
      <c r="C34" s="1454" t="s">
        <v>1114</v>
      </c>
      <c r="D34" s="1455">
        <v>40.263769000000003</v>
      </c>
      <c r="E34" s="1455">
        <v>21</v>
      </c>
      <c r="F34" s="1455">
        <v>2.4622000000000002E-2</v>
      </c>
      <c r="G34" s="1464">
        <v>-47.843928868159367</v>
      </c>
      <c r="H34" s="1465">
        <v>-99.882752380952383</v>
      </c>
    </row>
    <row r="35" spans="2:10" ht="15" customHeight="1">
      <c r="B35" s="1453">
        <v>29</v>
      </c>
      <c r="C35" s="1454" t="s">
        <v>1069</v>
      </c>
      <c r="D35" s="1455">
        <v>3789.9992730000004</v>
      </c>
      <c r="E35" s="1455">
        <v>3957.795357</v>
      </c>
      <c r="F35" s="1455">
        <v>7288.2497169999997</v>
      </c>
      <c r="G35" s="1464">
        <v>4.4273381579616853</v>
      </c>
      <c r="H35" s="1465">
        <v>84.149231063944569</v>
      </c>
      <c r="J35" s="1179" t="s">
        <v>88</v>
      </c>
    </row>
    <row r="36" spans="2:10" ht="15" customHeight="1">
      <c r="B36" s="1453">
        <v>30</v>
      </c>
      <c r="C36" s="1454" t="s">
        <v>1040</v>
      </c>
      <c r="D36" s="1455">
        <v>7638.4392799999996</v>
      </c>
      <c r="E36" s="1455">
        <v>2642.9804009999998</v>
      </c>
      <c r="F36" s="1455">
        <v>4019.0387379999997</v>
      </c>
      <c r="G36" s="1464">
        <v>-65.398947296469174</v>
      </c>
      <c r="H36" s="1465">
        <v>52.064644008686315</v>
      </c>
    </row>
    <row r="37" spans="2:10" ht="15" customHeight="1">
      <c r="B37" s="1453">
        <v>31</v>
      </c>
      <c r="C37" s="1454" t="s">
        <v>1071</v>
      </c>
      <c r="D37" s="1455">
        <v>486.51632399999994</v>
      </c>
      <c r="E37" s="1455">
        <v>642.28306099999986</v>
      </c>
      <c r="F37" s="1455">
        <v>799.33455300000003</v>
      </c>
      <c r="G37" s="1464">
        <v>32.016754488180339</v>
      </c>
      <c r="H37" s="1465">
        <v>24.452068182442716</v>
      </c>
    </row>
    <row r="38" spans="2:10" ht="15" customHeight="1">
      <c r="B38" s="1453">
        <v>32</v>
      </c>
      <c r="C38" s="1454" t="s">
        <v>1115</v>
      </c>
      <c r="D38" s="1455">
        <v>5557.6060649999999</v>
      </c>
      <c r="E38" s="1455">
        <v>4865.431685999999</v>
      </c>
      <c r="F38" s="1455">
        <v>9162.6750069999998</v>
      </c>
      <c r="G38" s="1464">
        <v>-12.454541953937508</v>
      </c>
      <c r="H38" s="1465">
        <v>88.321933146550435</v>
      </c>
    </row>
    <row r="39" spans="2:10" ht="15" customHeight="1">
      <c r="B39" s="1453">
        <v>33</v>
      </c>
      <c r="C39" s="1454" t="s">
        <v>1073</v>
      </c>
      <c r="D39" s="1455">
        <v>434.45622299999997</v>
      </c>
      <c r="E39" s="1455">
        <v>421.64229700000004</v>
      </c>
      <c r="F39" s="1455">
        <v>482.83666999999991</v>
      </c>
      <c r="G39" s="1464">
        <v>-2.9494170693464667</v>
      </c>
      <c r="H39" s="1465">
        <v>14.513338304861719</v>
      </c>
    </row>
    <row r="40" spans="2:10" ht="15" customHeight="1">
      <c r="B40" s="1453">
        <v>34</v>
      </c>
      <c r="C40" s="1454" t="s">
        <v>1116</v>
      </c>
      <c r="D40" s="1455">
        <v>1282.0011220000001</v>
      </c>
      <c r="E40" s="1455">
        <v>1861.3495639999996</v>
      </c>
      <c r="F40" s="1455">
        <v>1993.1648480000001</v>
      </c>
      <c r="G40" s="1464">
        <v>45.190946564553741</v>
      </c>
      <c r="H40" s="1465">
        <v>7.0817049386861157</v>
      </c>
    </row>
    <row r="41" spans="2:10" ht="15" customHeight="1">
      <c r="B41" s="1453">
        <v>35</v>
      </c>
      <c r="C41" s="1454" t="s">
        <v>1117</v>
      </c>
      <c r="D41" s="1455">
        <v>569.13513499999999</v>
      </c>
      <c r="E41" s="1455">
        <v>435.30721100000005</v>
      </c>
      <c r="F41" s="1455">
        <v>530.62785100000008</v>
      </c>
      <c r="G41" s="1464">
        <v>-23.514261511899093</v>
      </c>
      <c r="H41" s="1465">
        <v>21.897326208088018</v>
      </c>
    </row>
    <row r="42" spans="2:10" ht="15" customHeight="1">
      <c r="B42" s="1453">
        <v>36</v>
      </c>
      <c r="C42" s="1454" t="s">
        <v>1074</v>
      </c>
      <c r="D42" s="1455">
        <v>63.088400000000007</v>
      </c>
      <c r="E42" s="1455">
        <v>22.990674999999996</v>
      </c>
      <c r="F42" s="1455">
        <v>6.3441360000000007</v>
      </c>
      <c r="G42" s="1464">
        <v>-63.557999568858946</v>
      </c>
      <c r="H42" s="1465">
        <v>-72.405612275411656</v>
      </c>
    </row>
    <row r="43" spans="2:10" ht="15" customHeight="1">
      <c r="B43" s="1453">
        <v>37</v>
      </c>
      <c r="C43" s="1454" t="s">
        <v>1044</v>
      </c>
      <c r="D43" s="1455">
        <v>2357.488253</v>
      </c>
      <c r="E43" s="1455">
        <v>2014.2873360000003</v>
      </c>
      <c r="F43" s="1455">
        <v>1517.5626180000002</v>
      </c>
      <c r="G43" s="1464">
        <v>-14.55790571016685</v>
      </c>
      <c r="H43" s="1465">
        <v>-24.660072528996935</v>
      </c>
    </row>
    <row r="44" spans="2:10" ht="15" customHeight="1">
      <c r="B44" s="1453">
        <v>38</v>
      </c>
      <c r="C44" s="1454" t="s">
        <v>1118</v>
      </c>
      <c r="D44" s="1455">
        <v>130.9692</v>
      </c>
      <c r="E44" s="1455">
        <v>113.130763</v>
      </c>
      <c r="F44" s="1455">
        <v>99.931944999999999</v>
      </c>
      <c r="G44" s="1464">
        <v>-13.620329818003</v>
      </c>
      <c r="H44" s="1465">
        <v>-11.666869072561639</v>
      </c>
    </row>
    <row r="45" spans="2:10" ht="15" customHeight="1">
      <c r="B45" s="1453">
        <v>39</v>
      </c>
      <c r="C45" s="1454" t="s">
        <v>1119</v>
      </c>
      <c r="D45" s="1455">
        <v>6934.5170240000007</v>
      </c>
      <c r="E45" s="1455">
        <v>6846.3243550000007</v>
      </c>
      <c r="F45" s="1455">
        <v>11199.071144999998</v>
      </c>
      <c r="G45" s="1464">
        <v>-1.2717925227491662</v>
      </c>
      <c r="H45" s="1465">
        <v>63.577864037673038</v>
      </c>
    </row>
    <row r="46" spans="2:10" ht="15" customHeight="1">
      <c r="B46" s="1453">
        <v>40</v>
      </c>
      <c r="C46" s="1454" t="s">
        <v>1120</v>
      </c>
      <c r="D46" s="1455">
        <v>144.26560999999998</v>
      </c>
      <c r="E46" s="1455">
        <v>395.84916199999998</v>
      </c>
      <c r="F46" s="1455">
        <v>475.16018300000002</v>
      </c>
      <c r="G46" s="1464">
        <v>174.38913681507324</v>
      </c>
      <c r="H46" s="1465">
        <v>20.03566727267696</v>
      </c>
    </row>
    <row r="47" spans="2:10" ht="15" customHeight="1">
      <c r="B47" s="1453">
        <v>41</v>
      </c>
      <c r="C47" s="1454" t="s">
        <v>1077</v>
      </c>
      <c r="D47" s="1455">
        <v>2.0388609999999998</v>
      </c>
      <c r="E47" s="1455">
        <v>2.6332000000000001E-2</v>
      </c>
      <c r="F47" s="1455">
        <v>1.4737020000000001</v>
      </c>
      <c r="G47" s="1464">
        <v>-98.708494595757145</v>
      </c>
      <c r="H47" s="1465" t="s">
        <v>636</v>
      </c>
    </row>
    <row r="48" spans="2:10" ht="15" customHeight="1">
      <c r="B48" s="1453">
        <v>42</v>
      </c>
      <c r="C48" s="1454" t="s">
        <v>1078</v>
      </c>
      <c r="D48" s="1455">
        <v>627.93216999999993</v>
      </c>
      <c r="E48" s="1455">
        <v>645.36129099999994</v>
      </c>
      <c r="F48" s="1455">
        <v>583.11590799999999</v>
      </c>
      <c r="G48" s="1464">
        <v>2.7756375342260213</v>
      </c>
      <c r="H48" s="1465">
        <v>-9.6450443911114547</v>
      </c>
    </row>
    <row r="49" spans="2:8" ht="15" customHeight="1">
      <c r="B49" s="1453">
        <v>43</v>
      </c>
      <c r="C49" s="1454" t="s">
        <v>1000</v>
      </c>
      <c r="D49" s="1455">
        <v>1325.2344710000002</v>
      </c>
      <c r="E49" s="1455">
        <v>853.82532200000003</v>
      </c>
      <c r="F49" s="1455">
        <v>842.344967</v>
      </c>
      <c r="G49" s="1464">
        <v>-35.571754230350081</v>
      </c>
      <c r="H49" s="1465">
        <v>-1.344578885656432</v>
      </c>
    </row>
    <row r="50" spans="2:8" ht="15" customHeight="1">
      <c r="B50" s="1453">
        <v>44</v>
      </c>
      <c r="C50" s="1454" t="s">
        <v>1121</v>
      </c>
      <c r="D50" s="1455">
        <v>198.11474099999998</v>
      </c>
      <c r="E50" s="1455">
        <v>180.48168200000001</v>
      </c>
      <c r="F50" s="1455">
        <v>171.264825</v>
      </c>
      <c r="G50" s="1464">
        <v>-8.9004275557667825</v>
      </c>
      <c r="H50" s="1465">
        <v>-5.106810230192778</v>
      </c>
    </row>
    <row r="51" spans="2:8" ht="15" customHeight="1">
      <c r="B51" s="1453">
        <v>45</v>
      </c>
      <c r="C51" s="1454" t="s">
        <v>1122</v>
      </c>
      <c r="D51" s="1455">
        <v>6222.0226059999995</v>
      </c>
      <c r="E51" s="1455">
        <v>8089.0660849999995</v>
      </c>
      <c r="F51" s="1455">
        <v>12311.421851999999</v>
      </c>
      <c r="G51" s="1464">
        <v>30.007018573021242</v>
      </c>
      <c r="H51" s="1465">
        <v>52.198309701409755</v>
      </c>
    </row>
    <row r="52" spans="2:8" ht="15" customHeight="1">
      <c r="B52" s="1453">
        <v>46</v>
      </c>
      <c r="C52" s="1454" t="s">
        <v>1123</v>
      </c>
      <c r="D52" s="1455">
        <v>246.30432999999999</v>
      </c>
      <c r="E52" s="1455">
        <v>1680.8438219999998</v>
      </c>
      <c r="F52" s="1455">
        <v>134.64251899999999</v>
      </c>
      <c r="G52" s="1464">
        <v>582.42560818967331</v>
      </c>
      <c r="H52" s="1465">
        <v>-91.989587775038387</v>
      </c>
    </row>
    <row r="53" spans="2:8" ht="15" customHeight="1">
      <c r="B53" s="1453">
        <v>47</v>
      </c>
      <c r="C53" s="1454" t="s">
        <v>1082</v>
      </c>
      <c r="D53" s="1455">
        <v>39.036591000000001</v>
      </c>
      <c r="E53" s="1455">
        <v>26.761374000000004</v>
      </c>
      <c r="F53" s="1455">
        <v>74.776848000000001</v>
      </c>
      <c r="G53" s="1464">
        <v>-31.445412331215081</v>
      </c>
      <c r="H53" s="1465">
        <v>179.42081000773726</v>
      </c>
    </row>
    <row r="54" spans="2:8" ht="15" customHeight="1">
      <c r="B54" s="1453">
        <v>48</v>
      </c>
      <c r="C54" s="1454" t="s">
        <v>1083</v>
      </c>
      <c r="D54" s="1455">
        <v>612.59356500000001</v>
      </c>
      <c r="E54" s="1455">
        <v>601.96115799999995</v>
      </c>
      <c r="F54" s="1455">
        <v>466.963369</v>
      </c>
      <c r="G54" s="1464">
        <v>-1.7356380490219578</v>
      </c>
      <c r="H54" s="1465">
        <v>-22.4263288761897</v>
      </c>
    </row>
    <row r="55" spans="2:8" ht="15" customHeight="1">
      <c r="B55" s="1453">
        <v>49</v>
      </c>
      <c r="C55" s="1454" t="s">
        <v>1124</v>
      </c>
      <c r="D55" s="1455">
        <v>128.96293600000001</v>
      </c>
      <c r="E55" s="1455">
        <v>155.35077800000002</v>
      </c>
      <c r="F55" s="1455">
        <v>214.15242999999998</v>
      </c>
      <c r="G55" s="1464">
        <v>20.461570446876308</v>
      </c>
      <c r="H55" s="1465">
        <v>37.850889938896813</v>
      </c>
    </row>
    <row r="56" spans="2:8" ht="15" customHeight="1">
      <c r="B56" s="1453">
        <v>50</v>
      </c>
      <c r="C56" s="1454" t="s">
        <v>1125</v>
      </c>
      <c r="D56" s="1455">
        <v>427.66186600000003</v>
      </c>
      <c r="E56" s="1455">
        <v>554.11555699999997</v>
      </c>
      <c r="F56" s="1455">
        <v>464.021344</v>
      </c>
      <c r="G56" s="1464">
        <v>29.568615079652659</v>
      </c>
      <c r="H56" s="1465">
        <v>-16.259101889824763</v>
      </c>
    </row>
    <row r="57" spans="2:8" ht="15" customHeight="1">
      <c r="B57" s="1453">
        <v>51</v>
      </c>
      <c r="C57" s="1454" t="s">
        <v>1126</v>
      </c>
      <c r="D57" s="1455">
        <v>3455.3630409999996</v>
      </c>
      <c r="E57" s="1455">
        <v>5095.7040140000008</v>
      </c>
      <c r="F57" s="1455">
        <v>5112.145442</v>
      </c>
      <c r="G57" s="1464">
        <v>47.47231921903284</v>
      </c>
      <c r="H57" s="1465">
        <v>0.32265272776494669</v>
      </c>
    </row>
    <row r="58" spans="2:8" ht="15" customHeight="1">
      <c r="B58" s="1453">
        <v>52</v>
      </c>
      <c r="C58" s="1454" t="s">
        <v>1127</v>
      </c>
      <c r="D58" s="1455">
        <v>83.195284999999998</v>
      </c>
      <c r="E58" s="1455">
        <v>73.580873000000011</v>
      </c>
      <c r="F58" s="1455">
        <v>151.126103</v>
      </c>
      <c r="G58" s="1464">
        <v>-11.55643856499799</v>
      </c>
      <c r="H58" s="1465">
        <v>105.38775477697851</v>
      </c>
    </row>
    <row r="59" spans="2:8" ht="15" customHeight="1">
      <c r="B59" s="1453">
        <v>53</v>
      </c>
      <c r="C59" s="1454" t="s">
        <v>1128</v>
      </c>
      <c r="D59" s="1455">
        <v>91.428984</v>
      </c>
      <c r="E59" s="1455">
        <v>92.824157999999983</v>
      </c>
      <c r="F59" s="1455">
        <v>134.27729000000002</v>
      </c>
      <c r="G59" s="1464">
        <v>1.5259646765843655</v>
      </c>
      <c r="H59" s="1465">
        <v>44.657697837668564</v>
      </c>
    </row>
    <row r="60" spans="2:8" ht="15" customHeight="1">
      <c r="B60" s="1453">
        <v>54</v>
      </c>
      <c r="C60" s="1454" t="s">
        <v>1054</v>
      </c>
      <c r="D60" s="1455">
        <v>500.89081300000004</v>
      </c>
      <c r="E60" s="1455">
        <v>526.61814300000003</v>
      </c>
      <c r="F60" s="1455">
        <v>603.97502000000009</v>
      </c>
      <c r="G60" s="1464">
        <v>5.1363150076382027</v>
      </c>
      <c r="H60" s="1465">
        <v>14.689368003790946</v>
      </c>
    </row>
    <row r="61" spans="2:8" ht="15" customHeight="1">
      <c r="B61" s="1453">
        <v>55</v>
      </c>
      <c r="C61" s="1454" t="s">
        <v>1129</v>
      </c>
      <c r="D61" s="1455">
        <v>2189.260882</v>
      </c>
      <c r="E61" s="1455">
        <v>1770.6643859999999</v>
      </c>
      <c r="F61" s="1455">
        <v>2607.353791</v>
      </c>
      <c r="G61" s="1464">
        <v>-19.120448341341174</v>
      </c>
      <c r="H61" s="1465">
        <v>47.252851054971188</v>
      </c>
    </row>
    <row r="62" spans="2:8" ht="15" customHeight="1">
      <c r="B62" s="1453">
        <v>56</v>
      </c>
      <c r="C62" s="1454" t="s">
        <v>1086</v>
      </c>
      <c r="D62" s="1455">
        <v>66.478526000000002</v>
      </c>
      <c r="E62" s="1455">
        <v>119.08168899999998</v>
      </c>
      <c r="F62" s="1455">
        <v>365.22517599999998</v>
      </c>
      <c r="G62" s="1464">
        <v>79.128052568433873</v>
      </c>
      <c r="H62" s="1465">
        <v>206.70137370994127</v>
      </c>
    </row>
    <row r="63" spans="2:8" ht="15" customHeight="1">
      <c r="B63" s="1453">
        <v>57</v>
      </c>
      <c r="C63" s="1454" t="s">
        <v>1087</v>
      </c>
      <c r="D63" s="1455">
        <v>3898.1030260000002</v>
      </c>
      <c r="E63" s="1455">
        <v>6611.5314870000002</v>
      </c>
      <c r="F63" s="1455">
        <v>8351.3494929999997</v>
      </c>
      <c r="G63" s="1464">
        <v>69.608946785184315</v>
      </c>
      <c r="H63" s="1465">
        <v>26.314901614261927</v>
      </c>
    </row>
    <row r="64" spans="2:8" ht="15" customHeight="1">
      <c r="B64" s="1453">
        <v>58</v>
      </c>
      <c r="C64" s="1454" t="s">
        <v>1130</v>
      </c>
      <c r="D64" s="1455">
        <v>372.073961</v>
      </c>
      <c r="E64" s="1455">
        <v>458.35258699999997</v>
      </c>
      <c r="F64" s="1455">
        <v>431.03708000000006</v>
      </c>
      <c r="G64" s="1464">
        <v>23.188568683525787</v>
      </c>
      <c r="H64" s="1465">
        <v>-5.9594966352835144</v>
      </c>
    </row>
    <row r="65" spans="2:8" ht="15" customHeight="1">
      <c r="B65" s="1453">
        <v>59</v>
      </c>
      <c r="C65" s="1454" t="s">
        <v>1131</v>
      </c>
      <c r="D65" s="1455">
        <v>1.2092429999999998</v>
      </c>
      <c r="E65" s="1455">
        <v>1.8615629999999999</v>
      </c>
      <c r="F65" s="1455">
        <v>4.4503000000000001E-2</v>
      </c>
      <c r="G65" s="1464">
        <v>53.94449254616319</v>
      </c>
      <c r="H65" s="1465">
        <v>-97.609374487997457</v>
      </c>
    </row>
    <row r="66" spans="2:8" ht="15" customHeight="1">
      <c r="B66" s="1453">
        <v>60</v>
      </c>
      <c r="C66" s="1454" t="s">
        <v>1089</v>
      </c>
      <c r="D66" s="1455">
        <v>923.05660699999999</v>
      </c>
      <c r="E66" s="1455">
        <v>1657.2279880000001</v>
      </c>
      <c r="F66" s="1455">
        <v>2296.3260650000002</v>
      </c>
      <c r="G66" s="1464">
        <v>79.536983477764124</v>
      </c>
      <c r="H66" s="1465">
        <v>38.564282140279659</v>
      </c>
    </row>
    <row r="67" spans="2:8" ht="15" customHeight="1">
      <c r="B67" s="1453">
        <v>61</v>
      </c>
      <c r="C67" s="1454" t="s">
        <v>1132</v>
      </c>
      <c r="D67" s="1455">
        <v>420.58023200000002</v>
      </c>
      <c r="E67" s="1455">
        <v>398.66833200000002</v>
      </c>
      <c r="F67" s="1455">
        <v>423.47490799999997</v>
      </c>
      <c r="G67" s="1464">
        <v>-5.2099215162352124</v>
      </c>
      <c r="H67" s="1465">
        <v>6.2223592918837483</v>
      </c>
    </row>
    <row r="68" spans="2:8" ht="15" customHeight="1">
      <c r="B68" s="1453">
        <v>62</v>
      </c>
      <c r="C68" s="1454" t="s">
        <v>1092</v>
      </c>
      <c r="D68" s="1455">
        <v>1522.3580919999999</v>
      </c>
      <c r="E68" s="1455">
        <v>2056.8910449999998</v>
      </c>
      <c r="F68" s="1455">
        <v>2028.4095240000001</v>
      </c>
      <c r="G68" s="1464">
        <v>35.112169456645802</v>
      </c>
      <c r="H68" s="1465">
        <v>-1.3846878797607758</v>
      </c>
    </row>
    <row r="69" spans="2:8" ht="15" customHeight="1">
      <c r="B69" s="1453">
        <v>63</v>
      </c>
      <c r="C69" s="1454" t="s">
        <v>1133</v>
      </c>
      <c r="D69" s="1455">
        <v>271.01249900000005</v>
      </c>
      <c r="E69" s="1455">
        <v>406.46115700000001</v>
      </c>
      <c r="F69" s="1455">
        <v>410.67756300000008</v>
      </c>
      <c r="G69" s="1464">
        <v>49.978749504095731</v>
      </c>
      <c r="H69" s="1465">
        <v>1.0373453717251664</v>
      </c>
    </row>
    <row r="70" spans="2:8" ht="15" customHeight="1">
      <c r="B70" s="1453">
        <v>64</v>
      </c>
      <c r="C70" s="1454" t="s">
        <v>1134</v>
      </c>
      <c r="D70" s="1455">
        <v>598.19509700000003</v>
      </c>
      <c r="E70" s="1455">
        <v>1659.9729600000001</v>
      </c>
      <c r="F70" s="1455">
        <v>452.48195800000002</v>
      </c>
      <c r="G70" s="1464">
        <v>177.49691836742016</v>
      </c>
      <c r="H70" s="1465">
        <v>-72.741606706653826</v>
      </c>
    </row>
    <row r="71" spans="2:8" ht="15" customHeight="1">
      <c r="B71" s="1456"/>
      <c r="C71" s="1457" t="s">
        <v>987</v>
      </c>
      <c r="D71" s="1458">
        <v>43276.308973999992</v>
      </c>
      <c r="E71" s="1458">
        <v>53001.649267000008</v>
      </c>
      <c r="F71" s="1458">
        <v>65458.116855000007</v>
      </c>
      <c r="G71" s="1466">
        <v>22.472665815476333</v>
      </c>
      <c r="H71" s="1467">
        <v>23.502037691788715</v>
      </c>
    </row>
    <row r="72" spans="2:8" ht="15" customHeight="1" thickBot="1">
      <c r="B72" s="1459"/>
      <c r="C72" s="1460" t="s">
        <v>988</v>
      </c>
      <c r="D72" s="1461">
        <v>140665.79425100001</v>
      </c>
      <c r="E72" s="1461">
        <v>178457.35502100002</v>
      </c>
      <c r="F72" s="1461">
        <v>209088.34951499998</v>
      </c>
      <c r="G72" s="1468">
        <v>26.86620508648025</v>
      </c>
      <c r="H72" s="1469">
        <v>17.164321689288428</v>
      </c>
    </row>
    <row r="73" spans="2:8" ht="16.5" thickTop="1">
      <c r="B73" s="1622" t="s">
        <v>1295</v>
      </c>
      <c r="C73" s="1622"/>
      <c r="D73" s="1622"/>
      <c r="E73" s="1622"/>
      <c r="F73" s="1622"/>
      <c r="G73" s="1622"/>
      <c r="H73" s="1622"/>
    </row>
    <row r="75" spans="2:8">
      <c r="D75" s="1208"/>
      <c r="E75" s="1208"/>
      <c r="F75" s="1208"/>
    </row>
    <row r="77" spans="2:8">
      <c r="D77" s="1188"/>
    </row>
  </sheetData>
  <mergeCells count="6">
    <mergeCell ref="B73:H73"/>
    <mergeCell ref="B1:H1"/>
    <mergeCell ref="B2:H2"/>
    <mergeCell ref="B3:H3"/>
    <mergeCell ref="D4:F4"/>
    <mergeCell ref="G4:H4"/>
  </mergeCells>
  <printOptions horizontalCentered="1"/>
  <pageMargins left="0.75" right="0.75" top="1" bottom="1" header="0.5" footer="0.5"/>
  <pageSetup scale="60"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O28"/>
  <sheetViews>
    <sheetView zoomScale="90" zoomScaleNormal="90" workbookViewId="0">
      <selection activeCell="E17" sqref="E17"/>
    </sheetView>
  </sheetViews>
  <sheetFormatPr defaultRowHeight="15.75"/>
  <cols>
    <col min="1" max="1" width="7.7109375" style="42" customWidth="1"/>
    <col min="2" max="2" width="12.42578125" style="42" customWidth="1"/>
    <col min="3" max="3" width="33.5703125" style="42" bestFit="1" customWidth="1"/>
    <col min="4" max="6" width="14.5703125" style="42" customWidth="1"/>
    <col min="7" max="9" width="14.7109375" style="42" customWidth="1"/>
    <col min="10" max="10" width="9.140625" style="42"/>
    <col min="11" max="11" width="8.28515625" style="42" customWidth="1"/>
    <col min="12" max="12" width="9.140625" style="42"/>
    <col min="13" max="13" width="15.5703125" style="42" customWidth="1"/>
    <col min="14" max="256" width="9.140625" style="42"/>
    <col min="257" max="257" width="7.7109375" style="42" customWidth="1"/>
    <col min="258" max="258" width="9.140625" style="42"/>
    <col min="259" max="259" width="31.85546875" style="42" bestFit="1" customWidth="1"/>
    <col min="260" max="260" width="12.140625" style="42" customWidth="1"/>
    <col min="261" max="261" width="11.7109375" style="42" customWidth="1"/>
    <col min="262" max="262" width="10.85546875" style="42" customWidth="1"/>
    <col min="263" max="263" width="13.140625" style="42" customWidth="1"/>
    <col min="264" max="264" width="12.5703125" style="42" customWidth="1"/>
    <col min="265" max="265" width="12.28515625" style="42" customWidth="1"/>
    <col min="266" max="512" width="9.140625" style="42"/>
    <col min="513" max="513" width="7.7109375" style="42" customWidth="1"/>
    <col min="514" max="514" width="9.140625" style="42"/>
    <col min="515" max="515" width="31.85546875" style="42" bestFit="1" customWidth="1"/>
    <col min="516" max="516" width="12.140625" style="42" customWidth="1"/>
    <col min="517" max="517" width="11.7109375" style="42" customWidth="1"/>
    <col min="518" max="518" width="10.85546875" style="42" customWidth="1"/>
    <col min="519" max="519" width="13.140625" style="42" customWidth="1"/>
    <col min="520" max="520" width="12.5703125" style="42" customWidth="1"/>
    <col min="521" max="521" width="12.28515625" style="42" customWidth="1"/>
    <col min="522" max="768" width="9.140625" style="42"/>
    <col min="769" max="769" width="7.7109375" style="42" customWidth="1"/>
    <col min="770" max="770" width="9.140625" style="42"/>
    <col min="771" max="771" width="31.85546875" style="42" bestFit="1" customWidth="1"/>
    <col min="772" max="772" width="12.140625" style="42" customWidth="1"/>
    <col min="773" max="773" width="11.7109375" style="42" customWidth="1"/>
    <col min="774" max="774" width="10.85546875" style="42" customWidth="1"/>
    <col min="775" max="775" width="13.140625" style="42" customWidth="1"/>
    <col min="776" max="776" width="12.5703125" style="42" customWidth="1"/>
    <col min="777" max="777" width="12.28515625" style="42" customWidth="1"/>
    <col min="778" max="1024" width="9.140625" style="42"/>
    <col min="1025" max="1025" width="7.7109375" style="42" customWidth="1"/>
    <col min="1026" max="1026" width="9.140625" style="42"/>
    <col min="1027" max="1027" width="31.85546875" style="42" bestFit="1" customWidth="1"/>
    <col min="1028" max="1028" width="12.140625" style="42" customWidth="1"/>
    <col min="1029" max="1029" width="11.7109375" style="42" customWidth="1"/>
    <col min="1030" max="1030" width="10.85546875" style="42" customWidth="1"/>
    <col min="1031" max="1031" width="13.140625" style="42" customWidth="1"/>
    <col min="1032" max="1032" width="12.5703125" style="42" customWidth="1"/>
    <col min="1033" max="1033" width="12.28515625" style="42" customWidth="1"/>
    <col min="1034" max="1280" width="9.140625" style="42"/>
    <col min="1281" max="1281" width="7.7109375" style="42" customWidth="1"/>
    <col min="1282" max="1282" width="9.140625" style="42"/>
    <col min="1283" max="1283" width="31.85546875" style="42" bestFit="1" customWidth="1"/>
    <col min="1284" max="1284" width="12.140625" style="42" customWidth="1"/>
    <col min="1285" max="1285" width="11.7109375" style="42" customWidth="1"/>
    <col min="1286" max="1286" width="10.85546875" style="42" customWidth="1"/>
    <col min="1287" max="1287" width="13.140625" style="42" customWidth="1"/>
    <col min="1288" max="1288" width="12.5703125" style="42" customWidth="1"/>
    <col min="1289" max="1289" width="12.28515625" style="42" customWidth="1"/>
    <col min="1290" max="1536" width="9.140625" style="42"/>
    <col min="1537" max="1537" width="7.7109375" style="42" customWidth="1"/>
    <col min="1538" max="1538" width="9.140625" style="42"/>
    <col min="1539" max="1539" width="31.85546875" style="42" bestFit="1" customWidth="1"/>
    <col min="1540" max="1540" width="12.140625" style="42" customWidth="1"/>
    <col min="1541" max="1541" width="11.7109375" style="42" customWidth="1"/>
    <col min="1542" max="1542" width="10.85546875" style="42" customWidth="1"/>
    <col min="1543" max="1543" width="13.140625" style="42" customWidth="1"/>
    <col min="1544" max="1544" width="12.5703125" style="42" customWidth="1"/>
    <col min="1545" max="1545" width="12.28515625" style="42" customWidth="1"/>
    <col min="1546" max="1792" width="9.140625" style="42"/>
    <col min="1793" max="1793" width="7.7109375" style="42" customWidth="1"/>
    <col min="1794" max="1794" width="9.140625" style="42"/>
    <col min="1795" max="1795" width="31.85546875" style="42" bestFit="1" customWidth="1"/>
    <col min="1796" max="1796" width="12.140625" style="42" customWidth="1"/>
    <col min="1797" max="1797" width="11.7109375" style="42" customWidth="1"/>
    <col min="1798" max="1798" width="10.85546875" style="42" customWidth="1"/>
    <col min="1799" max="1799" width="13.140625" style="42" customWidth="1"/>
    <col min="1800" max="1800" width="12.5703125" style="42" customWidth="1"/>
    <col min="1801" max="1801" width="12.28515625" style="42" customWidth="1"/>
    <col min="1802" max="2048" width="9.140625" style="42"/>
    <col min="2049" max="2049" width="7.7109375" style="42" customWidth="1"/>
    <col min="2050" max="2050" width="9.140625" style="42"/>
    <col min="2051" max="2051" width="31.85546875" style="42" bestFit="1" customWidth="1"/>
    <col min="2052" max="2052" width="12.140625" style="42" customWidth="1"/>
    <col min="2053" max="2053" width="11.7109375" style="42" customWidth="1"/>
    <col min="2054" max="2054" width="10.85546875" style="42" customWidth="1"/>
    <col min="2055" max="2055" width="13.140625" style="42" customWidth="1"/>
    <col min="2056" max="2056" width="12.5703125" style="42" customWidth="1"/>
    <col min="2057" max="2057" width="12.28515625" style="42" customWidth="1"/>
    <col min="2058" max="2304" width="9.140625" style="42"/>
    <col min="2305" max="2305" width="7.7109375" style="42" customWidth="1"/>
    <col min="2306" max="2306" width="9.140625" style="42"/>
    <col min="2307" max="2307" width="31.85546875" style="42" bestFit="1" customWidth="1"/>
    <col min="2308" max="2308" width="12.140625" style="42" customWidth="1"/>
    <col min="2309" max="2309" width="11.7109375" style="42" customWidth="1"/>
    <col min="2310" max="2310" width="10.85546875" style="42" customWidth="1"/>
    <col min="2311" max="2311" width="13.140625" style="42" customWidth="1"/>
    <col min="2312" max="2312" width="12.5703125" style="42" customWidth="1"/>
    <col min="2313" max="2313" width="12.28515625" style="42" customWidth="1"/>
    <col min="2314" max="2560" width="9.140625" style="42"/>
    <col min="2561" max="2561" width="7.7109375" style="42" customWidth="1"/>
    <col min="2562" max="2562" width="9.140625" style="42"/>
    <col min="2563" max="2563" width="31.85546875" style="42" bestFit="1" customWidth="1"/>
    <col min="2564" max="2564" width="12.140625" style="42" customWidth="1"/>
    <col min="2565" max="2565" width="11.7109375" style="42" customWidth="1"/>
    <col min="2566" max="2566" width="10.85546875" style="42" customWidth="1"/>
    <col min="2567" max="2567" width="13.140625" style="42" customWidth="1"/>
    <col min="2568" max="2568" width="12.5703125" style="42" customWidth="1"/>
    <col min="2569" max="2569" width="12.28515625" style="42" customWidth="1"/>
    <col min="2570" max="2816" width="9.140625" style="42"/>
    <col min="2817" max="2817" width="7.7109375" style="42" customWidth="1"/>
    <col min="2818" max="2818" width="9.140625" style="42"/>
    <col min="2819" max="2819" width="31.85546875" style="42" bestFit="1" customWidth="1"/>
    <col min="2820" max="2820" width="12.140625" style="42" customWidth="1"/>
    <col min="2821" max="2821" width="11.7109375" style="42" customWidth="1"/>
    <col min="2822" max="2822" width="10.85546875" style="42" customWidth="1"/>
    <col min="2823" max="2823" width="13.140625" style="42" customWidth="1"/>
    <col min="2824" max="2824" width="12.5703125" style="42" customWidth="1"/>
    <col min="2825" max="2825" width="12.28515625" style="42" customWidth="1"/>
    <col min="2826" max="3072" width="9.140625" style="42"/>
    <col min="3073" max="3073" width="7.7109375" style="42" customWidth="1"/>
    <col min="3074" max="3074" width="9.140625" style="42"/>
    <col min="3075" max="3075" width="31.85546875" style="42" bestFit="1" customWidth="1"/>
    <col min="3076" max="3076" width="12.140625" style="42" customWidth="1"/>
    <col min="3077" max="3077" width="11.7109375" style="42" customWidth="1"/>
    <col min="3078" max="3078" width="10.85546875" style="42" customWidth="1"/>
    <col min="3079" max="3079" width="13.140625" style="42" customWidth="1"/>
    <col min="3080" max="3080" width="12.5703125" style="42" customWidth="1"/>
    <col min="3081" max="3081" width="12.28515625" style="42" customWidth="1"/>
    <col min="3082" max="3328" width="9.140625" style="42"/>
    <col min="3329" max="3329" width="7.7109375" style="42" customWidth="1"/>
    <col min="3330" max="3330" width="9.140625" style="42"/>
    <col min="3331" max="3331" width="31.85546875" style="42" bestFit="1" customWidth="1"/>
    <col min="3332" max="3332" width="12.140625" style="42" customWidth="1"/>
    <col min="3333" max="3333" width="11.7109375" style="42" customWidth="1"/>
    <col min="3334" max="3334" width="10.85546875" style="42" customWidth="1"/>
    <col min="3335" max="3335" width="13.140625" style="42" customWidth="1"/>
    <col min="3336" max="3336" width="12.5703125" style="42" customWidth="1"/>
    <col min="3337" max="3337" width="12.28515625" style="42" customWidth="1"/>
    <col min="3338" max="3584" width="9.140625" style="42"/>
    <col min="3585" max="3585" width="7.7109375" style="42" customWidth="1"/>
    <col min="3586" max="3586" width="9.140625" style="42"/>
    <col min="3587" max="3587" width="31.85546875" style="42" bestFit="1" customWidth="1"/>
    <col min="3588" max="3588" width="12.140625" style="42" customWidth="1"/>
    <col min="3589" max="3589" width="11.7109375" style="42" customWidth="1"/>
    <col min="3590" max="3590" width="10.85546875" style="42" customWidth="1"/>
    <col min="3591" max="3591" width="13.140625" style="42" customWidth="1"/>
    <col min="3592" max="3592" width="12.5703125" style="42" customWidth="1"/>
    <col min="3593" max="3593" width="12.28515625" style="42" customWidth="1"/>
    <col min="3594" max="3840" width="9.140625" style="42"/>
    <col min="3841" max="3841" width="7.7109375" style="42" customWidth="1"/>
    <col min="3842" max="3842" width="9.140625" style="42"/>
    <col min="3843" max="3843" width="31.85546875" style="42" bestFit="1" customWidth="1"/>
    <col min="3844" max="3844" width="12.140625" style="42" customWidth="1"/>
    <col min="3845" max="3845" width="11.7109375" style="42" customWidth="1"/>
    <col min="3846" max="3846" width="10.85546875" style="42" customWidth="1"/>
    <col min="3847" max="3847" width="13.140625" style="42" customWidth="1"/>
    <col min="3848" max="3848" width="12.5703125" style="42" customWidth="1"/>
    <col min="3849" max="3849" width="12.28515625" style="42" customWidth="1"/>
    <col min="3850" max="4096" width="9.140625" style="42"/>
    <col min="4097" max="4097" width="7.7109375" style="42" customWidth="1"/>
    <col min="4098" max="4098" width="9.140625" style="42"/>
    <col min="4099" max="4099" width="31.85546875" style="42" bestFit="1" customWidth="1"/>
    <col min="4100" max="4100" width="12.140625" style="42" customWidth="1"/>
    <col min="4101" max="4101" width="11.7109375" style="42" customWidth="1"/>
    <col min="4102" max="4102" width="10.85546875" style="42" customWidth="1"/>
    <col min="4103" max="4103" width="13.140625" style="42" customWidth="1"/>
    <col min="4104" max="4104" width="12.5703125" style="42" customWidth="1"/>
    <col min="4105" max="4105" width="12.28515625" style="42" customWidth="1"/>
    <col min="4106" max="4352" width="9.140625" style="42"/>
    <col min="4353" max="4353" width="7.7109375" style="42" customWidth="1"/>
    <col min="4354" max="4354" width="9.140625" style="42"/>
    <col min="4355" max="4355" width="31.85546875" style="42" bestFit="1" customWidth="1"/>
    <col min="4356" max="4356" width="12.140625" style="42" customWidth="1"/>
    <col min="4357" max="4357" width="11.7109375" style="42" customWidth="1"/>
    <col min="4358" max="4358" width="10.85546875" style="42" customWidth="1"/>
    <col min="4359" max="4359" width="13.140625" style="42" customWidth="1"/>
    <col min="4360" max="4360" width="12.5703125" style="42" customWidth="1"/>
    <col min="4361" max="4361" width="12.28515625" style="42" customWidth="1"/>
    <col min="4362" max="4608" width="9.140625" style="42"/>
    <col min="4609" max="4609" width="7.7109375" style="42" customWidth="1"/>
    <col min="4610" max="4610" width="9.140625" style="42"/>
    <col min="4611" max="4611" width="31.85546875" style="42" bestFit="1" customWidth="1"/>
    <col min="4612" max="4612" width="12.140625" style="42" customWidth="1"/>
    <col min="4613" max="4613" width="11.7109375" style="42" customWidth="1"/>
    <col min="4614" max="4614" width="10.85546875" style="42" customWidth="1"/>
    <col min="4615" max="4615" width="13.140625" style="42" customWidth="1"/>
    <col min="4616" max="4616" width="12.5703125" style="42" customWidth="1"/>
    <col min="4617" max="4617" width="12.28515625" style="42" customWidth="1"/>
    <col min="4618" max="4864" width="9.140625" style="42"/>
    <col min="4865" max="4865" width="7.7109375" style="42" customWidth="1"/>
    <col min="4866" max="4866" width="9.140625" style="42"/>
    <col min="4867" max="4867" width="31.85546875" style="42" bestFit="1" customWidth="1"/>
    <col min="4868" max="4868" width="12.140625" style="42" customWidth="1"/>
    <col min="4869" max="4869" width="11.7109375" style="42" customWidth="1"/>
    <col min="4870" max="4870" width="10.85546875" style="42" customWidth="1"/>
    <col min="4871" max="4871" width="13.140625" style="42" customWidth="1"/>
    <col min="4872" max="4872" width="12.5703125" style="42" customWidth="1"/>
    <col min="4873" max="4873" width="12.28515625" style="42" customWidth="1"/>
    <col min="4874" max="5120" width="9.140625" style="42"/>
    <col min="5121" max="5121" width="7.7109375" style="42" customWidth="1"/>
    <col min="5122" max="5122" width="9.140625" style="42"/>
    <col min="5123" max="5123" width="31.85546875" style="42" bestFit="1" customWidth="1"/>
    <col min="5124" max="5124" width="12.140625" style="42" customWidth="1"/>
    <col min="5125" max="5125" width="11.7109375" style="42" customWidth="1"/>
    <col min="5126" max="5126" width="10.85546875" style="42" customWidth="1"/>
    <col min="5127" max="5127" width="13.140625" style="42" customWidth="1"/>
    <col min="5128" max="5128" width="12.5703125" style="42" customWidth="1"/>
    <col min="5129" max="5129" width="12.28515625" style="42" customWidth="1"/>
    <col min="5130" max="5376" width="9.140625" style="42"/>
    <col min="5377" max="5377" width="7.7109375" style="42" customWidth="1"/>
    <col min="5378" max="5378" width="9.140625" style="42"/>
    <col min="5379" max="5379" width="31.85546875" style="42" bestFit="1" customWidth="1"/>
    <col min="5380" max="5380" width="12.140625" style="42" customWidth="1"/>
    <col min="5381" max="5381" width="11.7109375" style="42" customWidth="1"/>
    <col min="5382" max="5382" width="10.85546875" style="42" customWidth="1"/>
    <col min="5383" max="5383" width="13.140625" style="42" customWidth="1"/>
    <col min="5384" max="5384" width="12.5703125" style="42" customWidth="1"/>
    <col min="5385" max="5385" width="12.28515625" style="42" customWidth="1"/>
    <col min="5386" max="5632" width="9.140625" style="42"/>
    <col min="5633" max="5633" width="7.7109375" style="42" customWidth="1"/>
    <col min="5634" max="5634" width="9.140625" style="42"/>
    <col min="5635" max="5635" width="31.85546875" style="42" bestFit="1" customWidth="1"/>
    <col min="5636" max="5636" width="12.140625" style="42" customWidth="1"/>
    <col min="5637" max="5637" width="11.7109375" style="42" customWidth="1"/>
    <col min="5638" max="5638" width="10.85546875" style="42" customWidth="1"/>
    <col min="5639" max="5639" width="13.140625" style="42" customWidth="1"/>
    <col min="5640" max="5640" width="12.5703125" style="42" customWidth="1"/>
    <col min="5641" max="5641" width="12.28515625" style="42" customWidth="1"/>
    <col min="5642" max="5888" width="9.140625" style="42"/>
    <col min="5889" max="5889" width="7.7109375" style="42" customWidth="1"/>
    <col min="5890" max="5890" width="9.140625" style="42"/>
    <col min="5891" max="5891" width="31.85546875" style="42" bestFit="1" customWidth="1"/>
    <col min="5892" max="5892" width="12.140625" style="42" customWidth="1"/>
    <col min="5893" max="5893" width="11.7109375" style="42" customWidth="1"/>
    <col min="5894" max="5894" width="10.85546875" style="42" customWidth="1"/>
    <col min="5895" max="5895" width="13.140625" style="42" customWidth="1"/>
    <col min="5896" max="5896" width="12.5703125" style="42" customWidth="1"/>
    <col min="5897" max="5897" width="12.28515625" style="42" customWidth="1"/>
    <col min="5898" max="6144" width="9.140625" style="42"/>
    <col min="6145" max="6145" width="7.7109375" style="42" customWidth="1"/>
    <col min="6146" max="6146" width="9.140625" style="42"/>
    <col min="6147" max="6147" width="31.85546875" style="42" bestFit="1" customWidth="1"/>
    <col min="6148" max="6148" width="12.140625" style="42" customWidth="1"/>
    <col min="6149" max="6149" width="11.7109375" style="42" customWidth="1"/>
    <col min="6150" max="6150" width="10.85546875" style="42" customWidth="1"/>
    <col min="6151" max="6151" width="13.140625" style="42" customWidth="1"/>
    <col min="6152" max="6152" width="12.5703125" style="42" customWidth="1"/>
    <col min="6153" max="6153" width="12.28515625" style="42" customWidth="1"/>
    <col min="6154" max="6400" width="9.140625" style="42"/>
    <col min="6401" max="6401" width="7.7109375" style="42" customWidth="1"/>
    <col min="6402" max="6402" width="9.140625" style="42"/>
    <col min="6403" max="6403" width="31.85546875" style="42" bestFit="1" customWidth="1"/>
    <col min="6404" max="6404" width="12.140625" style="42" customWidth="1"/>
    <col min="6405" max="6405" width="11.7109375" style="42" customWidth="1"/>
    <col min="6406" max="6406" width="10.85546875" style="42" customWidth="1"/>
    <col min="6407" max="6407" width="13.140625" style="42" customWidth="1"/>
    <col min="6408" max="6408" width="12.5703125" style="42" customWidth="1"/>
    <col min="6409" max="6409" width="12.28515625" style="42" customWidth="1"/>
    <col min="6410" max="6656" width="9.140625" style="42"/>
    <col min="6657" max="6657" width="7.7109375" style="42" customWidth="1"/>
    <col min="6658" max="6658" width="9.140625" style="42"/>
    <col min="6659" max="6659" width="31.85546875" style="42" bestFit="1" customWidth="1"/>
    <col min="6660" max="6660" width="12.140625" style="42" customWidth="1"/>
    <col min="6661" max="6661" width="11.7109375" style="42" customWidth="1"/>
    <col min="6662" max="6662" width="10.85546875" style="42" customWidth="1"/>
    <col min="6663" max="6663" width="13.140625" style="42" customWidth="1"/>
    <col min="6664" max="6664" width="12.5703125" style="42" customWidth="1"/>
    <col min="6665" max="6665" width="12.28515625" style="42" customWidth="1"/>
    <col min="6666" max="6912" width="9.140625" style="42"/>
    <col min="6913" max="6913" width="7.7109375" style="42" customWidth="1"/>
    <col min="6914" max="6914" width="9.140625" style="42"/>
    <col min="6915" max="6915" width="31.85546875" style="42" bestFit="1" customWidth="1"/>
    <col min="6916" max="6916" width="12.140625" style="42" customWidth="1"/>
    <col min="6917" max="6917" width="11.7109375" style="42" customWidth="1"/>
    <col min="6918" max="6918" width="10.85546875" style="42" customWidth="1"/>
    <col min="6919" max="6919" width="13.140625" style="42" customWidth="1"/>
    <col min="6920" max="6920" width="12.5703125" style="42" customWidth="1"/>
    <col min="6921" max="6921" width="12.28515625" style="42" customWidth="1"/>
    <col min="6922" max="7168" width="9.140625" style="42"/>
    <col min="7169" max="7169" width="7.7109375" style="42" customWidth="1"/>
    <col min="7170" max="7170" width="9.140625" style="42"/>
    <col min="7171" max="7171" width="31.85546875" style="42" bestFit="1" customWidth="1"/>
    <col min="7172" max="7172" width="12.140625" style="42" customWidth="1"/>
    <col min="7173" max="7173" width="11.7109375" style="42" customWidth="1"/>
    <col min="7174" max="7174" width="10.85546875" style="42" customWidth="1"/>
    <col min="7175" max="7175" width="13.140625" style="42" customWidth="1"/>
    <col min="7176" max="7176" width="12.5703125" style="42" customWidth="1"/>
    <col min="7177" max="7177" width="12.28515625" style="42" customWidth="1"/>
    <col min="7178" max="7424" width="9.140625" style="42"/>
    <col min="7425" max="7425" width="7.7109375" style="42" customWidth="1"/>
    <col min="7426" max="7426" width="9.140625" style="42"/>
    <col min="7427" max="7427" width="31.85546875" style="42" bestFit="1" customWidth="1"/>
    <col min="7428" max="7428" width="12.140625" style="42" customWidth="1"/>
    <col min="7429" max="7429" width="11.7109375" style="42" customWidth="1"/>
    <col min="7430" max="7430" width="10.85546875" style="42" customWidth="1"/>
    <col min="7431" max="7431" width="13.140625" style="42" customWidth="1"/>
    <col min="7432" max="7432" width="12.5703125" style="42" customWidth="1"/>
    <col min="7433" max="7433" width="12.28515625" style="42" customWidth="1"/>
    <col min="7434" max="7680" width="9.140625" style="42"/>
    <col min="7681" max="7681" width="7.7109375" style="42" customWidth="1"/>
    <col min="7682" max="7682" width="9.140625" style="42"/>
    <col min="7683" max="7683" width="31.85546875" style="42" bestFit="1" customWidth="1"/>
    <col min="7684" max="7684" width="12.140625" style="42" customWidth="1"/>
    <col min="7685" max="7685" width="11.7109375" style="42" customWidth="1"/>
    <col min="7686" max="7686" width="10.85546875" style="42" customWidth="1"/>
    <col min="7687" max="7687" width="13.140625" style="42" customWidth="1"/>
    <col min="7688" max="7688" width="12.5703125" style="42" customWidth="1"/>
    <col min="7689" max="7689" width="12.28515625" style="42" customWidth="1"/>
    <col min="7690" max="7936" width="9.140625" style="42"/>
    <col min="7937" max="7937" width="7.7109375" style="42" customWidth="1"/>
    <col min="7938" max="7938" width="9.140625" style="42"/>
    <col min="7939" max="7939" width="31.85546875" style="42" bestFit="1" customWidth="1"/>
    <col min="7940" max="7940" width="12.140625" style="42" customWidth="1"/>
    <col min="7941" max="7941" width="11.7109375" style="42" customWidth="1"/>
    <col min="7942" max="7942" width="10.85546875" style="42" customWidth="1"/>
    <col min="7943" max="7943" width="13.140625" style="42" customWidth="1"/>
    <col min="7944" max="7944" width="12.5703125" style="42" customWidth="1"/>
    <col min="7945" max="7945" width="12.28515625" style="42" customWidth="1"/>
    <col min="7946" max="8192" width="9.140625" style="42"/>
    <col min="8193" max="8193" width="7.7109375" style="42" customWidth="1"/>
    <col min="8194" max="8194" width="9.140625" style="42"/>
    <col min="8195" max="8195" width="31.85546875" style="42" bestFit="1" customWidth="1"/>
    <col min="8196" max="8196" width="12.140625" style="42" customWidth="1"/>
    <col min="8197" max="8197" width="11.7109375" style="42" customWidth="1"/>
    <col min="8198" max="8198" width="10.85546875" style="42" customWidth="1"/>
    <col min="8199" max="8199" width="13.140625" style="42" customWidth="1"/>
    <col min="8200" max="8200" width="12.5703125" style="42" customWidth="1"/>
    <col min="8201" max="8201" width="12.28515625" style="42" customWidth="1"/>
    <col min="8202" max="8448" width="9.140625" style="42"/>
    <col min="8449" max="8449" width="7.7109375" style="42" customWidth="1"/>
    <col min="8450" max="8450" width="9.140625" style="42"/>
    <col min="8451" max="8451" width="31.85546875" style="42" bestFit="1" customWidth="1"/>
    <col min="8452" max="8452" width="12.140625" style="42" customWidth="1"/>
    <col min="8453" max="8453" width="11.7109375" style="42" customWidth="1"/>
    <col min="8454" max="8454" width="10.85546875" style="42" customWidth="1"/>
    <col min="8455" max="8455" width="13.140625" style="42" customWidth="1"/>
    <col min="8456" max="8456" width="12.5703125" style="42" customWidth="1"/>
    <col min="8457" max="8457" width="12.28515625" style="42" customWidth="1"/>
    <col min="8458" max="8704" width="9.140625" style="42"/>
    <col min="8705" max="8705" width="7.7109375" style="42" customWidth="1"/>
    <col min="8706" max="8706" width="9.140625" style="42"/>
    <col min="8707" max="8707" width="31.85546875" style="42" bestFit="1" customWidth="1"/>
    <col min="8708" max="8708" width="12.140625" style="42" customWidth="1"/>
    <col min="8709" max="8709" width="11.7109375" style="42" customWidth="1"/>
    <col min="8710" max="8710" width="10.85546875" style="42" customWidth="1"/>
    <col min="8711" max="8711" width="13.140625" style="42" customWidth="1"/>
    <col min="8712" max="8712" width="12.5703125" style="42" customWidth="1"/>
    <col min="8713" max="8713" width="12.28515625" style="42" customWidth="1"/>
    <col min="8714" max="8960" width="9.140625" style="42"/>
    <col min="8961" max="8961" width="7.7109375" style="42" customWidth="1"/>
    <col min="8962" max="8962" width="9.140625" style="42"/>
    <col min="8963" max="8963" width="31.85546875" style="42" bestFit="1" customWidth="1"/>
    <col min="8964" max="8964" width="12.140625" style="42" customWidth="1"/>
    <col min="8965" max="8965" width="11.7109375" style="42" customWidth="1"/>
    <col min="8966" max="8966" width="10.85546875" style="42" customWidth="1"/>
    <col min="8967" max="8967" width="13.140625" style="42" customWidth="1"/>
    <col min="8968" max="8968" width="12.5703125" style="42" customWidth="1"/>
    <col min="8969" max="8969" width="12.28515625" style="42" customWidth="1"/>
    <col min="8970" max="9216" width="9.140625" style="42"/>
    <col min="9217" max="9217" width="7.7109375" style="42" customWidth="1"/>
    <col min="9218" max="9218" width="9.140625" style="42"/>
    <col min="9219" max="9219" width="31.85546875" style="42" bestFit="1" customWidth="1"/>
    <col min="9220" max="9220" width="12.140625" style="42" customWidth="1"/>
    <col min="9221" max="9221" width="11.7109375" style="42" customWidth="1"/>
    <col min="9222" max="9222" width="10.85546875" style="42" customWidth="1"/>
    <col min="9223" max="9223" width="13.140625" style="42" customWidth="1"/>
    <col min="9224" max="9224" width="12.5703125" style="42" customWidth="1"/>
    <col min="9225" max="9225" width="12.28515625" style="42" customWidth="1"/>
    <col min="9226" max="9472" width="9.140625" style="42"/>
    <col min="9473" max="9473" width="7.7109375" style="42" customWidth="1"/>
    <col min="9474" max="9474" width="9.140625" style="42"/>
    <col min="9475" max="9475" width="31.85546875" style="42" bestFit="1" customWidth="1"/>
    <col min="9476" max="9476" width="12.140625" style="42" customWidth="1"/>
    <col min="9477" max="9477" width="11.7109375" style="42" customWidth="1"/>
    <col min="9478" max="9478" width="10.85546875" style="42" customWidth="1"/>
    <col min="9479" max="9479" width="13.140625" style="42" customWidth="1"/>
    <col min="9480" max="9480" width="12.5703125" style="42" customWidth="1"/>
    <col min="9481" max="9481" width="12.28515625" style="42" customWidth="1"/>
    <col min="9482" max="9728" width="9.140625" style="42"/>
    <col min="9729" max="9729" width="7.7109375" style="42" customWidth="1"/>
    <col min="9730" max="9730" width="9.140625" style="42"/>
    <col min="9731" max="9731" width="31.85546875" style="42" bestFit="1" customWidth="1"/>
    <col min="9732" max="9732" width="12.140625" style="42" customWidth="1"/>
    <col min="9733" max="9733" width="11.7109375" style="42" customWidth="1"/>
    <col min="9734" max="9734" width="10.85546875" style="42" customWidth="1"/>
    <col min="9735" max="9735" width="13.140625" style="42" customWidth="1"/>
    <col min="9736" max="9736" width="12.5703125" style="42" customWidth="1"/>
    <col min="9737" max="9737" width="12.28515625" style="42" customWidth="1"/>
    <col min="9738" max="9984" width="9.140625" style="42"/>
    <col min="9985" max="9985" width="7.7109375" style="42" customWidth="1"/>
    <col min="9986" max="9986" width="9.140625" style="42"/>
    <col min="9987" max="9987" width="31.85546875" style="42" bestFit="1" customWidth="1"/>
    <col min="9988" max="9988" width="12.140625" style="42" customWidth="1"/>
    <col min="9989" max="9989" width="11.7109375" style="42" customWidth="1"/>
    <col min="9990" max="9990" width="10.85546875" style="42" customWidth="1"/>
    <col min="9991" max="9991" width="13.140625" style="42" customWidth="1"/>
    <col min="9992" max="9992" width="12.5703125" style="42" customWidth="1"/>
    <col min="9993" max="9993" width="12.28515625" style="42" customWidth="1"/>
    <col min="9994" max="10240" width="9.140625" style="42"/>
    <col min="10241" max="10241" width="7.7109375" style="42" customWidth="1"/>
    <col min="10242" max="10242" width="9.140625" style="42"/>
    <col min="10243" max="10243" width="31.85546875" style="42" bestFit="1" customWidth="1"/>
    <col min="10244" max="10244" width="12.140625" style="42" customWidth="1"/>
    <col min="10245" max="10245" width="11.7109375" style="42" customWidth="1"/>
    <col min="10246" max="10246" width="10.85546875" style="42" customWidth="1"/>
    <col min="10247" max="10247" width="13.140625" style="42" customWidth="1"/>
    <col min="10248" max="10248" width="12.5703125" style="42" customWidth="1"/>
    <col min="10249" max="10249" width="12.28515625" style="42" customWidth="1"/>
    <col min="10250" max="10496" width="9.140625" style="42"/>
    <col min="10497" max="10497" width="7.7109375" style="42" customWidth="1"/>
    <col min="10498" max="10498" width="9.140625" style="42"/>
    <col min="10499" max="10499" width="31.85546875" style="42" bestFit="1" customWidth="1"/>
    <col min="10500" max="10500" width="12.140625" style="42" customWidth="1"/>
    <col min="10501" max="10501" width="11.7109375" style="42" customWidth="1"/>
    <col min="10502" max="10502" width="10.85546875" style="42" customWidth="1"/>
    <col min="10503" max="10503" width="13.140625" style="42" customWidth="1"/>
    <col min="10504" max="10504" width="12.5703125" style="42" customWidth="1"/>
    <col min="10505" max="10505" width="12.28515625" style="42" customWidth="1"/>
    <col min="10506" max="10752" width="9.140625" style="42"/>
    <col min="10753" max="10753" width="7.7109375" style="42" customWidth="1"/>
    <col min="10754" max="10754" width="9.140625" style="42"/>
    <col min="10755" max="10755" width="31.85546875" style="42" bestFit="1" customWidth="1"/>
    <col min="10756" max="10756" width="12.140625" style="42" customWidth="1"/>
    <col min="10757" max="10757" width="11.7109375" style="42" customWidth="1"/>
    <col min="10758" max="10758" width="10.85546875" style="42" customWidth="1"/>
    <col min="10759" max="10759" width="13.140625" style="42" customWidth="1"/>
    <col min="10760" max="10760" width="12.5703125" style="42" customWidth="1"/>
    <col min="10761" max="10761" width="12.28515625" style="42" customWidth="1"/>
    <col min="10762" max="11008" width="9.140625" style="42"/>
    <col min="11009" max="11009" width="7.7109375" style="42" customWidth="1"/>
    <col min="11010" max="11010" width="9.140625" style="42"/>
    <col min="11011" max="11011" width="31.85546875" style="42" bestFit="1" customWidth="1"/>
    <col min="11012" max="11012" width="12.140625" style="42" customWidth="1"/>
    <col min="11013" max="11013" width="11.7109375" style="42" customWidth="1"/>
    <col min="11014" max="11014" width="10.85546875" style="42" customWidth="1"/>
    <col min="11015" max="11015" width="13.140625" style="42" customWidth="1"/>
    <col min="11016" max="11016" width="12.5703125" style="42" customWidth="1"/>
    <col min="11017" max="11017" width="12.28515625" style="42" customWidth="1"/>
    <col min="11018" max="11264" width="9.140625" style="42"/>
    <col min="11265" max="11265" width="7.7109375" style="42" customWidth="1"/>
    <col min="11266" max="11266" width="9.140625" style="42"/>
    <col min="11267" max="11267" width="31.85546875" style="42" bestFit="1" customWidth="1"/>
    <col min="11268" max="11268" width="12.140625" style="42" customWidth="1"/>
    <col min="11269" max="11269" width="11.7109375" style="42" customWidth="1"/>
    <col min="11270" max="11270" width="10.85546875" style="42" customWidth="1"/>
    <col min="11271" max="11271" width="13.140625" style="42" customWidth="1"/>
    <col min="11272" max="11272" width="12.5703125" style="42" customWidth="1"/>
    <col min="11273" max="11273" width="12.28515625" style="42" customWidth="1"/>
    <col min="11274" max="11520" width="9.140625" style="42"/>
    <col min="11521" max="11521" width="7.7109375" style="42" customWidth="1"/>
    <col min="11522" max="11522" width="9.140625" style="42"/>
    <col min="11523" max="11523" width="31.85546875" style="42" bestFit="1" customWidth="1"/>
    <col min="11524" max="11524" width="12.140625" style="42" customWidth="1"/>
    <col min="11525" max="11525" width="11.7109375" style="42" customWidth="1"/>
    <col min="11526" max="11526" width="10.85546875" style="42" customWidth="1"/>
    <col min="11527" max="11527" width="13.140625" style="42" customWidth="1"/>
    <col min="11528" max="11528" width="12.5703125" style="42" customWidth="1"/>
    <col min="11529" max="11529" width="12.28515625" style="42" customWidth="1"/>
    <col min="11530" max="11776" width="9.140625" style="42"/>
    <col min="11777" max="11777" width="7.7109375" style="42" customWidth="1"/>
    <col min="11778" max="11778" width="9.140625" style="42"/>
    <col min="11779" max="11779" width="31.85546875" style="42" bestFit="1" customWidth="1"/>
    <col min="11780" max="11780" width="12.140625" style="42" customWidth="1"/>
    <col min="11781" max="11781" width="11.7109375" style="42" customWidth="1"/>
    <col min="11782" max="11782" width="10.85546875" style="42" customWidth="1"/>
    <col min="11783" max="11783" width="13.140625" style="42" customWidth="1"/>
    <col min="11784" max="11784" width="12.5703125" style="42" customWidth="1"/>
    <col min="11785" max="11785" width="12.28515625" style="42" customWidth="1"/>
    <col min="11786" max="12032" width="9.140625" style="42"/>
    <col min="12033" max="12033" width="7.7109375" style="42" customWidth="1"/>
    <col min="12034" max="12034" width="9.140625" style="42"/>
    <col min="12035" max="12035" width="31.85546875" style="42" bestFit="1" customWidth="1"/>
    <col min="12036" max="12036" width="12.140625" style="42" customWidth="1"/>
    <col min="12037" max="12037" width="11.7109375" style="42" customWidth="1"/>
    <col min="12038" max="12038" width="10.85546875" style="42" customWidth="1"/>
    <col min="12039" max="12039" width="13.140625" style="42" customWidth="1"/>
    <col min="12040" max="12040" width="12.5703125" style="42" customWidth="1"/>
    <col min="12041" max="12041" width="12.28515625" style="42" customWidth="1"/>
    <col min="12042" max="12288" width="9.140625" style="42"/>
    <col min="12289" max="12289" width="7.7109375" style="42" customWidth="1"/>
    <col min="12290" max="12290" width="9.140625" style="42"/>
    <col min="12291" max="12291" width="31.85546875" style="42" bestFit="1" customWidth="1"/>
    <col min="12292" max="12292" width="12.140625" style="42" customWidth="1"/>
    <col min="12293" max="12293" width="11.7109375" style="42" customWidth="1"/>
    <col min="12294" max="12294" width="10.85546875" style="42" customWidth="1"/>
    <col min="12295" max="12295" width="13.140625" style="42" customWidth="1"/>
    <col min="12296" max="12296" width="12.5703125" style="42" customWidth="1"/>
    <col min="12297" max="12297" width="12.28515625" style="42" customWidth="1"/>
    <col min="12298" max="12544" width="9.140625" style="42"/>
    <col min="12545" max="12545" width="7.7109375" style="42" customWidth="1"/>
    <col min="12546" max="12546" width="9.140625" style="42"/>
    <col min="12547" max="12547" width="31.85546875" style="42" bestFit="1" customWidth="1"/>
    <col min="12548" max="12548" width="12.140625" style="42" customWidth="1"/>
    <col min="12549" max="12549" width="11.7109375" style="42" customWidth="1"/>
    <col min="12550" max="12550" width="10.85546875" style="42" customWidth="1"/>
    <col min="12551" max="12551" width="13.140625" style="42" customWidth="1"/>
    <col min="12552" max="12552" width="12.5703125" style="42" customWidth="1"/>
    <col min="12553" max="12553" width="12.28515625" style="42" customWidth="1"/>
    <col min="12554" max="12800" width="9.140625" style="42"/>
    <col min="12801" max="12801" width="7.7109375" style="42" customWidth="1"/>
    <col min="12802" max="12802" width="9.140625" style="42"/>
    <col min="12803" max="12803" width="31.85546875" style="42" bestFit="1" customWidth="1"/>
    <col min="12804" max="12804" width="12.140625" style="42" customWidth="1"/>
    <col min="12805" max="12805" width="11.7109375" style="42" customWidth="1"/>
    <col min="12806" max="12806" width="10.85546875" style="42" customWidth="1"/>
    <col min="12807" max="12807" width="13.140625" style="42" customWidth="1"/>
    <col min="12808" max="12808" width="12.5703125" style="42" customWidth="1"/>
    <col min="12809" max="12809" width="12.28515625" style="42" customWidth="1"/>
    <col min="12810" max="13056" width="9.140625" style="42"/>
    <col min="13057" max="13057" width="7.7109375" style="42" customWidth="1"/>
    <col min="13058" max="13058" width="9.140625" style="42"/>
    <col min="13059" max="13059" width="31.85546875" style="42" bestFit="1" customWidth="1"/>
    <col min="13060" max="13060" width="12.140625" style="42" customWidth="1"/>
    <col min="13061" max="13061" width="11.7109375" style="42" customWidth="1"/>
    <col min="13062" max="13062" width="10.85546875" style="42" customWidth="1"/>
    <col min="13063" max="13063" width="13.140625" style="42" customWidth="1"/>
    <col min="13064" max="13064" width="12.5703125" style="42" customWidth="1"/>
    <col min="13065" max="13065" width="12.28515625" style="42" customWidth="1"/>
    <col min="13066" max="13312" width="9.140625" style="42"/>
    <col min="13313" max="13313" width="7.7109375" style="42" customWidth="1"/>
    <col min="13314" max="13314" width="9.140625" style="42"/>
    <col min="13315" max="13315" width="31.85546875" style="42" bestFit="1" customWidth="1"/>
    <col min="13316" max="13316" width="12.140625" style="42" customWidth="1"/>
    <col min="13317" max="13317" width="11.7109375" style="42" customWidth="1"/>
    <col min="13318" max="13318" width="10.85546875" style="42" customWidth="1"/>
    <col min="13319" max="13319" width="13.140625" style="42" customWidth="1"/>
    <col min="13320" max="13320" width="12.5703125" style="42" customWidth="1"/>
    <col min="13321" max="13321" width="12.28515625" style="42" customWidth="1"/>
    <col min="13322" max="13568" width="9.140625" style="42"/>
    <col min="13569" max="13569" width="7.7109375" style="42" customWidth="1"/>
    <col min="13570" max="13570" width="9.140625" style="42"/>
    <col min="13571" max="13571" width="31.85546875" style="42" bestFit="1" customWidth="1"/>
    <col min="13572" max="13572" width="12.140625" style="42" customWidth="1"/>
    <col min="13573" max="13573" width="11.7109375" style="42" customWidth="1"/>
    <col min="13574" max="13574" width="10.85546875" style="42" customWidth="1"/>
    <col min="13575" max="13575" width="13.140625" style="42" customWidth="1"/>
    <col min="13576" max="13576" width="12.5703125" style="42" customWidth="1"/>
    <col min="13577" max="13577" width="12.28515625" style="42" customWidth="1"/>
    <col min="13578" max="13824" width="9.140625" style="42"/>
    <col min="13825" max="13825" width="7.7109375" style="42" customWidth="1"/>
    <col min="13826" max="13826" width="9.140625" style="42"/>
    <col min="13827" max="13827" width="31.85546875" style="42" bestFit="1" customWidth="1"/>
    <col min="13828" max="13828" width="12.140625" style="42" customWidth="1"/>
    <col min="13829" max="13829" width="11.7109375" style="42" customWidth="1"/>
    <col min="13830" max="13830" width="10.85546875" style="42" customWidth="1"/>
    <col min="13831" max="13831" width="13.140625" style="42" customWidth="1"/>
    <col min="13832" max="13832" width="12.5703125" style="42" customWidth="1"/>
    <col min="13833" max="13833" width="12.28515625" style="42" customWidth="1"/>
    <col min="13834" max="14080" width="9.140625" style="42"/>
    <col min="14081" max="14081" width="7.7109375" style="42" customWidth="1"/>
    <col min="14082" max="14082" width="9.140625" style="42"/>
    <col min="14083" max="14083" width="31.85546875" style="42" bestFit="1" customWidth="1"/>
    <col min="14084" max="14084" width="12.140625" style="42" customWidth="1"/>
    <col min="14085" max="14085" width="11.7109375" style="42" customWidth="1"/>
    <col min="14086" max="14086" width="10.85546875" style="42" customWidth="1"/>
    <col min="14087" max="14087" width="13.140625" style="42" customWidth="1"/>
    <col min="14088" max="14088" width="12.5703125" style="42" customWidth="1"/>
    <col min="14089" max="14089" width="12.28515625" style="42" customWidth="1"/>
    <col min="14090" max="14336" width="9.140625" style="42"/>
    <col min="14337" max="14337" width="7.7109375" style="42" customWidth="1"/>
    <col min="14338" max="14338" width="9.140625" style="42"/>
    <col min="14339" max="14339" width="31.85546875" style="42" bestFit="1" customWidth="1"/>
    <col min="14340" max="14340" width="12.140625" style="42" customWidth="1"/>
    <col min="14341" max="14341" width="11.7109375" style="42" customWidth="1"/>
    <col min="14342" max="14342" width="10.85546875" style="42" customWidth="1"/>
    <col min="14343" max="14343" width="13.140625" style="42" customWidth="1"/>
    <col min="14344" max="14344" width="12.5703125" style="42" customWidth="1"/>
    <col min="14345" max="14345" width="12.28515625" style="42" customWidth="1"/>
    <col min="14346" max="14592" width="9.140625" style="42"/>
    <col min="14593" max="14593" width="7.7109375" style="42" customWidth="1"/>
    <col min="14594" max="14594" width="9.140625" style="42"/>
    <col min="14595" max="14595" width="31.85546875" style="42" bestFit="1" customWidth="1"/>
    <col min="14596" max="14596" width="12.140625" style="42" customWidth="1"/>
    <col min="14597" max="14597" width="11.7109375" style="42" customWidth="1"/>
    <col min="14598" max="14598" width="10.85546875" style="42" customWidth="1"/>
    <col min="14599" max="14599" width="13.140625" style="42" customWidth="1"/>
    <col min="14600" max="14600" width="12.5703125" style="42" customWidth="1"/>
    <col min="14601" max="14601" width="12.28515625" style="42" customWidth="1"/>
    <col min="14602" max="14848" width="9.140625" style="42"/>
    <col min="14849" max="14849" width="7.7109375" style="42" customWidth="1"/>
    <col min="14850" max="14850" width="9.140625" style="42"/>
    <col min="14851" max="14851" width="31.85546875" style="42" bestFit="1" customWidth="1"/>
    <col min="14852" max="14852" width="12.140625" style="42" customWidth="1"/>
    <col min="14853" max="14853" width="11.7109375" style="42" customWidth="1"/>
    <col min="14854" max="14854" width="10.85546875" style="42" customWidth="1"/>
    <col min="14855" max="14855" width="13.140625" style="42" customWidth="1"/>
    <col min="14856" max="14856" width="12.5703125" style="42" customWidth="1"/>
    <col min="14857" max="14857" width="12.28515625" style="42" customWidth="1"/>
    <col min="14858" max="15104" width="9.140625" style="42"/>
    <col min="15105" max="15105" width="7.7109375" style="42" customWidth="1"/>
    <col min="15106" max="15106" width="9.140625" style="42"/>
    <col min="15107" max="15107" width="31.85546875" style="42" bestFit="1" customWidth="1"/>
    <col min="15108" max="15108" width="12.140625" style="42" customWidth="1"/>
    <col min="15109" max="15109" width="11.7109375" style="42" customWidth="1"/>
    <col min="15110" max="15110" width="10.85546875" style="42" customWidth="1"/>
    <col min="15111" max="15111" width="13.140625" style="42" customWidth="1"/>
    <col min="15112" max="15112" width="12.5703125" style="42" customWidth="1"/>
    <col min="15113" max="15113" width="12.28515625" style="42" customWidth="1"/>
    <col min="15114" max="15360" width="9.140625" style="42"/>
    <col min="15361" max="15361" width="7.7109375" style="42" customWidth="1"/>
    <col min="15362" max="15362" width="9.140625" style="42"/>
    <col min="15363" max="15363" width="31.85546875" style="42" bestFit="1" customWidth="1"/>
    <col min="15364" max="15364" width="12.140625" style="42" customWidth="1"/>
    <col min="15365" max="15365" width="11.7109375" style="42" customWidth="1"/>
    <col min="15366" max="15366" width="10.85546875" style="42" customWidth="1"/>
    <col min="15367" max="15367" width="13.140625" style="42" customWidth="1"/>
    <col min="15368" max="15368" width="12.5703125" style="42" customWidth="1"/>
    <col min="15369" max="15369" width="12.28515625" style="42" customWidth="1"/>
    <col min="15370" max="15616" width="9.140625" style="42"/>
    <col min="15617" max="15617" width="7.7109375" style="42" customWidth="1"/>
    <col min="15618" max="15618" width="9.140625" style="42"/>
    <col min="15619" max="15619" width="31.85546875" style="42" bestFit="1" customWidth="1"/>
    <col min="15620" max="15620" width="12.140625" style="42" customWidth="1"/>
    <col min="15621" max="15621" width="11.7109375" style="42" customWidth="1"/>
    <col min="15622" max="15622" width="10.85546875" style="42" customWidth="1"/>
    <col min="15623" max="15623" width="13.140625" style="42" customWidth="1"/>
    <col min="15624" max="15624" width="12.5703125" style="42" customWidth="1"/>
    <col min="15625" max="15625" width="12.28515625" style="42" customWidth="1"/>
    <col min="15626" max="15872" width="9.140625" style="42"/>
    <col min="15873" max="15873" width="7.7109375" style="42" customWidth="1"/>
    <col min="15874" max="15874" width="9.140625" style="42"/>
    <col min="15875" max="15875" width="31.85546875" style="42" bestFit="1" customWidth="1"/>
    <col min="15876" max="15876" width="12.140625" style="42" customWidth="1"/>
    <col min="15877" max="15877" width="11.7109375" style="42" customWidth="1"/>
    <col min="15878" max="15878" width="10.85546875" style="42" customWidth="1"/>
    <col min="15879" max="15879" width="13.140625" style="42" customWidth="1"/>
    <col min="15880" max="15880" width="12.5703125" style="42" customWidth="1"/>
    <col min="15881" max="15881" width="12.28515625" style="42" customWidth="1"/>
    <col min="15882" max="16128" width="9.140625" style="42"/>
    <col min="16129" max="16129" width="7.7109375" style="42" customWidth="1"/>
    <col min="16130" max="16130" width="9.140625" style="42"/>
    <col min="16131" max="16131" width="31.85546875" style="42" bestFit="1" customWidth="1"/>
    <col min="16132" max="16132" width="12.140625" style="42" customWidth="1"/>
    <col min="16133" max="16133" width="11.7109375" style="42" customWidth="1"/>
    <col min="16134" max="16134" width="10.85546875" style="42" customWidth="1"/>
    <col min="16135" max="16135" width="13.140625" style="42" customWidth="1"/>
    <col min="16136" max="16136" width="12.5703125" style="42" customWidth="1"/>
    <col min="16137" max="16137" width="12.28515625" style="42" customWidth="1"/>
    <col min="16138" max="16384" width="9.140625" style="42"/>
  </cols>
  <sheetData>
    <row r="1" spans="2:15">
      <c r="B1" s="1632" t="s">
        <v>1135</v>
      </c>
      <c r="C1" s="1632"/>
      <c r="D1" s="1632"/>
      <c r="E1" s="1632"/>
      <c r="F1" s="1632"/>
      <c r="G1" s="1632"/>
      <c r="H1" s="1632"/>
      <c r="I1" s="1632"/>
    </row>
    <row r="2" spans="2:15">
      <c r="B2" s="1653" t="s">
        <v>1136</v>
      </c>
      <c r="C2" s="1653"/>
      <c r="D2" s="1653"/>
      <c r="E2" s="1653"/>
      <c r="F2" s="1653"/>
      <c r="G2" s="1653"/>
      <c r="H2" s="1653"/>
      <c r="I2" s="1653"/>
      <c r="J2" s="1470"/>
    </row>
    <row r="3" spans="2:15">
      <c r="B3" s="1653" t="s">
        <v>1297</v>
      </c>
      <c r="C3" s="1653"/>
      <c r="D3" s="1653"/>
      <c r="E3" s="1653"/>
      <c r="F3" s="1653"/>
      <c r="G3" s="1653"/>
      <c r="H3" s="1653"/>
      <c r="I3" s="1653"/>
      <c r="J3" s="1471"/>
    </row>
    <row r="4" spans="2:15">
      <c r="B4" s="1653" t="s">
        <v>1137</v>
      </c>
      <c r="C4" s="1653"/>
      <c r="D4" s="1653"/>
      <c r="E4" s="1653"/>
      <c r="F4" s="1653"/>
      <c r="G4" s="1653"/>
      <c r="H4" s="1653"/>
      <c r="I4" s="1653"/>
      <c r="J4" s="1471"/>
    </row>
    <row r="5" spans="2:15" ht="22.5" customHeight="1" thickBot="1">
      <c r="C5" s="1654" t="s">
        <v>1138</v>
      </c>
      <c r="D5" s="1654"/>
      <c r="E5" s="1654"/>
      <c r="F5" s="1654"/>
      <c r="G5" s="1654"/>
      <c r="H5" s="1654"/>
      <c r="I5" s="1654"/>
    </row>
    <row r="6" spans="2:15" ht="22.5" customHeight="1" thickTop="1">
      <c r="B6" s="1655" t="s">
        <v>250</v>
      </c>
      <c r="C6" s="1657" t="s">
        <v>1139</v>
      </c>
      <c r="D6" s="1659" t="s">
        <v>902</v>
      </c>
      <c r="E6" s="1659"/>
      <c r="F6" s="1659"/>
      <c r="G6" s="1659" t="s">
        <v>903</v>
      </c>
      <c r="H6" s="1659"/>
      <c r="I6" s="1660"/>
    </row>
    <row r="7" spans="2:15" ht="22.5" customHeight="1">
      <c r="B7" s="1656"/>
      <c r="C7" s="1658"/>
      <c r="D7" s="1472" t="s">
        <v>6</v>
      </c>
      <c r="E7" s="1473" t="s">
        <v>47</v>
      </c>
      <c r="F7" s="1474" t="s">
        <v>1140</v>
      </c>
      <c r="G7" s="1472" t="s">
        <v>6</v>
      </c>
      <c r="H7" s="1472" t="s">
        <v>47</v>
      </c>
      <c r="I7" s="1475" t="s">
        <v>1140</v>
      </c>
    </row>
    <row r="8" spans="2:15" ht="22.5" customHeight="1">
      <c r="B8" s="1476">
        <v>1</v>
      </c>
      <c r="C8" s="1477" t="s">
        <v>1141</v>
      </c>
      <c r="D8" s="1478">
        <v>12731.703011000001</v>
      </c>
      <c r="E8" s="1478">
        <v>11357.638587000001</v>
      </c>
      <c r="F8" s="1479">
        <v>-10.792463685438069</v>
      </c>
      <c r="G8" s="1478">
        <v>267183.27200400003</v>
      </c>
      <c r="H8" s="1478">
        <v>335867.60810799996</v>
      </c>
      <c r="I8" s="1480">
        <v>25.706824977789644</v>
      </c>
      <c r="N8" s="13"/>
      <c r="O8" s="13"/>
    </row>
    <row r="9" spans="2:15" ht="22.5" customHeight="1">
      <c r="B9" s="1476">
        <v>2</v>
      </c>
      <c r="C9" s="1478" t="s">
        <v>1142</v>
      </c>
      <c r="D9" s="1478">
        <v>2945.695279</v>
      </c>
      <c r="E9" s="1481">
        <v>3697.816088</v>
      </c>
      <c r="F9" s="1479">
        <v>25.53287892206313</v>
      </c>
      <c r="G9" s="1478">
        <v>111907.03903099999</v>
      </c>
      <c r="H9" s="1478">
        <v>106570.86446900002</v>
      </c>
      <c r="I9" s="1480">
        <v>-4.7683993859597766</v>
      </c>
      <c r="N9" s="13"/>
      <c r="O9" s="13"/>
    </row>
    <row r="10" spans="2:15" ht="22.5" customHeight="1">
      <c r="B10" s="1476">
        <v>3</v>
      </c>
      <c r="C10" s="1478" t="s">
        <v>1143</v>
      </c>
      <c r="D10" s="1478">
        <v>2575.9292310000001</v>
      </c>
      <c r="E10" s="1478">
        <v>2823.4375739999996</v>
      </c>
      <c r="F10" s="1479">
        <v>9.6085070979964105</v>
      </c>
      <c r="G10" s="1478">
        <v>144303.55578199998</v>
      </c>
      <c r="H10" s="1478">
        <v>183287.18760599999</v>
      </c>
      <c r="I10" s="1480">
        <v>27.01501817660872</v>
      </c>
      <c r="N10" s="13"/>
      <c r="O10" s="13"/>
    </row>
    <row r="11" spans="2:15" ht="22.5" customHeight="1">
      <c r="B11" s="1476">
        <v>4</v>
      </c>
      <c r="C11" s="1478" t="s">
        <v>1144</v>
      </c>
      <c r="D11" s="1478">
        <v>17978.974600000001</v>
      </c>
      <c r="E11" s="1478">
        <v>20474.409819</v>
      </c>
      <c r="F11" s="1479">
        <v>13.879741612182928</v>
      </c>
      <c r="G11" s="1478">
        <v>89920.52605700001</v>
      </c>
      <c r="H11" s="1478">
        <v>120801.82062500002</v>
      </c>
      <c r="I11" s="1480">
        <v>34.342875783916746</v>
      </c>
      <c r="N11" s="13"/>
      <c r="O11" s="13"/>
    </row>
    <row r="12" spans="2:15" ht="22.5" customHeight="1">
      <c r="B12" s="1476">
        <v>5</v>
      </c>
      <c r="C12" s="1478" t="s">
        <v>1145</v>
      </c>
      <c r="D12" s="1478">
        <v>17202.759511</v>
      </c>
      <c r="E12" s="1478">
        <v>18418.244420000003</v>
      </c>
      <c r="F12" s="1479">
        <v>7.0656391390159445</v>
      </c>
      <c r="G12" s="1478">
        <v>100067.665073</v>
      </c>
      <c r="H12" s="1478">
        <v>113265.311145</v>
      </c>
      <c r="I12" s="1480">
        <v>13.188721913689339</v>
      </c>
      <c r="N12" s="13"/>
      <c r="O12" s="13"/>
    </row>
    <row r="13" spans="2:15" ht="22.5" customHeight="1">
      <c r="B13" s="1476">
        <v>6</v>
      </c>
      <c r="C13" s="1478" t="s">
        <v>1146</v>
      </c>
      <c r="D13" s="1478">
        <v>1780.544257</v>
      </c>
      <c r="E13" s="1478">
        <v>1907.7522050000002</v>
      </c>
      <c r="F13" s="1479">
        <v>7.1443294655494816</v>
      </c>
      <c r="G13" s="1478">
        <v>25479.029893999999</v>
      </c>
      <c r="H13" s="1478">
        <v>35020.172259999999</v>
      </c>
      <c r="I13" s="1480">
        <v>37.447039411209396</v>
      </c>
      <c r="N13" s="13"/>
      <c r="O13" s="13"/>
    </row>
    <row r="14" spans="2:15" ht="22.5" customHeight="1">
      <c r="B14" s="1476">
        <v>7</v>
      </c>
      <c r="C14" s="1478" t="s">
        <v>1147</v>
      </c>
      <c r="D14" s="1478">
        <v>4112.9187480000001</v>
      </c>
      <c r="E14" s="1478">
        <v>5306.5321990000002</v>
      </c>
      <c r="F14" s="1479">
        <v>29.021080262779854</v>
      </c>
      <c r="G14" s="1478">
        <v>26448.740816999994</v>
      </c>
      <c r="H14" s="1478">
        <v>30618.430091999999</v>
      </c>
      <c r="I14" s="1480">
        <v>15.765171218736906</v>
      </c>
      <c r="N14" s="13"/>
      <c r="O14" s="13"/>
    </row>
    <row r="15" spans="2:15" ht="22.5" customHeight="1">
      <c r="B15" s="1476">
        <v>8</v>
      </c>
      <c r="C15" s="1478" t="s">
        <v>1148</v>
      </c>
      <c r="D15" s="1478">
        <v>523.71463500000004</v>
      </c>
      <c r="E15" s="1478">
        <v>369.49105999999995</v>
      </c>
      <c r="F15" s="1479">
        <v>-29.448017048444729</v>
      </c>
      <c r="G15" s="1478">
        <v>12421.446757</v>
      </c>
      <c r="H15" s="1478">
        <v>20362.0949</v>
      </c>
      <c r="I15" s="1480">
        <v>63.926918484959216</v>
      </c>
      <c r="N15" s="13"/>
      <c r="O15" s="13"/>
    </row>
    <row r="16" spans="2:15" ht="22.5" customHeight="1">
      <c r="B16" s="1476">
        <v>9</v>
      </c>
      <c r="C16" s="1478" t="s">
        <v>1149</v>
      </c>
      <c r="D16" s="1478">
        <v>403.29108099999996</v>
      </c>
      <c r="E16" s="1478">
        <v>582.70606799999996</v>
      </c>
      <c r="F16" s="1479">
        <v>44.487715065536015</v>
      </c>
      <c r="G16" s="1478">
        <v>10357.402044000002</v>
      </c>
      <c r="H16" s="1478">
        <v>14013.613745000002</v>
      </c>
      <c r="I16" s="1480">
        <v>35.300470962387976</v>
      </c>
      <c r="N16" s="13"/>
      <c r="O16" s="13"/>
    </row>
    <row r="17" spans="2:15" ht="22.5" customHeight="1">
      <c r="B17" s="1476">
        <v>10</v>
      </c>
      <c r="C17" s="1478" t="s">
        <v>1150</v>
      </c>
      <c r="D17" s="1478">
        <v>0.17</v>
      </c>
      <c r="E17" s="1478">
        <v>1.4E-3</v>
      </c>
      <c r="F17" s="1482">
        <v>-99.176470588235304</v>
      </c>
      <c r="G17" s="1478">
        <v>4605.0097170000008</v>
      </c>
      <c r="H17" s="1478">
        <v>5999.14023</v>
      </c>
      <c r="I17" s="1480">
        <v>30.274214359491623</v>
      </c>
      <c r="N17" s="13"/>
      <c r="O17" s="13"/>
    </row>
    <row r="18" spans="2:15" ht="22.5" customHeight="1">
      <c r="B18" s="1476">
        <v>11</v>
      </c>
      <c r="C18" s="1478" t="s">
        <v>1151</v>
      </c>
      <c r="D18" s="1478">
        <v>0</v>
      </c>
      <c r="E18" s="1478">
        <v>0</v>
      </c>
      <c r="F18" s="1482" t="s">
        <v>636</v>
      </c>
      <c r="G18" s="1478">
        <v>0</v>
      </c>
      <c r="H18" s="1478">
        <v>0</v>
      </c>
      <c r="I18" s="1483" t="s">
        <v>636</v>
      </c>
      <c r="N18" s="13"/>
      <c r="O18" s="13"/>
    </row>
    <row r="19" spans="2:15" ht="22.5" customHeight="1">
      <c r="B19" s="1476">
        <v>12</v>
      </c>
      <c r="C19" s="1478" t="s">
        <v>1152</v>
      </c>
      <c r="D19" s="1478">
        <v>22.57864</v>
      </c>
      <c r="E19" s="1478">
        <v>16.758122</v>
      </c>
      <c r="F19" s="1479">
        <v>-25.778868877842065</v>
      </c>
      <c r="G19" s="1478">
        <v>1160.7633859999999</v>
      </c>
      <c r="H19" s="1478">
        <v>724.24778900000013</v>
      </c>
      <c r="I19" s="1480">
        <v>-37.605906790722962</v>
      </c>
      <c r="N19" s="13"/>
      <c r="O19" s="13"/>
    </row>
    <row r="20" spans="2:15" ht="22.5" customHeight="1">
      <c r="B20" s="1484">
        <v>13</v>
      </c>
      <c r="C20" s="1478" t="s">
        <v>1153</v>
      </c>
      <c r="D20" s="1478">
        <v>626.27936000000193</v>
      </c>
      <c r="E20" s="1478">
        <v>1584.247404</v>
      </c>
      <c r="F20" s="1479">
        <v>152.96177795161495</v>
      </c>
      <c r="G20" s="1478">
        <v>13258.372908000014</v>
      </c>
      <c r="H20" s="1478">
        <v>15957.216315</v>
      </c>
      <c r="I20" s="1480">
        <v>20.355766320100432</v>
      </c>
      <c r="K20" s="42" t="s">
        <v>88</v>
      </c>
      <c r="N20" s="13"/>
      <c r="O20" s="13"/>
    </row>
    <row r="21" spans="2:15" ht="22.5" customHeight="1">
      <c r="B21" s="1476">
        <v>14</v>
      </c>
      <c r="C21" s="1478" t="s">
        <v>842</v>
      </c>
      <c r="D21" s="1478">
        <v>119.97523000000071</v>
      </c>
      <c r="E21" s="1478">
        <v>106.56175</v>
      </c>
      <c r="F21" s="1479">
        <v>-11.180207781223361</v>
      </c>
      <c r="G21" s="1478">
        <v>1563.8880790000369</v>
      </c>
      <c r="H21" s="1478">
        <v>3337.7747490000002</v>
      </c>
      <c r="I21" s="1480">
        <v>113.42798080117097</v>
      </c>
      <c r="N21" s="13"/>
      <c r="O21" s="13"/>
    </row>
    <row r="22" spans="2:15" ht="22.5" customHeight="1" thickBot="1">
      <c r="B22" s="1485"/>
      <c r="C22" s="1486" t="s">
        <v>581</v>
      </c>
      <c r="D22" s="1487">
        <f>SUM(D8:D21)</f>
        <v>61024.533582999997</v>
      </c>
      <c r="E22" s="1487">
        <f>SUM(E8:E21)</f>
        <v>66645.596695999993</v>
      </c>
      <c r="F22" s="1488">
        <f>(E22/D22 -1)*100</f>
        <v>9.2111529297552721</v>
      </c>
      <c r="G22" s="1487">
        <f>SUM(G8:G21)</f>
        <v>808676.71154900012</v>
      </c>
      <c r="H22" s="1487">
        <f>SUM(H8:H21)</f>
        <v>985825.48203300009</v>
      </c>
      <c r="I22" s="1489">
        <f>(H22/G22 -1)*100</f>
        <v>21.906006189380168</v>
      </c>
    </row>
    <row r="23" spans="2:15" ht="22.5" customHeight="1" thickTop="1">
      <c r="B23" s="1661" t="s">
        <v>930</v>
      </c>
      <c r="C23" s="1661"/>
      <c r="D23" s="1661"/>
      <c r="E23" s="1661"/>
      <c r="F23" s="1661"/>
      <c r="G23" s="1661"/>
      <c r="H23" s="1661"/>
      <c r="I23" s="1661"/>
    </row>
    <row r="24" spans="2:15">
      <c r="E24" s="13"/>
      <c r="F24" s="13"/>
      <c r="G24" s="13"/>
      <c r="H24" s="13"/>
    </row>
    <row r="25" spans="2:15">
      <c r="E25" s="13"/>
      <c r="G25" s="42" t="s">
        <v>88</v>
      </c>
      <c r="H25" s="13"/>
    </row>
    <row r="26" spans="2:15">
      <c r="D26" s="13"/>
      <c r="E26" s="13"/>
    </row>
    <row r="27" spans="2:15">
      <c r="I27" s="42" t="s">
        <v>88</v>
      </c>
    </row>
    <row r="28" spans="2:15">
      <c r="G28" s="42" t="s">
        <v>88</v>
      </c>
    </row>
  </sheetData>
  <mergeCells count="10">
    <mergeCell ref="B6:B7"/>
    <mergeCell ref="C6:C7"/>
    <mergeCell ref="D6:F6"/>
    <mergeCell ref="G6:I6"/>
    <mergeCell ref="B23:I23"/>
    <mergeCell ref="B2:I2"/>
    <mergeCell ref="B3:I3"/>
    <mergeCell ref="B4:I4"/>
    <mergeCell ref="C5:I5"/>
    <mergeCell ref="B1:I1"/>
  </mergeCells>
  <printOptions horizontalCentered="1"/>
  <pageMargins left="0.70866141732283505" right="0.70866141732283505" top="0.74803149606299202" bottom="0.74803149606299202" header="0.31496062992126" footer="0.31496062992126"/>
  <pageSetup paperSize="9" scale="93"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sheetPr>
    <pageSetUpPr fitToPage="1"/>
  </sheetPr>
  <dimension ref="A1:M19"/>
  <sheetViews>
    <sheetView workbookViewId="0">
      <selection activeCell="J20" sqref="J20"/>
    </sheetView>
  </sheetViews>
  <sheetFormatPr defaultRowHeight="21" customHeight="1"/>
  <cols>
    <col min="1" max="1" width="14.5703125" style="1490" customWidth="1"/>
    <col min="2" max="13" width="12.28515625" style="1490" customWidth="1"/>
    <col min="14" max="256" width="9.140625" style="1490"/>
    <col min="257" max="267" width="12.7109375" style="1490" customWidth="1"/>
    <col min="268" max="268" width="12.28515625" style="1490" customWidth="1"/>
    <col min="269" max="269" width="11.5703125" style="1490" customWidth="1"/>
    <col min="270" max="512" width="9.140625" style="1490"/>
    <col min="513" max="523" width="12.7109375" style="1490" customWidth="1"/>
    <col min="524" max="524" width="12.28515625" style="1490" customWidth="1"/>
    <col min="525" max="525" width="11.5703125" style="1490" customWidth="1"/>
    <col min="526" max="768" width="9.140625" style="1490"/>
    <col min="769" max="779" width="12.7109375" style="1490" customWidth="1"/>
    <col min="780" max="780" width="12.28515625" style="1490" customWidth="1"/>
    <col min="781" max="781" width="11.5703125" style="1490" customWidth="1"/>
    <col min="782" max="1024" width="9.140625" style="1490"/>
    <col min="1025" max="1035" width="12.7109375" style="1490" customWidth="1"/>
    <col min="1036" max="1036" width="12.28515625" style="1490" customWidth="1"/>
    <col min="1037" max="1037" width="11.5703125" style="1490" customWidth="1"/>
    <col min="1038" max="1280" width="9.140625" style="1490"/>
    <col min="1281" max="1291" width="12.7109375" style="1490" customWidth="1"/>
    <col min="1292" max="1292" width="12.28515625" style="1490" customWidth="1"/>
    <col min="1293" max="1293" width="11.5703125" style="1490" customWidth="1"/>
    <col min="1294" max="1536" width="9.140625" style="1490"/>
    <col min="1537" max="1547" width="12.7109375" style="1490" customWidth="1"/>
    <col min="1548" max="1548" width="12.28515625" style="1490" customWidth="1"/>
    <col min="1549" max="1549" width="11.5703125" style="1490" customWidth="1"/>
    <col min="1550" max="1792" width="9.140625" style="1490"/>
    <col min="1793" max="1803" width="12.7109375" style="1490" customWidth="1"/>
    <col min="1804" max="1804" width="12.28515625" style="1490" customWidth="1"/>
    <col min="1805" max="1805" width="11.5703125" style="1490" customWidth="1"/>
    <col min="1806" max="2048" width="9.140625" style="1490"/>
    <col min="2049" max="2059" width="12.7109375" style="1490" customWidth="1"/>
    <col min="2060" max="2060" width="12.28515625" style="1490" customWidth="1"/>
    <col min="2061" max="2061" width="11.5703125" style="1490" customWidth="1"/>
    <col min="2062" max="2304" width="9.140625" style="1490"/>
    <col min="2305" max="2315" width="12.7109375" style="1490" customWidth="1"/>
    <col min="2316" max="2316" width="12.28515625" style="1490" customWidth="1"/>
    <col min="2317" max="2317" width="11.5703125" style="1490" customWidth="1"/>
    <col min="2318" max="2560" width="9.140625" style="1490"/>
    <col min="2561" max="2571" width="12.7109375" style="1490" customWidth="1"/>
    <col min="2572" max="2572" width="12.28515625" style="1490" customWidth="1"/>
    <col min="2573" max="2573" width="11.5703125" style="1490" customWidth="1"/>
    <col min="2574" max="2816" width="9.140625" style="1490"/>
    <col min="2817" max="2827" width="12.7109375" style="1490" customWidth="1"/>
    <col min="2828" max="2828" width="12.28515625" style="1490" customWidth="1"/>
    <col min="2829" max="2829" width="11.5703125" style="1490" customWidth="1"/>
    <col min="2830" max="3072" width="9.140625" style="1490"/>
    <col min="3073" max="3083" width="12.7109375" style="1490" customWidth="1"/>
    <col min="3084" max="3084" width="12.28515625" style="1490" customWidth="1"/>
    <col min="3085" max="3085" width="11.5703125" style="1490" customWidth="1"/>
    <col min="3086" max="3328" width="9.140625" style="1490"/>
    <col min="3329" max="3339" width="12.7109375" style="1490" customWidth="1"/>
    <col min="3340" max="3340" width="12.28515625" style="1490" customWidth="1"/>
    <col min="3341" max="3341" width="11.5703125" style="1490" customWidth="1"/>
    <col min="3342" max="3584" width="9.140625" style="1490"/>
    <col min="3585" max="3595" width="12.7109375" style="1490" customWidth="1"/>
    <col min="3596" max="3596" width="12.28515625" style="1490" customWidth="1"/>
    <col min="3597" max="3597" width="11.5703125" style="1490" customWidth="1"/>
    <col min="3598" max="3840" width="9.140625" style="1490"/>
    <col min="3841" max="3851" width="12.7109375" style="1490" customWidth="1"/>
    <col min="3852" max="3852" width="12.28515625" style="1490" customWidth="1"/>
    <col min="3853" max="3853" width="11.5703125" style="1490" customWidth="1"/>
    <col min="3854" max="4096" width="9.140625" style="1490"/>
    <col min="4097" max="4107" width="12.7109375" style="1490" customWidth="1"/>
    <col min="4108" max="4108" width="12.28515625" style="1490" customWidth="1"/>
    <col min="4109" max="4109" width="11.5703125" style="1490" customWidth="1"/>
    <col min="4110" max="4352" width="9.140625" style="1490"/>
    <col min="4353" max="4363" width="12.7109375" style="1490" customWidth="1"/>
    <col min="4364" max="4364" width="12.28515625" style="1490" customWidth="1"/>
    <col min="4365" max="4365" width="11.5703125" style="1490" customWidth="1"/>
    <col min="4366" max="4608" width="9.140625" style="1490"/>
    <col min="4609" max="4619" width="12.7109375" style="1490" customWidth="1"/>
    <col min="4620" max="4620" width="12.28515625" style="1490" customWidth="1"/>
    <col min="4621" max="4621" width="11.5703125" style="1490" customWidth="1"/>
    <col min="4622" max="4864" width="9.140625" style="1490"/>
    <col min="4865" max="4875" width="12.7109375" style="1490" customWidth="1"/>
    <col min="4876" max="4876" width="12.28515625" style="1490" customWidth="1"/>
    <col min="4877" max="4877" width="11.5703125" style="1490" customWidth="1"/>
    <col min="4878" max="5120" width="9.140625" style="1490"/>
    <col min="5121" max="5131" width="12.7109375" style="1490" customWidth="1"/>
    <col min="5132" max="5132" width="12.28515625" style="1490" customWidth="1"/>
    <col min="5133" max="5133" width="11.5703125" style="1490" customWidth="1"/>
    <col min="5134" max="5376" width="9.140625" style="1490"/>
    <col min="5377" max="5387" width="12.7109375" style="1490" customWidth="1"/>
    <col min="5388" max="5388" width="12.28515625" style="1490" customWidth="1"/>
    <col min="5389" max="5389" width="11.5703125" style="1490" customWidth="1"/>
    <col min="5390" max="5632" width="9.140625" style="1490"/>
    <col min="5633" max="5643" width="12.7109375" style="1490" customWidth="1"/>
    <col min="5644" max="5644" width="12.28515625" style="1490" customWidth="1"/>
    <col min="5645" max="5645" width="11.5703125" style="1490" customWidth="1"/>
    <col min="5646" max="5888" width="9.140625" style="1490"/>
    <col min="5889" max="5899" width="12.7109375" style="1490" customWidth="1"/>
    <col min="5900" max="5900" width="12.28515625" style="1490" customWidth="1"/>
    <col min="5901" max="5901" width="11.5703125" style="1490" customWidth="1"/>
    <col min="5902" max="6144" width="9.140625" style="1490"/>
    <col min="6145" max="6155" width="12.7109375" style="1490" customWidth="1"/>
    <col min="6156" max="6156" width="12.28515625" style="1490" customWidth="1"/>
    <col min="6157" max="6157" width="11.5703125" style="1490" customWidth="1"/>
    <col min="6158" max="6400" width="9.140625" style="1490"/>
    <col min="6401" max="6411" width="12.7109375" style="1490" customWidth="1"/>
    <col min="6412" max="6412" width="12.28515625" style="1490" customWidth="1"/>
    <col min="6413" max="6413" width="11.5703125" style="1490" customWidth="1"/>
    <col min="6414" max="6656" width="9.140625" style="1490"/>
    <col min="6657" max="6667" width="12.7109375" style="1490" customWidth="1"/>
    <col min="6668" max="6668" width="12.28515625" style="1490" customWidth="1"/>
    <col min="6669" max="6669" width="11.5703125" style="1490" customWidth="1"/>
    <col min="6670" max="6912" width="9.140625" style="1490"/>
    <col min="6913" max="6923" width="12.7109375" style="1490" customWidth="1"/>
    <col min="6924" max="6924" width="12.28515625" style="1490" customWidth="1"/>
    <col min="6925" max="6925" width="11.5703125" style="1490" customWidth="1"/>
    <col min="6926" max="7168" width="9.140625" style="1490"/>
    <col min="7169" max="7179" width="12.7109375" style="1490" customWidth="1"/>
    <col min="7180" max="7180" width="12.28515625" style="1490" customWidth="1"/>
    <col min="7181" max="7181" width="11.5703125" style="1490" customWidth="1"/>
    <col min="7182" max="7424" width="9.140625" style="1490"/>
    <col min="7425" max="7435" width="12.7109375" style="1490" customWidth="1"/>
    <col min="7436" max="7436" width="12.28515625" style="1490" customWidth="1"/>
    <col min="7437" max="7437" width="11.5703125" style="1490" customWidth="1"/>
    <col min="7438" max="7680" width="9.140625" style="1490"/>
    <col min="7681" max="7691" width="12.7109375" style="1490" customWidth="1"/>
    <col min="7692" max="7692" width="12.28515625" style="1490" customWidth="1"/>
    <col min="7693" max="7693" width="11.5703125" style="1490" customWidth="1"/>
    <col min="7694" max="7936" width="9.140625" style="1490"/>
    <col min="7937" max="7947" width="12.7109375" style="1490" customWidth="1"/>
    <col min="7948" max="7948" width="12.28515625" style="1490" customWidth="1"/>
    <col min="7949" max="7949" width="11.5703125" style="1490" customWidth="1"/>
    <col min="7950" max="8192" width="9.140625" style="1490"/>
    <col min="8193" max="8203" width="12.7109375" style="1490" customWidth="1"/>
    <col min="8204" max="8204" width="12.28515625" style="1490" customWidth="1"/>
    <col min="8205" max="8205" width="11.5703125" style="1490" customWidth="1"/>
    <col min="8206" max="8448" width="9.140625" style="1490"/>
    <col min="8449" max="8459" width="12.7109375" style="1490" customWidth="1"/>
    <col min="8460" max="8460" width="12.28515625" style="1490" customWidth="1"/>
    <col min="8461" max="8461" width="11.5703125" style="1490" customWidth="1"/>
    <col min="8462" max="8704" width="9.140625" style="1490"/>
    <col min="8705" max="8715" width="12.7109375" style="1490" customWidth="1"/>
    <col min="8716" max="8716" width="12.28515625" style="1490" customWidth="1"/>
    <col min="8717" max="8717" width="11.5703125" style="1490" customWidth="1"/>
    <col min="8718" max="8960" width="9.140625" style="1490"/>
    <col min="8961" max="8971" width="12.7109375" style="1490" customWidth="1"/>
    <col min="8972" max="8972" width="12.28515625" style="1490" customWidth="1"/>
    <col min="8973" max="8973" width="11.5703125" style="1490" customWidth="1"/>
    <col min="8974" max="9216" width="9.140625" style="1490"/>
    <col min="9217" max="9227" width="12.7109375" style="1490" customWidth="1"/>
    <col min="9228" max="9228" width="12.28515625" style="1490" customWidth="1"/>
    <col min="9229" max="9229" width="11.5703125" style="1490" customWidth="1"/>
    <col min="9230" max="9472" width="9.140625" style="1490"/>
    <col min="9473" max="9483" width="12.7109375" style="1490" customWidth="1"/>
    <col min="9484" max="9484" width="12.28515625" style="1490" customWidth="1"/>
    <col min="9485" max="9485" width="11.5703125" style="1490" customWidth="1"/>
    <col min="9486" max="9728" width="9.140625" style="1490"/>
    <col min="9729" max="9739" width="12.7109375" style="1490" customWidth="1"/>
    <col min="9740" max="9740" width="12.28515625" style="1490" customWidth="1"/>
    <col min="9741" max="9741" width="11.5703125" style="1490" customWidth="1"/>
    <col min="9742" max="9984" width="9.140625" style="1490"/>
    <col min="9985" max="9995" width="12.7109375" style="1490" customWidth="1"/>
    <col min="9996" max="9996" width="12.28515625" style="1490" customWidth="1"/>
    <col min="9997" max="9997" width="11.5703125" style="1490" customWidth="1"/>
    <col min="9998" max="10240" width="9.140625" style="1490"/>
    <col min="10241" max="10251" width="12.7109375" style="1490" customWidth="1"/>
    <col min="10252" max="10252" width="12.28515625" style="1490" customWidth="1"/>
    <col min="10253" max="10253" width="11.5703125" style="1490" customWidth="1"/>
    <col min="10254" max="10496" width="9.140625" style="1490"/>
    <col min="10497" max="10507" width="12.7109375" style="1490" customWidth="1"/>
    <col min="10508" max="10508" width="12.28515625" style="1490" customWidth="1"/>
    <col min="10509" max="10509" width="11.5703125" style="1490" customWidth="1"/>
    <col min="10510" max="10752" width="9.140625" style="1490"/>
    <col min="10753" max="10763" width="12.7109375" style="1490" customWidth="1"/>
    <col min="10764" max="10764" width="12.28515625" style="1490" customWidth="1"/>
    <col min="10765" max="10765" width="11.5703125" style="1490" customWidth="1"/>
    <col min="10766" max="11008" width="9.140625" style="1490"/>
    <col min="11009" max="11019" width="12.7109375" style="1490" customWidth="1"/>
    <col min="11020" max="11020" width="12.28515625" style="1490" customWidth="1"/>
    <col min="11021" max="11021" width="11.5703125" style="1490" customWidth="1"/>
    <col min="11022" max="11264" width="9.140625" style="1490"/>
    <col min="11265" max="11275" width="12.7109375" style="1490" customWidth="1"/>
    <col min="11276" max="11276" width="12.28515625" style="1490" customWidth="1"/>
    <col min="11277" max="11277" width="11.5703125" style="1490" customWidth="1"/>
    <col min="11278" max="11520" width="9.140625" style="1490"/>
    <col min="11521" max="11531" width="12.7109375" style="1490" customWidth="1"/>
    <col min="11532" max="11532" width="12.28515625" style="1490" customWidth="1"/>
    <col min="11533" max="11533" width="11.5703125" style="1490" customWidth="1"/>
    <col min="11534" max="11776" width="9.140625" style="1490"/>
    <col min="11777" max="11787" width="12.7109375" style="1490" customWidth="1"/>
    <col min="11788" max="11788" width="12.28515625" style="1490" customWidth="1"/>
    <col min="11789" max="11789" width="11.5703125" style="1490" customWidth="1"/>
    <col min="11790" max="12032" width="9.140625" style="1490"/>
    <col min="12033" max="12043" width="12.7109375" style="1490" customWidth="1"/>
    <col min="12044" max="12044" width="12.28515625" style="1490" customWidth="1"/>
    <col min="12045" max="12045" width="11.5703125" style="1490" customWidth="1"/>
    <col min="12046" max="12288" width="9.140625" style="1490"/>
    <col min="12289" max="12299" width="12.7109375" style="1490" customWidth="1"/>
    <col min="12300" max="12300" width="12.28515625" style="1490" customWidth="1"/>
    <col min="12301" max="12301" width="11.5703125" style="1490" customWidth="1"/>
    <col min="12302" max="12544" width="9.140625" style="1490"/>
    <col min="12545" max="12555" width="12.7109375" style="1490" customWidth="1"/>
    <col min="12556" max="12556" width="12.28515625" style="1490" customWidth="1"/>
    <col min="12557" max="12557" width="11.5703125" style="1490" customWidth="1"/>
    <col min="12558" max="12800" width="9.140625" style="1490"/>
    <col min="12801" max="12811" width="12.7109375" style="1490" customWidth="1"/>
    <col min="12812" max="12812" width="12.28515625" style="1490" customWidth="1"/>
    <col min="12813" max="12813" width="11.5703125" style="1490" customWidth="1"/>
    <col min="12814" max="13056" width="9.140625" style="1490"/>
    <col min="13057" max="13067" width="12.7109375" style="1490" customWidth="1"/>
    <col min="13068" max="13068" width="12.28515625" style="1490" customWidth="1"/>
    <col min="13069" max="13069" width="11.5703125" style="1490" customWidth="1"/>
    <col min="13070" max="13312" width="9.140625" style="1490"/>
    <col min="13313" max="13323" width="12.7109375" style="1490" customWidth="1"/>
    <col min="13324" max="13324" width="12.28515625" style="1490" customWidth="1"/>
    <col min="13325" max="13325" width="11.5703125" style="1490" customWidth="1"/>
    <col min="13326" max="13568" width="9.140625" style="1490"/>
    <col min="13569" max="13579" width="12.7109375" style="1490" customWidth="1"/>
    <col min="13580" max="13580" width="12.28515625" style="1490" customWidth="1"/>
    <col min="13581" max="13581" width="11.5703125" style="1490" customWidth="1"/>
    <col min="13582" max="13824" width="9.140625" style="1490"/>
    <col min="13825" max="13835" width="12.7109375" style="1490" customWidth="1"/>
    <col min="13836" max="13836" width="12.28515625" style="1490" customWidth="1"/>
    <col min="13837" max="13837" width="11.5703125" style="1490" customWidth="1"/>
    <col min="13838" max="14080" width="9.140625" style="1490"/>
    <col min="14081" max="14091" width="12.7109375" style="1490" customWidth="1"/>
    <col min="14092" max="14092" width="12.28515625" style="1490" customWidth="1"/>
    <col min="14093" max="14093" width="11.5703125" style="1490" customWidth="1"/>
    <col min="14094" max="14336" width="9.140625" style="1490"/>
    <col min="14337" max="14347" width="12.7109375" style="1490" customWidth="1"/>
    <col min="14348" max="14348" width="12.28515625" style="1490" customWidth="1"/>
    <col min="14349" max="14349" width="11.5703125" style="1490" customWidth="1"/>
    <col min="14350" max="14592" width="9.140625" style="1490"/>
    <col min="14593" max="14603" width="12.7109375" style="1490" customWidth="1"/>
    <col min="14604" max="14604" width="12.28515625" style="1490" customWidth="1"/>
    <col min="14605" max="14605" width="11.5703125" style="1490" customWidth="1"/>
    <col min="14606" max="14848" width="9.140625" style="1490"/>
    <col min="14849" max="14859" width="12.7109375" style="1490" customWidth="1"/>
    <col min="14860" max="14860" width="12.28515625" style="1490" customWidth="1"/>
    <col min="14861" max="14861" width="11.5703125" style="1490" customWidth="1"/>
    <col min="14862" max="15104" width="9.140625" style="1490"/>
    <col min="15105" max="15115" width="12.7109375" style="1490" customWidth="1"/>
    <col min="15116" max="15116" width="12.28515625" style="1490" customWidth="1"/>
    <col min="15117" max="15117" width="11.5703125" style="1490" customWidth="1"/>
    <col min="15118" max="15360" width="9.140625" style="1490"/>
    <col min="15361" max="15371" width="12.7109375" style="1490" customWidth="1"/>
    <col min="15372" max="15372" width="12.28515625" style="1490" customWidth="1"/>
    <col min="15373" max="15373" width="11.5703125" style="1490" customWidth="1"/>
    <col min="15374" max="15616" width="9.140625" style="1490"/>
    <col min="15617" max="15627" width="12.7109375" style="1490" customWidth="1"/>
    <col min="15628" max="15628" width="12.28515625" style="1490" customWidth="1"/>
    <col min="15629" max="15629" width="11.5703125" style="1490" customWidth="1"/>
    <col min="15630" max="15872" width="9.140625" style="1490"/>
    <col min="15873" max="15883" width="12.7109375" style="1490" customWidth="1"/>
    <col min="15884" max="15884" width="12.28515625" style="1490" customWidth="1"/>
    <col min="15885" max="15885" width="11.5703125" style="1490" customWidth="1"/>
    <col min="15886" max="16128" width="9.140625" style="1490"/>
    <col min="16129" max="16139" width="12.7109375" style="1490" customWidth="1"/>
    <col min="16140" max="16140" width="12.28515625" style="1490" customWidth="1"/>
    <col min="16141" max="16141" width="11.5703125" style="1490" customWidth="1"/>
    <col min="16142" max="16384" width="9.140625" style="1490"/>
  </cols>
  <sheetData>
    <row r="1" spans="1:13" ht="15.75">
      <c r="A1" s="1662" t="s">
        <v>1154</v>
      </c>
      <c r="B1" s="1662"/>
      <c r="C1" s="1662"/>
      <c r="D1" s="1662"/>
      <c r="E1" s="1662"/>
      <c r="F1" s="1662"/>
      <c r="G1" s="1662"/>
      <c r="H1" s="1662"/>
      <c r="I1" s="1662"/>
      <c r="J1" s="1662"/>
      <c r="K1" s="1662"/>
      <c r="L1" s="1662"/>
      <c r="M1" s="1662"/>
    </row>
    <row r="2" spans="1:13" ht="15.75">
      <c r="A2" s="1662" t="s">
        <v>1155</v>
      </c>
      <c r="B2" s="1662"/>
      <c r="C2" s="1662"/>
      <c r="D2" s="1662"/>
      <c r="E2" s="1662"/>
      <c r="F2" s="1662"/>
      <c r="G2" s="1662"/>
      <c r="H2" s="1662"/>
      <c r="I2" s="1662"/>
      <c r="J2" s="1662"/>
      <c r="K2" s="1662"/>
      <c r="L2" s="1662"/>
      <c r="M2" s="1662"/>
    </row>
    <row r="3" spans="1:13" ht="15.75" customHeight="1" thickBot="1">
      <c r="A3" s="1663" t="s">
        <v>69</v>
      </c>
      <c r="B3" s="1663"/>
      <c r="C3" s="1663"/>
      <c r="D3" s="1663"/>
      <c r="E3" s="1663"/>
      <c r="F3" s="1663"/>
      <c r="G3" s="1663"/>
      <c r="H3" s="1663"/>
      <c r="I3" s="1663"/>
      <c r="J3" s="1663"/>
      <c r="K3" s="1663"/>
      <c r="L3" s="1663"/>
      <c r="M3" s="1663"/>
    </row>
    <row r="4" spans="1:13" ht="21" customHeight="1" thickTop="1">
      <c r="A4" s="1491" t="s">
        <v>634</v>
      </c>
      <c r="B4" s="1492" t="s">
        <v>1156</v>
      </c>
      <c r="C4" s="1492" t="s">
        <v>1157</v>
      </c>
      <c r="D4" s="1492" t="s">
        <v>1158</v>
      </c>
      <c r="E4" s="1492" t="s">
        <v>1159</v>
      </c>
      <c r="F4" s="1493" t="s">
        <v>1160</v>
      </c>
      <c r="G4" s="1493" t="s">
        <v>1161</v>
      </c>
      <c r="H4" s="1493" t="s">
        <v>901</v>
      </c>
      <c r="I4" s="1494" t="s">
        <v>725</v>
      </c>
      <c r="J4" s="1494" t="s">
        <v>198</v>
      </c>
      <c r="K4" s="1494" t="s">
        <v>5</v>
      </c>
      <c r="L4" s="1494" t="s">
        <v>1293</v>
      </c>
      <c r="M4" s="1495" t="s">
        <v>1294</v>
      </c>
    </row>
    <row r="5" spans="1:13" ht="21" customHeight="1">
      <c r="A5" s="1496" t="s">
        <v>200</v>
      </c>
      <c r="B5" s="1497">
        <v>957.5</v>
      </c>
      <c r="C5" s="1497">
        <v>2133.8000000000002</v>
      </c>
      <c r="D5" s="1497">
        <v>3417.43</v>
      </c>
      <c r="E5" s="1497">
        <v>3939.5</v>
      </c>
      <c r="F5" s="1497">
        <v>2628.6460000000002</v>
      </c>
      <c r="G5" s="1497">
        <v>3023.9850000000006</v>
      </c>
      <c r="H5" s="1497">
        <v>3350.8</v>
      </c>
      <c r="I5" s="1498">
        <v>5513.3755829999982</v>
      </c>
      <c r="J5" s="1497">
        <v>6551.1244999999999</v>
      </c>
      <c r="K5" s="1497">
        <v>9220.5297679999985</v>
      </c>
      <c r="L5" s="1497">
        <v>6774.6354419999998</v>
      </c>
      <c r="M5" s="1499">
        <v>10222.84742</v>
      </c>
    </row>
    <row r="6" spans="1:13" ht="21" customHeight="1">
      <c r="A6" s="1496" t="s">
        <v>201</v>
      </c>
      <c r="B6" s="1497">
        <v>1207.954</v>
      </c>
      <c r="C6" s="1497">
        <v>1655.2090000000001</v>
      </c>
      <c r="D6" s="1497">
        <v>2820.1</v>
      </c>
      <c r="E6" s="1497">
        <v>4235.2</v>
      </c>
      <c r="F6" s="1497">
        <v>4914.0360000000001</v>
      </c>
      <c r="G6" s="1497">
        <v>5135.26</v>
      </c>
      <c r="H6" s="1497">
        <v>3193.1</v>
      </c>
      <c r="I6" s="1498">
        <v>6800.9159080000009</v>
      </c>
      <c r="J6" s="1498">
        <v>6873.778996</v>
      </c>
      <c r="K6" s="1498">
        <v>2674.8709549999999</v>
      </c>
      <c r="L6" s="1498">
        <v>7496.8306839999987</v>
      </c>
      <c r="M6" s="1499">
        <v>10897.021828000001</v>
      </c>
    </row>
    <row r="7" spans="1:13" ht="21" customHeight="1">
      <c r="A7" s="1496" t="s">
        <v>202</v>
      </c>
      <c r="B7" s="1497">
        <v>865.71900000000005</v>
      </c>
      <c r="C7" s="1497">
        <v>2411.6</v>
      </c>
      <c r="D7" s="1497">
        <v>1543.5170000000001</v>
      </c>
      <c r="E7" s="1497">
        <v>4145.5</v>
      </c>
      <c r="F7" s="1497">
        <v>4589.3469999999998</v>
      </c>
      <c r="G7" s="1497">
        <v>3823.28</v>
      </c>
      <c r="H7" s="1497">
        <v>2878.5835040000002</v>
      </c>
      <c r="I7" s="1498">
        <v>5499.6267330000001</v>
      </c>
      <c r="J7" s="1498">
        <v>4687.5600000000004</v>
      </c>
      <c r="K7" s="1498">
        <v>1943.2883870000001</v>
      </c>
      <c r="L7" s="1498">
        <v>5574.7615070000002</v>
      </c>
      <c r="M7" s="1499">
        <v>11232.899986000004</v>
      </c>
    </row>
    <row r="8" spans="1:13" ht="21" customHeight="1">
      <c r="A8" s="1496" t="s">
        <v>203</v>
      </c>
      <c r="B8" s="1497">
        <v>1188.259</v>
      </c>
      <c r="C8" s="1497">
        <v>2065.6999999999998</v>
      </c>
      <c r="D8" s="1497">
        <v>1571.367</v>
      </c>
      <c r="E8" s="1497">
        <v>3894.8</v>
      </c>
      <c r="F8" s="1497">
        <v>2064.913</v>
      </c>
      <c r="G8" s="1497">
        <v>3673.03</v>
      </c>
      <c r="H8" s="1497">
        <v>4227.3</v>
      </c>
      <c r="I8" s="1498">
        <v>4878.9203680000001</v>
      </c>
      <c r="J8" s="1498">
        <v>6661.43</v>
      </c>
      <c r="K8" s="1498">
        <v>1729.7318549999995</v>
      </c>
      <c r="L8" s="1498">
        <v>7059.7193449999995</v>
      </c>
      <c r="M8" s="1499">
        <v>10915.065041999998</v>
      </c>
    </row>
    <row r="9" spans="1:13" ht="21" customHeight="1">
      <c r="A9" s="1496" t="s">
        <v>204</v>
      </c>
      <c r="B9" s="1497">
        <v>1661.3610000000001</v>
      </c>
      <c r="C9" s="1497">
        <v>2859.9</v>
      </c>
      <c r="D9" s="1497">
        <v>2301.56</v>
      </c>
      <c r="E9" s="1497">
        <v>4767.3999999999996</v>
      </c>
      <c r="F9" s="1497">
        <v>3784.9839999999999</v>
      </c>
      <c r="G9" s="1497">
        <v>5468.7659999999996</v>
      </c>
      <c r="H9" s="1497">
        <v>3117</v>
      </c>
      <c r="I9" s="1498">
        <v>6215.8037160000003</v>
      </c>
      <c r="J9" s="1498">
        <v>6053</v>
      </c>
      <c r="K9" s="1498">
        <v>6048.7550779999992</v>
      </c>
      <c r="L9" s="1498">
        <v>6728.4490170000017</v>
      </c>
      <c r="M9" s="1499">
        <v>10634.4</v>
      </c>
    </row>
    <row r="10" spans="1:13" ht="21" customHeight="1">
      <c r="A10" s="1496" t="s">
        <v>205</v>
      </c>
      <c r="B10" s="1497">
        <v>1643.9849999999999</v>
      </c>
      <c r="C10" s="1497">
        <v>3805.5</v>
      </c>
      <c r="D10" s="1497">
        <v>2016.8240000000001</v>
      </c>
      <c r="E10" s="1497">
        <v>4917.8</v>
      </c>
      <c r="F10" s="1497">
        <v>4026.84</v>
      </c>
      <c r="G10" s="1497">
        <v>5113.1090000000004</v>
      </c>
      <c r="H10" s="1497">
        <v>3147.6299930000009</v>
      </c>
      <c r="I10" s="1498">
        <v>7250.6900829999995</v>
      </c>
      <c r="J10" s="1498">
        <v>6521.12</v>
      </c>
      <c r="K10" s="1498">
        <v>5194.9025220000003</v>
      </c>
      <c r="L10" s="1498">
        <v>6554.5328209999998</v>
      </c>
      <c r="M10" s="1499">
        <v>9930.5709999999999</v>
      </c>
    </row>
    <row r="11" spans="1:13" ht="21" customHeight="1">
      <c r="A11" s="1496" t="s">
        <v>206</v>
      </c>
      <c r="B11" s="1497">
        <v>716.98099999999999</v>
      </c>
      <c r="C11" s="1497">
        <v>2962.1</v>
      </c>
      <c r="D11" s="1497">
        <v>2007.5</v>
      </c>
      <c r="E11" s="1497">
        <v>5107.5</v>
      </c>
      <c r="F11" s="1497">
        <v>5404.0780000000004</v>
      </c>
      <c r="G11" s="1497">
        <v>5923.4</v>
      </c>
      <c r="H11" s="1497">
        <v>3693.2007319999998</v>
      </c>
      <c r="I11" s="1500">
        <v>7103.7186680000004</v>
      </c>
      <c r="J11" s="1500">
        <v>5399.75</v>
      </c>
      <c r="K11" s="1500">
        <v>5664.3699710000001</v>
      </c>
      <c r="L11" s="1500">
        <v>9021.8687930000015</v>
      </c>
      <c r="M11" s="1501">
        <v>10746.6</v>
      </c>
    </row>
    <row r="12" spans="1:13" ht="21" customHeight="1">
      <c r="A12" s="1496" t="s">
        <v>207</v>
      </c>
      <c r="B12" s="1497">
        <v>1428.479</v>
      </c>
      <c r="C12" s="1497">
        <v>1963.1</v>
      </c>
      <c r="D12" s="1497">
        <v>2480.0949999999998</v>
      </c>
      <c r="E12" s="1497">
        <v>3755.8</v>
      </c>
      <c r="F12" s="1497">
        <v>4548.1769999999997</v>
      </c>
      <c r="G12" s="1497">
        <v>5524.5529999999999</v>
      </c>
      <c r="H12" s="1497">
        <v>2894.6</v>
      </c>
      <c r="I12" s="1500">
        <v>6370.2816669999984</v>
      </c>
      <c r="J12" s="1500">
        <v>7039.43</v>
      </c>
      <c r="K12" s="1500">
        <v>7382.366038000001</v>
      </c>
      <c r="L12" s="1500">
        <v>7526.0486350000019</v>
      </c>
      <c r="M12" s="1501">
        <v>14545.6</v>
      </c>
    </row>
    <row r="13" spans="1:13" ht="21" customHeight="1">
      <c r="A13" s="1496" t="s">
        <v>208</v>
      </c>
      <c r="B13" s="1497">
        <v>2052.8530000000001</v>
      </c>
      <c r="C13" s="1497">
        <v>3442.1</v>
      </c>
      <c r="D13" s="1497">
        <v>3768.18</v>
      </c>
      <c r="E13" s="1497">
        <v>4382.1000000000004</v>
      </c>
      <c r="F13" s="1497">
        <v>4505.9769999999999</v>
      </c>
      <c r="G13" s="1497">
        <v>4638.701</v>
      </c>
      <c r="H13" s="1497">
        <v>3614.0764290000002</v>
      </c>
      <c r="I13" s="1500">
        <v>7574.0239679999995</v>
      </c>
      <c r="J13" s="1500">
        <v>6503.97</v>
      </c>
      <c r="K13" s="1500">
        <v>6771.428519000001</v>
      </c>
      <c r="L13" s="1500">
        <v>9922.8314289999998</v>
      </c>
      <c r="M13" s="1501">
        <v>15617.408614</v>
      </c>
    </row>
    <row r="14" spans="1:13" ht="21" customHeight="1">
      <c r="A14" s="1496" t="s">
        <v>209</v>
      </c>
      <c r="B14" s="1497">
        <v>2714.8429999999998</v>
      </c>
      <c r="C14" s="1497">
        <v>3420.2</v>
      </c>
      <c r="D14" s="1497">
        <v>3495.0349999999999</v>
      </c>
      <c r="E14" s="1497">
        <v>3427.2</v>
      </c>
      <c r="F14" s="1497">
        <v>3263.9209999999998</v>
      </c>
      <c r="G14" s="1497">
        <v>5139.5680000000002</v>
      </c>
      <c r="H14" s="1497">
        <v>3358.2392350000009</v>
      </c>
      <c r="I14" s="1500">
        <v>5302.3272899999984</v>
      </c>
      <c r="J14" s="1500">
        <v>4403.9783417999997</v>
      </c>
      <c r="K14" s="1500">
        <v>5899.4462929999991</v>
      </c>
      <c r="L14" s="1500">
        <v>8227.5991320000012</v>
      </c>
      <c r="M14" s="1501">
        <v>15113.348652999997</v>
      </c>
    </row>
    <row r="15" spans="1:13" ht="21" customHeight="1">
      <c r="A15" s="1496" t="s">
        <v>210</v>
      </c>
      <c r="B15" s="1497">
        <v>1711.2</v>
      </c>
      <c r="C15" s="1497">
        <v>2205.73</v>
      </c>
      <c r="D15" s="1497">
        <v>3452.1</v>
      </c>
      <c r="E15" s="1497">
        <v>3016.2</v>
      </c>
      <c r="F15" s="1497">
        <v>4066.7150000000001</v>
      </c>
      <c r="G15" s="1497">
        <v>5497.3729999999996</v>
      </c>
      <c r="H15" s="1497">
        <v>3799.3208210000007</v>
      </c>
      <c r="I15" s="1500">
        <v>5892.2001649999993</v>
      </c>
      <c r="J15" s="1500">
        <v>7150.5194390000006</v>
      </c>
      <c r="K15" s="1500">
        <v>7405.3902679999992</v>
      </c>
      <c r="L15" s="1500">
        <v>11514.789676</v>
      </c>
      <c r="M15" s="1501"/>
    </row>
    <row r="16" spans="1:13" ht="21" customHeight="1">
      <c r="A16" s="1496" t="s">
        <v>211</v>
      </c>
      <c r="B16" s="1497">
        <v>1571.796</v>
      </c>
      <c r="C16" s="1497">
        <v>3091.4349999999999</v>
      </c>
      <c r="D16" s="1497">
        <v>4253.0950000000003</v>
      </c>
      <c r="E16" s="1497">
        <v>2113.92</v>
      </c>
      <c r="F16" s="1502">
        <v>3970.4189999999999</v>
      </c>
      <c r="G16" s="1502">
        <v>7717.93</v>
      </c>
      <c r="H16" s="1497">
        <v>4485.5208590000002</v>
      </c>
      <c r="I16" s="1500">
        <v>6628.0436819999995</v>
      </c>
      <c r="J16" s="1500">
        <v>10623.366395999999</v>
      </c>
      <c r="K16" s="1500">
        <v>10266.200000000001</v>
      </c>
      <c r="L16" s="1500">
        <v>8599.8682250000002</v>
      </c>
      <c r="M16" s="1501"/>
    </row>
    <row r="17" spans="1:13" ht="21" customHeight="1" thickBot="1">
      <c r="A17" s="1503" t="s">
        <v>422</v>
      </c>
      <c r="B17" s="1504">
        <v>17720.93</v>
      </c>
      <c r="C17" s="1504">
        <v>32016.374</v>
      </c>
      <c r="D17" s="1504">
        <v>33126.803</v>
      </c>
      <c r="E17" s="1504">
        <v>47702.92</v>
      </c>
      <c r="F17" s="1504">
        <v>47768.053000000007</v>
      </c>
      <c r="G17" s="1504">
        <v>60678.955000000002</v>
      </c>
      <c r="H17" s="1504">
        <v>41759.371572999997</v>
      </c>
      <c r="I17" s="1505">
        <v>75029.927831000008</v>
      </c>
      <c r="J17" s="1505">
        <v>78469.027672800003</v>
      </c>
      <c r="K17" s="1505">
        <v>70201.279653999998</v>
      </c>
      <c r="L17" s="1505">
        <v>95001.934706</v>
      </c>
      <c r="M17" s="1506">
        <f>SUM(M5:M16)</f>
        <v>119855.76254300002</v>
      </c>
    </row>
    <row r="18" spans="1:13" ht="21" customHeight="1" thickTop="1">
      <c r="A18" s="1665" t="s">
        <v>1162</v>
      </c>
      <c r="B18" s="1665"/>
      <c r="C18" s="1665"/>
      <c r="D18" s="1665"/>
      <c r="E18" s="1665"/>
      <c r="F18" s="1665"/>
      <c r="G18" s="1665"/>
      <c r="H18" s="1665"/>
      <c r="I18" s="1665"/>
      <c r="J18" s="1665"/>
      <c r="K18" s="1665"/>
      <c r="L18" s="1665"/>
      <c r="M18" s="1665"/>
    </row>
    <row r="19" spans="1:13" ht="21" customHeight="1">
      <c r="A19" s="1664" t="s">
        <v>1295</v>
      </c>
      <c r="B19" s="1664"/>
      <c r="C19" s="1664"/>
      <c r="D19" s="1664"/>
      <c r="E19" s="1664"/>
      <c r="F19" s="1664"/>
      <c r="G19" s="1664"/>
      <c r="H19" s="1664"/>
      <c r="I19" s="1664"/>
      <c r="J19" s="1664"/>
      <c r="K19" s="1664"/>
      <c r="L19" s="1664"/>
      <c r="M19" s="1664"/>
    </row>
  </sheetData>
  <mergeCells count="5">
    <mergeCell ref="A1:M1"/>
    <mergeCell ref="A2:M2"/>
    <mergeCell ref="A3:M3"/>
    <mergeCell ref="A19:M19"/>
    <mergeCell ref="A18:M18"/>
  </mergeCells>
  <pageMargins left="0.5" right="0.5" top="0.75" bottom="0.75" header="0.3" footer="0.3"/>
  <pageSetup scale="78"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S25"/>
  <sheetViews>
    <sheetView workbookViewId="0">
      <selection activeCell="Y18" sqref="Y18"/>
    </sheetView>
  </sheetViews>
  <sheetFormatPr defaultRowHeight="15.75"/>
  <cols>
    <col min="1" max="1" width="13.42578125" style="498" customWidth="1"/>
    <col min="2" max="2" width="6.42578125" style="498" hidden="1" customWidth="1"/>
    <col min="3" max="3" width="10.5703125" style="498" hidden="1" customWidth="1"/>
    <col min="4" max="7" width="8.85546875" style="498" customWidth="1"/>
    <col min="8" max="9" width="8.85546875" style="498" hidden="1" customWidth="1"/>
    <col min="10" max="13" width="8.85546875" style="498" customWidth="1"/>
    <col min="14" max="15" width="8.85546875" style="498" hidden="1" customWidth="1"/>
    <col min="16" max="19" width="8.85546875" style="498" customWidth="1"/>
    <col min="20" max="256" width="9.140625" style="498"/>
    <col min="257" max="257" width="9.5703125" style="498" bestFit="1" customWidth="1"/>
    <col min="258" max="259" width="0" style="498" hidden="1" customWidth="1"/>
    <col min="260" max="260" width="9.7109375" style="498" customWidth="1"/>
    <col min="261" max="261" width="12.7109375" style="498" customWidth="1"/>
    <col min="262" max="262" width="10.140625" style="498" customWidth="1"/>
    <col min="263" max="263" width="10.5703125" style="498" customWidth="1"/>
    <col min="264" max="265" width="0" style="498" hidden="1" customWidth="1"/>
    <col min="266" max="266" width="9.140625" style="498"/>
    <col min="267" max="267" width="9.85546875" style="498" customWidth="1"/>
    <col min="268" max="268" width="9.140625" style="498"/>
    <col min="269" max="269" width="9.7109375" style="498" customWidth="1"/>
    <col min="270" max="271" width="0" style="498" hidden="1" customWidth="1"/>
    <col min="272" max="272" width="9.140625" style="498"/>
    <col min="273" max="273" width="10.7109375" style="498" customWidth="1"/>
    <col min="274" max="512" width="9.140625" style="498"/>
    <col min="513" max="513" width="9.5703125" style="498" bestFit="1" customWidth="1"/>
    <col min="514" max="515" width="0" style="498" hidden="1" customWidth="1"/>
    <col min="516" max="516" width="9.7109375" style="498" customWidth="1"/>
    <col min="517" max="517" width="12.7109375" style="498" customWidth="1"/>
    <col min="518" max="518" width="10.140625" style="498" customWidth="1"/>
    <col min="519" max="519" width="10.5703125" style="498" customWidth="1"/>
    <col min="520" max="521" width="0" style="498" hidden="1" customWidth="1"/>
    <col min="522" max="522" width="9.140625" style="498"/>
    <col min="523" max="523" width="9.85546875" style="498" customWidth="1"/>
    <col min="524" max="524" width="9.140625" style="498"/>
    <col min="525" max="525" width="9.7109375" style="498" customWidth="1"/>
    <col min="526" max="527" width="0" style="498" hidden="1" customWidth="1"/>
    <col min="528" max="528" width="9.140625" style="498"/>
    <col min="529" max="529" width="10.7109375" style="498" customWidth="1"/>
    <col min="530" max="768" width="9.140625" style="498"/>
    <col min="769" max="769" width="9.5703125" style="498" bestFit="1" customWidth="1"/>
    <col min="770" max="771" width="0" style="498" hidden="1" customWidth="1"/>
    <col min="772" max="772" width="9.7109375" style="498" customWidth="1"/>
    <col min="773" max="773" width="12.7109375" style="498" customWidth="1"/>
    <col min="774" max="774" width="10.140625" style="498" customWidth="1"/>
    <col min="775" max="775" width="10.5703125" style="498" customWidth="1"/>
    <col min="776" max="777" width="0" style="498" hidden="1" customWidth="1"/>
    <col min="778" max="778" width="9.140625" style="498"/>
    <col min="779" max="779" width="9.85546875" style="498" customWidth="1"/>
    <col min="780" max="780" width="9.140625" style="498"/>
    <col min="781" max="781" width="9.7109375" style="498" customWidth="1"/>
    <col min="782" max="783" width="0" style="498" hidden="1" customWidth="1"/>
    <col min="784" max="784" width="9.140625" style="498"/>
    <col min="785" max="785" width="10.7109375" style="498" customWidth="1"/>
    <col min="786" max="1024" width="9.140625" style="498"/>
    <col min="1025" max="1025" width="9.5703125" style="498" bestFit="1" customWidth="1"/>
    <col min="1026" max="1027" width="0" style="498" hidden="1" customWidth="1"/>
    <col min="1028" max="1028" width="9.7109375" style="498" customWidth="1"/>
    <col min="1029" max="1029" width="12.7109375" style="498" customWidth="1"/>
    <col min="1030" max="1030" width="10.140625" style="498" customWidth="1"/>
    <col min="1031" max="1031" width="10.5703125" style="498" customWidth="1"/>
    <col min="1032" max="1033" width="0" style="498" hidden="1" customWidth="1"/>
    <col min="1034" max="1034" width="9.140625" style="498"/>
    <col min="1035" max="1035" width="9.85546875" style="498" customWidth="1"/>
    <col min="1036" max="1036" width="9.140625" style="498"/>
    <col min="1037" max="1037" width="9.7109375" style="498" customWidth="1"/>
    <col min="1038" max="1039" width="0" style="498" hidden="1" customWidth="1"/>
    <col min="1040" max="1040" width="9.140625" style="498"/>
    <col min="1041" max="1041" width="10.7109375" style="498" customWidth="1"/>
    <col min="1042" max="1280" width="9.140625" style="498"/>
    <col min="1281" max="1281" width="9.5703125" style="498" bestFit="1" customWidth="1"/>
    <col min="1282" max="1283" width="0" style="498" hidden="1" customWidth="1"/>
    <col min="1284" max="1284" width="9.7109375" style="498" customWidth="1"/>
    <col min="1285" max="1285" width="12.7109375" style="498" customWidth="1"/>
    <col min="1286" max="1286" width="10.140625" style="498" customWidth="1"/>
    <col min="1287" max="1287" width="10.5703125" style="498" customWidth="1"/>
    <col min="1288" max="1289" width="0" style="498" hidden="1" customWidth="1"/>
    <col min="1290" max="1290" width="9.140625" style="498"/>
    <col min="1291" max="1291" width="9.85546875" style="498" customWidth="1"/>
    <col min="1292" max="1292" width="9.140625" style="498"/>
    <col min="1293" max="1293" width="9.7109375" style="498" customWidth="1"/>
    <col min="1294" max="1295" width="0" style="498" hidden="1" customWidth="1"/>
    <col min="1296" max="1296" width="9.140625" style="498"/>
    <col min="1297" max="1297" width="10.7109375" style="498" customWidth="1"/>
    <col min="1298" max="1536" width="9.140625" style="498"/>
    <col min="1537" max="1537" width="9.5703125" style="498" bestFit="1" customWidth="1"/>
    <col min="1538" max="1539" width="0" style="498" hidden="1" customWidth="1"/>
    <col min="1540" max="1540" width="9.7109375" style="498" customWidth="1"/>
    <col min="1541" max="1541" width="12.7109375" style="498" customWidth="1"/>
    <col min="1542" max="1542" width="10.140625" style="498" customWidth="1"/>
    <col min="1543" max="1543" width="10.5703125" style="498" customWidth="1"/>
    <col min="1544" max="1545" width="0" style="498" hidden="1" customWidth="1"/>
    <col min="1546" max="1546" width="9.140625" style="498"/>
    <col min="1547" max="1547" width="9.85546875" style="498" customWidth="1"/>
    <col min="1548" max="1548" width="9.140625" style="498"/>
    <col min="1549" max="1549" width="9.7109375" style="498" customWidth="1"/>
    <col min="1550" max="1551" width="0" style="498" hidden="1" customWidth="1"/>
    <col min="1552" max="1552" width="9.140625" style="498"/>
    <col min="1553" max="1553" width="10.7109375" style="498" customWidth="1"/>
    <col min="1554" max="1792" width="9.140625" style="498"/>
    <col min="1793" max="1793" width="9.5703125" style="498" bestFit="1" customWidth="1"/>
    <col min="1794" max="1795" width="0" style="498" hidden="1" customWidth="1"/>
    <col min="1796" max="1796" width="9.7109375" style="498" customWidth="1"/>
    <col min="1797" max="1797" width="12.7109375" style="498" customWidth="1"/>
    <col min="1798" max="1798" width="10.140625" style="498" customWidth="1"/>
    <col min="1799" max="1799" width="10.5703125" style="498" customWidth="1"/>
    <col min="1800" max="1801" width="0" style="498" hidden="1" customWidth="1"/>
    <col min="1802" max="1802" width="9.140625" style="498"/>
    <col min="1803" max="1803" width="9.85546875" style="498" customWidth="1"/>
    <col min="1804" max="1804" width="9.140625" style="498"/>
    <col min="1805" max="1805" width="9.7109375" style="498" customWidth="1"/>
    <col min="1806" max="1807" width="0" style="498" hidden="1" customWidth="1"/>
    <col min="1808" max="1808" width="9.140625" style="498"/>
    <col min="1809" max="1809" width="10.7109375" style="498" customWidth="1"/>
    <col min="1810" max="2048" width="9.140625" style="498"/>
    <col min="2049" max="2049" width="9.5703125" style="498" bestFit="1" customWidth="1"/>
    <col min="2050" max="2051" width="0" style="498" hidden="1" customWidth="1"/>
    <col min="2052" max="2052" width="9.7109375" style="498" customWidth="1"/>
    <col min="2053" max="2053" width="12.7109375" style="498" customWidth="1"/>
    <col min="2054" max="2054" width="10.140625" style="498" customWidth="1"/>
    <col min="2055" max="2055" width="10.5703125" style="498" customWidth="1"/>
    <col min="2056" max="2057" width="0" style="498" hidden="1" customWidth="1"/>
    <col min="2058" max="2058" width="9.140625" style="498"/>
    <col min="2059" max="2059" width="9.85546875" style="498" customWidth="1"/>
    <col min="2060" max="2060" width="9.140625" style="498"/>
    <col min="2061" max="2061" width="9.7109375" style="498" customWidth="1"/>
    <col min="2062" max="2063" width="0" style="498" hidden="1" customWidth="1"/>
    <col min="2064" max="2064" width="9.140625" style="498"/>
    <col min="2065" max="2065" width="10.7109375" style="498" customWidth="1"/>
    <col min="2066" max="2304" width="9.140625" style="498"/>
    <col min="2305" max="2305" width="9.5703125" style="498" bestFit="1" customWidth="1"/>
    <col min="2306" max="2307" width="0" style="498" hidden="1" customWidth="1"/>
    <col min="2308" max="2308" width="9.7109375" style="498" customWidth="1"/>
    <col min="2309" max="2309" width="12.7109375" style="498" customWidth="1"/>
    <col min="2310" max="2310" width="10.140625" style="498" customWidth="1"/>
    <col min="2311" max="2311" width="10.5703125" style="498" customWidth="1"/>
    <col min="2312" max="2313" width="0" style="498" hidden="1" customWidth="1"/>
    <col min="2314" max="2314" width="9.140625" style="498"/>
    <col min="2315" max="2315" width="9.85546875" style="498" customWidth="1"/>
    <col min="2316" max="2316" width="9.140625" style="498"/>
    <col min="2317" max="2317" width="9.7109375" style="498" customWidth="1"/>
    <col min="2318" max="2319" width="0" style="498" hidden="1" customWidth="1"/>
    <col min="2320" max="2320" width="9.140625" style="498"/>
    <col min="2321" max="2321" width="10.7109375" style="498" customWidth="1"/>
    <col min="2322" max="2560" width="9.140625" style="498"/>
    <col min="2561" max="2561" width="9.5703125" style="498" bestFit="1" customWidth="1"/>
    <col min="2562" max="2563" width="0" style="498" hidden="1" customWidth="1"/>
    <col min="2564" max="2564" width="9.7109375" style="498" customWidth="1"/>
    <col min="2565" max="2565" width="12.7109375" style="498" customWidth="1"/>
    <col min="2566" max="2566" width="10.140625" style="498" customWidth="1"/>
    <col min="2567" max="2567" width="10.5703125" style="498" customWidth="1"/>
    <col min="2568" max="2569" width="0" style="498" hidden="1" customWidth="1"/>
    <col min="2570" max="2570" width="9.140625" style="498"/>
    <col min="2571" max="2571" width="9.85546875" style="498" customWidth="1"/>
    <col min="2572" max="2572" width="9.140625" style="498"/>
    <col min="2573" max="2573" width="9.7109375" style="498" customWidth="1"/>
    <col min="2574" max="2575" width="0" style="498" hidden="1" customWidth="1"/>
    <col min="2576" max="2576" width="9.140625" style="498"/>
    <col min="2577" max="2577" width="10.7109375" style="498" customWidth="1"/>
    <col min="2578" max="2816" width="9.140625" style="498"/>
    <col min="2817" max="2817" width="9.5703125" style="498" bestFit="1" customWidth="1"/>
    <col min="2818" max="2819" width="0" style="498" hidden="1" customWidth="1"/>
    <col min="2820" max="2820" width="9.7109375" style="498" customWidth="1"/>
    <col min="2821" max="2821" width="12.7109375" style="498" customWidth="1"/>
    <col min="2822" max="2822" width="10.140625" style="498" customWidth="1"/>
    <col min="2823" max="2823" width="10.5703125" style="498" customWidth="1"/>
    <col min="2824" max="2825" width="0" style="498" hidden="1" customWidth="1"/>
    <col min="2826" max="2826" width="9.140625" style="498"/>
    <col min="2827" max="2827" width="9.85546875" style="498" customWidth="1"/>
    <col min="2828" max="2828" width="9.140625" style="498"/>
    <col min="2829" max="2829" width="9.7109375" style="498" customWidth="1"/>
    <col min="2830" max="2831" width="0" style="498" hidden="1" customWidth="1"/>
    <col min="2832" max="2832" width="9.140625" style="498"/>
    <col min="2833" max="2833" width="10.7109375" style="498" customWidth="1"/>
    <col min="2834" max="3072" width="9.140625" style="498"/>
    <col min="3073" max="3073" width="9.5703125" style="498" bestFit="1" customWidth="1"/>
    <col min="3074" max="3075" width="0" style="498" hidden="1" customWidth="1"/>
    <col min="3076" max="3076" width="9.7109375" style="498" customWidth="1"/>
    <col min="3077" max="3077" width="12.7109375" style="498" customWidth="1"/>
    <col min="3078" max="3078" width="10.140625" style="498" customWidth="1"/>
    <col min="3079" max="3079" width="10.5703125" style="498" customWidth="1"/>
    <col min="3080" max="3081" width="0" style="498" hidden="1" customWidth="1"/>
    <col min="3082" max="3082" width="9.140625" style="498"/>
    <col min="3083" max="3083" width="9.85546875" style="498" customWidth="1"/>
    <col min="3084" max="3084" width="9.140625" style="498"/>
    <col min="3085" max="3085" width="9.7109375" style="498" customWidth="1"/>
    <col min="3086" max="3087" width="0" style="498" hidden="1" customWidth="1"/>
    <col min="3088" max="3088" width="9.140625" style="498"/>
    <col min="3089" max="3089" width="10.7109375" style="498" customWidth="1"/>
    <col min="3090" max="3328" width="9.140625" style="498"/>
    <col min="3329" max="3329" width="9.5703125" style="498" bestFit="1" customWidth="1"/>
    <col min="3330" max="3331" width="0" style="498" hidden="1" customWidth="1"/>
    <col min="3332" max="3332" width="9.7109375" style="498" customWidth="1"/>
    <col min="3333" max="3333" width="12.7109375" style="498" customWidth="1"/>
    <col min="3334" max="3334" width="10.140625" style="498" customWidth="1"/>
    <col min="3335" max="3335" width="10.5703125" style="498" customWidth="1"/>
    <col min="3336" max="3337" width="0" style="498" hidden="1" customWidth="1"/>
    <col min="3338" max="3338" width="9.140625" style="498"/>
    <col min="3339" max="3339" width="9.85546875" style="498" customWidth="1"/>
    <col min="3340" max="3340" width="9.140625" style="498"/>
    <col min="3341" max="3341" width="9.7109375" style="498" customWidth="1"/>
    <col min="3342" max="3343" width="0" style="498" hidden="1" customWidth="1"/>
    <col min="3344" max="3344" width="9.140625" style="498"/>
    <col min="3345" max="3345" width="10.7109375" style="498" customWidth="1"/>
    <col min="3346" max="3584" width="9.140625" style="498"/>
    <col min="3585" max="3585" width="9.5703125" style="498" bestFit="1" customWidth="1"/>
    <col min="3586" max="3587" width="0" style="498" hidden="1" customWidth="1"/>
    <col min="3588" max="3588" width="9.7109375" style="498" customWidth="1"/>
    <col min="3589" max="3589" width="12.7109375" style="498" customWidth="1"/>
    <col min="3590" max="3590" width="10.140625" style="498" customWidth="1"/>
    <col min="3591" max="3591" width="10.5703125" style="498" customWidth="1"/>
    <col min="3592" max="3593" width="0" style="498" hidden="1" customWidth="1"/>
    <col min="3594" max="3594" width="9.140625" style="498"/>
    <col min="3595" max="3595" width="9.85546875" style="498" customWidth="1"/>
    <col min="3596" max="3596" width="9.140625" style="498"/>
    <col min="3597" max="3597" width="9.7109375" style="498" customWidth="1"/>
    <col min="3598" max="3599" width="0" style="498" hidden="1" customWidth="1"/>
    <col min="3600" max="3600" width="9.140625" style="498"/>
    <col min="3601" max="3601" width="10.7109375" style="498" customWidth="1"/>
    <col min="3602" max="3840" width="9.140625" style="498"/>
    <col min="3841" max="3841" width="9.5703125" style="498" bestFit="1" customWidth="1"/>
    <col min="3842" max="3843" width="0" style="498" hidden="1" customWidth="1"/>
    <col min="3844" max="3844" width="9.7109375" style="498" customWidth="1"/>
    <col min="3845" max="3845" width="12.7109375" style="498" customWidth="1"/>
    <col min="3846" max="3846" width="10.140625" style="498" customWidth="1"/>
    <col min="3847" max="3847" width="10.5703125" style="498" customWidth="1"/>
    <col min="3848" max="3849" width="0" style="498" hidden="1" customWidth="1"/>
    <col min="3850" max="3850" width="9.140625" style="498"/>
    <col min="3851" max="3851" width="9.85546875" style="498" customWidth="1"/>
    <col min="3852" max="3852" width="9.140625" style="498"/>
    <col min="3853" max="3853" width="9.7109375" style="498" customWidth="1"/>
    <col min="3854" max="3855" width="0" style="498" hidden="1" customWidth="1"/>
    <col min="3856" max="3856" width="9.140625" style="498"/>
    <col min="3857" max="3857" width="10.7109375" style="498" customWidth="1"/>
    <col min="3858" max="4096" width="9.140625" style="498"/>
    <col min="4097" max="4097" width="9.5703125" style="498" bestFit="1" customWidth="1"/>
    <col min="4098" max="4099" width="0" style="498" hidden="1" customWidth="1"/>
    <col min="4100" max="4100" width="9.7109375" style="498" customWidth="1"/>
    <col min="4101" max="4101" width="12.7109375" style="498" customWidth="1"/>
    <col min="4102" max="4102" width="10.140625" style="498" customWidth="1"/>
    <col min="4103" max="4103" width="10.5703125" style="498" customWidth="1"/>
    <col min="4104" max="4105" width="0" style="498" hidden="1" customWidth="1"/>
    <col min="4106" max="4106" width="9.140625" style="498"/>
    <col min="4107" max="4107" width="9.85546875" style="498" customWidth="1"/>
    <col min="4108" max="4108" width="9.140625" style="498"/>
    <col min="4109" max="4109" width="9.7109375" style="498" customWidth="1"/>
    <col min="4110" max="4111" width="0" style="498" hidden="1" customWidth="1"/>
    <col min="4112" max="4112" width="9.140625" style="498"/>
    <col min="4113" max="4113" width="10.7109375" style="498" customWidth="1"/>
    <col min="4114" max="4352" width="9.140625" style="498"/>
    <col min="4353" max="4353" width="9.5703125" style="498" bestFit="1" customWidth="1"/>
    <col min="4354" max="4355" width="0" style="498" hidden="1" customWidth="1"/>
    <col min="4356" max="4356" width="9.7109375" style="498" customWidth="1"/>
    <col min="4357" max="4357" width="12.7109375" style="498" customWidth="1"/>
    <col min="4358" max="4358" width="10.140625" style="498" customWidth="1"/>
    <col min="4359" max="4359" width="10.5703125" style="498" customWidth="1"/>
    <col min="4360" max="4361" width="0" style="498" hidden="1" customWidth="1"/>
    <col min="4362" max="4362" width="9.140625" style="498"/>
    <col min="4363" max="4363" width="9.85546875" style="498" customWidth="1"/>
    <col min="4364" max="4364" width="9.140625" style="498"/>
    <col min="4365" max="4365" width="9.7109375" style="498" customWidth="1"/>
    <col min="4366" max="4367" width="0" style="498" hidden="1" customWidth="1"/>
    <col min="4368" max="4368" width="9.140625" style="498"/>
    <col min="4369" max="4369" width="10.7109375" style="498" customWidth="1"/>
    <col min="4370" max="4608" width="9.140625" style="498"/>
    <col min="4609" max="4609" width="9.5703125" style="498" bestFit="1" customWidth="1"/>
    <col min="4610" max="4611" width="0" style="498" hidden="1" customWidth="1"/>
    <col min="4612" max="4612" width="9.7109375" style="498" customWidth="1"/>
    <col min="4613" max="4613" width="12.7109375" style="498" customWidth="1"/>
    <col min="4614" max="4614" width="10.140625" style="498" customWidth="1"/>
    <col min="4615" max="4615" width="10.5703125" style="498" customWidth="1"/>
    <col min="4616" max="4617" width="0" style="498" hidden="1" customWidth="1"/>
    <col min="4618" max="4618" width="9.140625" style="498"/>
    <col min="4619" max="4619" width="9.85546875" style="498" customWidth="1"/>
    <col min="4620" max="4620" width="9.140625" style="498"/>
    <col min="4621" max="4621" width="9.7109375" style="498" customWidth="1"/>
    <col min="4622" max="4623" width="0" style="498" hidden="1" customWidth="1"/>
    <col min="4624" max="4624" width="9.140625" style="498"/>
    <col min="4625" max="4625" width="10.7109375" style="498" customWidth="1"/>
    <col min="4626" max="4864" width="9.140625" style="498"/>
    <col min="4865" max="4865" width="9.5703125" style="498" bestFit="1" customWidth="1"/>
    <col min="4866" max="4867" width="0" style="498" hidden="1" customWidth="1"/>
    <col min="4868" max="4868" width="9.7109375" style="498" customWidth="1"/>
    <col min="4869" max="4869" width="12.7109375" style="498" customWidth="1"/>
    <col min="4870" max="4870" width="10.140625" style="498" customWidth="1"/>
    <col min="4871" max="4871" width="10.5703125" style="498" customWidth="1"/>
    <col min="4872" max="4873" width="0" style="498" hidden="1" customWidth="1"/>
    <col min="4874" max="4874" width="9.140625" style="498"/>
    <col min="4875" max="4875" width="9.85546875" style="498" customWidth="1"/>
    <col min="4876" max="4876" width="9.140625" style="498"/>
    <col min="4877" max="4877" width="9.7109375" style="498" customWidth="1"/>
    <col min="4878" max="4879" width="0" style="498" hidden="1" customWidth="1"/>
    <col min="4880" max="4880" width="9.140625" style="498"/>
    <col min="4881" max="4881" width="10.7109375" style="498" customWidth="1"/>
    <col min="4882" max="5120" width="9.140625" style="498"/>
    <col min="5121" max="5121" width="9.5703125" style="498" bestFit="1" customWidth="1"/>
    <col min="5122" max="5123" width="0" style="498" hidden="1" customWidth="1"/>
    <col min="5124" max="5124" width="9.7109375" style="498" customWidth="1"/>
    <col min="5125" max="5125" width="12.7109375" style="498" customWidth="1"/>
    <col min="5126" max="5126" width="10.140625" style="498" customWidth="1"/>
    <col min="5127" max="5127" width="10.5703125" style="498" customWidth="1"/>
    <col min="5128" max="5129" width="0" style="498" hidden="1" customWidth="1"/>
    <col min="5130" max="5130" width="9.140625" style="498"/>
    <col min="5131" max="5131" width="9.85546875" style="498" customWidth="1"/>
    <col min="5132" max="5132" width="9.140625" style="498"/>
    <col min="5133" max="5133" width="9.7109375" style="498" customWidth="1"/>
    <col min="5134" max="5135" width="0" style="498" hidden="1" customWidth="1"/>
    <col min="5136" max="5136" width="9.140625" style="498"/>
    <col min="5137" max="5137" width="10.7109375" style="498" customWidth="1"/>
    <col min="5138" max="5376" width="9.140625" style="498"/>
    <col min="5377" max="5377" width="9.5703125" style="498" bestFit="1" customWidth="1"/>
    <col min="5378" max="5379" width="0" style="498" hidden="1" customWidth="1"/>
    <col min="5380" max="5380" width="9.7109375" style="498" customWidth="1"/>
    <col min="5381" max="5381" width="12.7109375" style="498" customWidth="1"/>
    <col min="5382" max="5382" width="10.140625" style="498" customWidth="1"/>
    <col min="5383" max="5383" width="10.5703125" style="498" customWidth="1"/>
    <col min="5384" max="5385" width="0" style="498" hidden="1" customWidth="1"/>
    <col min="5386" max="5386" width="9.140625" style="498"/>
    <col min="5387" max="5387" width="9.85546875" style="498" customWidth="1"/>
    <col min="5388" max="5388" width="9.140625" style="498"/>
    <col min="5389" max="5389" width="9.7109375" style="498" customWidth="1"/>
    <col min="5390" max="5391" width="0" style="498" hidden="1" customWidth="1"/>
    <col min="5392" max="5392" width="9.140625" style="498"/>
    <col min="5393" max="5393" width="10.7109375" style="498" customWidth="1"/>
    <col min="5394" max="5632" width="9.140625" style="498"/>
    <col min="5633" max="5633" width="9.5703125" style="498" bestFit="1" customWidth="1"/>
    <col min="5634" max="5635" width="0" style="498" hidden="1" customWidth="1"/>
    <col min="5636" max="5636" width="9.7109375" style="498" customWidth="1"/>
    <col min="5637" max="5637" width="12.7109375" style="498" customWidth="1"/>
    <col min="5638" max="5638" width="10.140625" style="498" customWidth="1"/>
    <col min="5639" max="5639" width="10.5703125" style="498" customWidth="1"/>
    <col min="5640" max="5641" width="0" style="498" hidden="1" customWidth="1"/>
    <col min="5642" max="5642" width="9.140625" style="498"/>
    <col min="5643" max="5643" width="9.85546875" style="498" customWidth="1"/>
    <col min="5644" max="5644" width="9.140625" style="498"/>
    <col min="5645" max="5645" width="9.7109375" style="498" customWidth="1"/>
    <col min="5646" max="5647" width="0" style="498" hidden="1" customWidth="1"/>
    <col min="5648" max="5648" width="9.140625" style="498"/>
    <col min="5649" max="5649" width="10.7109375" style="498" customWidth="1"/>
    <col min="5650" max="5888" width="9.140625" style="498"/>
    <col min="5889" max="5889" width="9.5703125" style="498" bestFit="1" customWidth="1"/>
    <col min="5890" max="5891" width="0" style="498" hidden="1" customWidth="1"/>
    <col min="5892" max="5892" width="9.7109375" style="498" customWidth="1"/>
    <col min="5893" max="5893" width="12.7109375" style="498" customWidth="1"/>
    <col min="5894" max="5894" width="10.140625" style="498" customWidth="1"/>
    <col min="5895" max="5895" width="10.5703125" style="498" customWidth="1"/>
    <col min="5896" max="5897" width="0" style="498" hidden="1" customWidth="1"/>
    <col min="5898" max="5898" width="9.140625" style="498"/>
    <col min="5899" max="5899" width="9.85546875" style="498" customWidth="1"/>
    <col min="5900" max="5900" width="9.140625" style="498"/>
    <col min="5901" max="5901" width="9.7109375" style="498" customWidth="1"/>
    <col min="5902" max="5903" width="0" style="498" hidden="1" customWidth="1"/>
    <col min="5904" max="5904" width="9.140625" style="498"/>
    <col min="5905" max="5905" width="10.7109375" style="498" customWidth="1"/>
    <col min="5906" max="6144" width="9.140625" style="498"/>
    <col min="6145" max="6145" width="9.5703125" style="498" bestFit="1" customWidth="1"/>
    <col min="6146" max="6147" width="0" style="498" hidden="1" customWidth="1"/>
    <col min="6148" max="6148" width="9.7109375" style="498" customWidth="1"/>
    <col min="6149" max="6149" width="12.7109375" style="498" customWidth="1"/>
    <col min="6150" max="6150" width="10.140625" style="498" customWidth="1"/>
    <col min="6151" max="6151" width="10.5703125" style="498" customWidth="1"/>
    <col min="6152" max="6153" width="0" style="498" hidden="1" customWidth="1"/>
    <col min="6154" max="6154" width="9.140625" style="498"/>
    <col min="6155" max="6155" width="9.85546875" style="498" customWidth="1"/>
    <col min="6156" max="6156" width="9.140625" style="498"/>
    <col min="6157" max="6157" width="9.7109375" style="498" customWidth="1"/>
    <col min="6158" max="6159" width="0" style="498" hidden="1" customWidth="1"/>
    <col min="6160" max="6160" width="9.140625" style="498"/>
    <col min="6161" max="6161" width="10.7109375" style="498" customWidth="1"/>
    <col min="6162" max="6400" width="9.140625" style="498"/>
    <col min="6401" max="6401" width="9.5703125" style="498" bestFit="1" customWidth="1"/>
    <col min="6402" max="6403" width="0" style="498" hidden="1" customWidth="1"/>
    <col min="6404" max="6404" width="9.7109375" style="498" customWidth="1"/>
    <col min="6405" max="6405" width="12.7109375" style="498" customWidth="1"/>
    <col min="6406" max="6406" width="10.140625" style="498" customWidth="1"/>
    <col min="6407" max="6407" width="10.5703125" style="498" customWidth="1"/>
    <col min="6408" max="6409" width="0" style="498" hidden="1" customWidth="1"/>
    <col min="6410" max="6410" width="9.140625" style="498"/>
    <col min="6411" max="6411" width="9.85546875" style="498" customWidth="1"/>
    <col min="6412" max="6412" width="9.140625" style="498"/>
    <col min="6413" max="6413" width="9.7109375" style="498" customWidth="1"/>
    <col min="6414" max="6415" width="0" style="498" hidden="1" customWidth="1"/>
    <col min="6416" max="6416" width="9.140625" style="498"/>
    <col min="6417" max="6417" width="10.7109375" style="498" customWidth="1"/>
    <col min="6418" max="6656" width="9.140625" style="498"/>
    <col min="6657" max="6657" width="9.5703125" style="498" bestFit="1" customWidth="1"/>
    <col min="6658" max="6659" width="0" style="498" hidden="1" customWidth="1"/>
    <col min="6660" max="6660" width="9.7109375" style="498" customWidth="1"/>
    <col min="6661" max="6661" width="12.7109375" style="498" customWidth="1"/>
    <col min="6662" max="6662" width="10.140625" style="498" customWidth="1"/>
    <col min="6663" max="6663" width="10.5703125" style="498" customWidth="1"/>
    <col min="6664" max="6665" width="0" style="498" hidden="1" customWidth="1"/>
    <col min="6666" max="6666" width="9.140625" style="498"/>
    <col min="6667" max="6667" width="9.85546875" style="498" customWidth="1"/>
    <col min="6668" max="6668" width="9.140625" style="498"/>
    <col min="6669" max="6669" width="9.7109375" style="498" customWidth="1"/>
    <col min="6670" max="6671" width="0" style="498" hidden="1" customWidth="1"/>
    <col min="6672" max="6672" width="9.140625" style="498"/>
    <col min="6673" max="6673" width="10.7109375" style="498" customWidth="1"/>
    <col min="6674" max="6912" width="9.140625" style="498"/>
    <col min="6913" max="6913" width="9.5703125" style="498" bestFit="1" customWidth="1"/>
    <col min="6914" max="6915" width="0" style="498" hidden="1" customWidth="1"/>
    <col min="6916" max="6916" width="9.7109375" style="498" customWidth="1"/>
    <col min="6917" max="6917" width="12.7109375" style="498" customWidth="1"/>
    <col min="6918" max="6918" width="10.140625" style="498" customWidth="1"/>
    <col min="6919" max="6919" width="10.5703125" style="498" customWidth="1"/>
    <col min="6920" max="6921" width="0" style="498" hidden="1" customWidth="1"/>
    <col min="6922" max="6922" width="9.140625" style="498"/>
    <col min="6923" max="6923" width="9.85546875" style="498" customWidth="1"/>
    <col min="6924" max="6924" width="9.140625" style="498"/>
    <col min="6925" max="6925" width="9.7109375" style="498" customWidth="1"/>
    <col min="6926" max="6927" width="0" style="498" hidden="1" customWidth="1"/>
    <col min="6928" max="6928" width="9.140625" style="498"/>
    <col min="6929" max="6929" width="10.7109375" style="498" customWidth="1"/>
    <col min="6930" max="7168" width="9.140625" style="498"/>
    <col min="7169" max="7169" width="9.5703125" style="498" bestFit="1" customWidth="1"/>
    <col min="7170" max="7171" width="0" style="498" hidden="1" customWidth="1"/>
    <col min="7172" max="7172" width="9.7109375" style="498" customWidth="1"/>
    <col min="7173" max="7173" width="12.7109375" style="498" customWidth="1"/>
    <col min="7174" max="7174" width="10.140625" style="498" customWidth="1"/>
    <col min="7175" max="7175" width="10.5703125" style="498" customWidth="1"/>
    <col min="7176" max="7177" width="0" style="498" hidden="1" customWidth="1"/>
    <col min="7178" max="7178" width="9.140625" style="498"/>
    <col min="7179" max="7179" width="9.85546875" style="498" customWidth="1"/>
    <col min="7180" max="7180" width="9.140625" style="498"/>
    <col min="7181" max="7181" width="9.7109375" style="498" customWidth="1"/>
    <col min="7182" max="7183" width="0" style="498" hidden="1" customWidth="1"/>
    <col min="7184" max="7184" width="9.140625" style="498"/>
    <col min="7185" max="7185" width="10.7109375" style="498" customWidth="1"/>
    <col min="7186" max="7424" width="9.140625" style="498"/>
    <col min="7425" max="7425" width="9.5703125" style="498" bestFit="1" customWidth="1"/>
    <col min="7426" max="7427" width="0" style="498" hidden="1" customWidth="1"/>
    <col min="7428" max="7428" width="9.7109375" style="498" customWidth="1"/>
    <col min="7429" max="7429" width="12.7109375" style="498" customWidth="1"/>
    <col min="7430" max="7430" width="10.140625" style="498" customWidth="1"/>
    <col min="7431" max="7431" width="10.5703125" style="498" customWidth="1"/>
    <col min="7432" max="7433" width="0" style="498" hidden="1" customWidth="1"/>
    <col min="7434" max="7434" width="9.140625" style="498"/>
    <col min="7435" max="7435" width="9.85546875" style="498" customWidth="1"/>
    <col min="7436" max="7436" width="9.140625" style="498"/>
    <col min="7437" max="7437" width="9.7109375" style="498" customWidth="1"/>
    <col min="7438" max="7439" width="0" style="498" hidden="1" customWidth="1"/>
    <col min="7440" max="7440" width="9.140625" style="498"/>
    <col min="7441" max="7441" width="10.7109375" style="498" customWidth="1"/>
    <col min="7442" max="7680" width="9.140625" style="498"/>
    <col min="7681" max="7681" width="9.5703125" style="498" bestFit="1" customWidth="1"/>
    <col min="7682" max="7683" width="0" style="498" hidden="1" customWidth="1"/>
    <col min="7684" max="7684" width="9.7109375" style="498" customWidth="1"/>
    <col min="7685" max="7685" width="12.7109375" style="498" customWidth="1"/>
    <col min="7686" max="7686" width="10.140625" style="498" customWidth="1"/>
    <col min="7687" max="7687" width="10.5703125" style="498" customWidth="1"/>
    <col min="7688" max="7689" width="0" style="498" hidden="1" customWidth="1"/>
    <col min="7690" max="7690" width="9.140625" style="498"/>
    <col min="7691" max="7691" width="9.85546875" style="498" customWidth="1"/>
    <col min="7692" max="7692" width="9.140625" style="498"/>
    <col min="7693" max="7693" width="9.7109375" style="498" customWidth="1"/>
    <col min="7694" max="7695" width="0" style="498" hidden="1" customWidth="1"/>
    <col min="7696" max="7696" width="9.140625" style="498"/>
    <col min="7697" max="7697" width="10.7109375" style="498" customWidth="1"/>
    <col min="7698" max="7936" width="9.140625" style="498"/>
    <col min="7937" max="7937" width="9.5703125" style="498" bestFit="1" customWidth="1"/>
    <col min="7938" max="7939" width="0" style="498" hidden="1" customWidth="1"/>
    <col min="7940" max="7940" width="9.7109375" style="498" customWidth="1"/>
    <col min="7941" max="7941" width="12.7109375" style="498" customWidth="1"/>
    <col min="7942" max="7942" width="10.140625" style="498" customWidth="1"/>
    <col min="7943" max="7943" width="10.5703125" style="498" customWidth="1"/>
    <col min="7944" max="7945" width="0" style="498" hidden="1" customWidth="1"/>
    <col min="7946" max="7946" width="9.140625" style="498"/>
    <col min="7947" max="7947" width="9.85546875" style="498" customWidth="1"/>
    <col min="7948" max="7948" width="9.140625" style="498"/>
    <col min="7949" max="7949" width="9.7109375" style="498" customWidth="1"/>
    <col min="7950" max="7951" width="0" style="498" hidden="1" customWidth="1"/>
    <col min="7952" max="7952" width="9.140625" style="498"/>
    <col min="7953" max="7953" width="10.7109375" style="498" customWidth="1"/>
    <col min="7954" max="8192" width="9.140625" style="498"/>
    <col min="8193" max="8193" width="9.5703125" style="498" bestFit="1" customWidth="1"/>
    <col min="8194" max="8195" width="0" style="498" hidden="1" customWidth="1"/>
    <col min="8196" max="8196" width="9.7109375" style="498" customWidth="1"/>
    <col min="8197" max="8197" width="12.7109375" style="498" customWidth="1"/>
    <col min="8198" max="8198" width="10.140625" style="498" customWidth="1"/>
    <col min="8199" max="8199" width="10.5703125" style="498" customWidth="1"/>
    <col min="8200" max="8201" width="0" style="498" hidden="1" customWidth="1"/>
    <col min="8202" max="8202" width="9.140625" style="498"/>
    <col min="8203" max="8203" width="9.85546875" style="498" customWidth="1"/>
    <col min="8204" max="8204" width="9.140625" style="498"/>
    <col min="8205" max="8205" width="9.7109375" style="498" customWidth="1"/>
    <col min="8206" max="8207" width="0" style="498" hidden="1" customWidth="1"/>
    <col min="8208" max="8208" width="9.140625" style="498"/>
    <col min="8209" max="8209" width="10.7109375" style="498" customWidth="1"/>
    <col min="8210" max="8448" width="9.140625" style="498"/>
    <col min="8449" max="8449" width="9.5703125" style="498" bestFit="1" customWidth="1"/>
    <col min="8450" max="8451" width="0" style="498" hidden="1" customWidth="1"/>
    <col min="8452" max="8452" width="9.7109375" style="498" customWidth="1"/>
    <col min="8453" max="8453" width="12.7109375" style="498" customWidth="1"/>
    <col min="8454" max="8454" width="10.140625" style="498" customWidth="1"/>
    <col min="8455" max="8455" width="10.5703125" style="498" customWidth="1"/>
    <col min="8456" max="8457" width="0" style="498" hidden="1" customWidth="1"/>
    <col min="8458" max="8458" width="9.140625" style="498"/>
    <col min="8459" max="8459" width="9.85546875" style="498" customWidth="1"/>
    <col min="8460" max="8460" width="9.140625" style="498"/>
    <col min="8461" max="8461" width="9.7109375" style="498" customWidth="1"/>
    <col min="8462" max="8463" width="0" style="498" hidden="1" customWidth="1"/>
    <col min="8464" max="8464" width="9.140625" style="498"/>
    <col min="8465" max="8465" width="10.7109375" style="498" customWidth="1"/>
    <col min="8466" max="8704" width="9.140625" style="498"/>
    <col min="8705" max="8705" width="9.5703125" style="498" bestFit="1" customWidth="1"/>
    <col min="8706" max="8707" width="0" style="498" hidden="1" customWidth="1"/>
    <col min="8708" max="8708" width="9.7109375" style="498" customWidth="1"/>
    <col min="8709" max="8709" width="12.7109375" style="498" customWidth="1"/>
    <col min="8710" max="8710" width="10.140625" style="498" customWidth="1"/>
    <col min="8711" max="8711" width="10.5703125" style="498" customWidth="1"/>
    <col min="8712" max="8713" width="0" style="498" hidden="1" customWidth="1"/>
    <col min="8714" max="8714" width="9.140625" style="498"/>
    <col min="8715" max="8715" width="9.85546875" style="498" customWidth="1"/>
    <col min="8716" max="8716" width="9.140625" style="498"/>
    <col min="8717" max="8717" width="9.7109375" style="498" customWidth="1"/>
    <col min="8718" max="8719" width="0" style="498" hidden="1" customWidth="1"/>
    <col min="8720" max="8720" width="9.140625" style="498"/>
    <col min="8721" max="8721" width="10.7109375" style="498" customWidth="1"/>
    <col min="8722" max="8960" width="9.140625" style="498"/>
    <col min="8961" max="8961" width="9.5703125" style="498" bestFit="1" customWidth="1"/>
    <col min="8962" max="8963" width="0" style="498" hidden="1" customWidth="1"/>
    <col min="8964" max="8964" width="9.7109375" style="498" customWidth="1"/>
    <col min="8965" max="8965" width="12.7109375" style="498" customWidth="1"/>
    <col min="8966" max="8966" width="10.140625" style="498" customWidth="1"/>
    <col min="8967" max="8967" width="10.5703125" style="498" customWidth="1"/>
    <col min="8968" max="8969" width="0" style="498" hidden="1" customWidth="1"/>
    <col min="8970" max="8970" width="9.140625" style="498"/>
    <col min="8971" max="8971" width="9.85546875" style="498" customWidth="1"/>
    <col min="8972" max="8972" width="9.140625" style="498"/>
    <col min="8973" max="8973" width="9.7109375" style="498" customWidth="1"/>
    <col min="8974" max="8975" width="0" style="498" hidden="1" customWidth="1"/>
    <col min="8976" max="8976" width="9.140625" style="498"/>
    <col min="8977" max="8977" width="10.7109375" style="498" customWidth="1"/>
    <col min="8978" max="9216" width="9.140625" style="498"/>
    <col min="9217" max="9217" width="9.5703125" style="498" bestFit="1" customWidth="1"/>
    <col min="9218" max="9219" width="0" style="498" hidden="1" customWidth="1"/>
    <col min="9220" max="9220" width="9.7109375" style="498" customWidth="1"/>
    <col min="9221" max="9221" width="12.7109375" style="498" customWidth="1"/>
    <col min="9222" max="9222" width="10.140625" style="498" customWidth="1"/>
    <col min="9223" max="9223" width="10.5703125" style="498" customWidth="1"/>
    <col min="9224" max="9225" width="0" style="498" hidden="1" customWidth="1"/>
    <col min="9226" max="9226" width="9.140625" style="498"/>
    <col min="9227" max="9227" width="9.85546875" style="498" customWidth="1"/>
    <col min="9228" max="9228" width="9.140625" style="498"/>
    <col min="9229" max="9229" width="9.7109375" style="498" customWidth="1"/>
    <col min="9230" max="9231" width="0" style="498" hidden="1" customWidth="1"/>
    <col min="9232" max="9232" width="9.140625" style="498"/>
    <col min="9233" max="9233" width="10.7109375" style="498" customWidth="1"/>
    <col min="9234" max="9472" width="9.140625" style="498"/>
    <col min="9473" max="9473" width="9.5703125" style="498" bestFit="1" customWidth="1"/>
    <col min="9474" max="9475" width="0" style="498" hidden="1" customWidth="1"/>
    <col min="9476" max="9476" width="9.7109375" style="498" customWidth="1"/>
    <col min="9477" max="9477" width="12.7109375" style="498" customWidth="1"/>
    <col min="9478" max="9478" width="10.140625" style="498" customWidth="1"/>
    <col min="9479" max="9479" width="10.5703125" style="498" customWidth="1"/>
    <col min="9480" max="9481" width="0" style="498" hidden="1" customWidth="1"/>
    <col min="9482" max="9482" width="9.140625" style="498"/>
    <col min="9483" max="9483" width="9.85546875" style="498" customWidth="1"/>
    <col min="9484" max="9484" width="9.140625" style="498"/>
    <col min="9485" max="9485" width="9.7109375" style="498" customWidth="1"/>
    <col min="9486" max="9487" width="0" style="498" hidden="1" customWidth="1"/>
    <col min="9488" max="9488" width="9.140625" style="498"/>
    <col min="9489" max="9489" width="10.7109375" style="498" customWidth="1"/>
    <col min="9490" max="9728" width="9.140625" style="498"/>
    <col min="9729" max="9729" width="9.5703125" style="498" bestFit="1" customWidth="1"/>
    <col min="9730" max="9731" width="0" style="498" hidden="1" customWidth="1"/>
    <col min="9732" max="9732" width="9.7109375" style="498" customWidth="1"/>
    <col min="9733" max="9733" width="12.7109375" style="498" customWidth="1"/>
    <col min="9734" max="9734" width="10.140625" style="498" customWidth="1"/>
    <col min="9735" max="9735" width="10.5703125" style="498" customWidth="1"/>
    <col min="9736" max="9737" width="0" style="498" hidden="1" customWidth="1"/>
    <col min="9738" max="9738" width="9.140625" style="498"/>
    <col min="9739" max="9739" width="9.85546875" style="498" customWidth="1"/>
    <col min="9740" max="9740" width="9.140625" style="498"/>
    <col min="9741" max="9741" width="9.7109375" style="498" customWidth="1"/>
    <col min="9742" max="9743" width="0" style="498" hidden="1" customWidth="1"/>
    <col min="9744" max="9744" width="9.140625" style="498"/>
    <col min="9745" max="9745" width="10.7109375" style="498" customWidth="1"/>
    <col min="9746" max="9984" width="9.140625" style="498"/>
    <col min="9985" max="9985" width="9.5703125" style="498" bestFit="1" customWidth="1"/>
    <col min="9986" max="9987" width="0" style="498" hidden="1" customWidth="1"/>
    <col min="9988" max="9988" width="9.7109375" style="498" customWidth="1"/>
    <col min="9989" max="9989" width="12.7109375" style="498" customWidth="1"/>
    <col min="9990" max="9990" width="10.140625" style="498" customWidth="1"/>
    <col min="9991" max="9991" width="10.5703125" style="498" customWidth="1"/>
    <col min="9992" max="9993" width="0" style="498" hidden="1" customWidth="1"/>
    <col min="9994" max="9994" width="9.140625" style="498"/>
    <col min="9995" max="9995" width="9.85546875" style="498" customWidth="1"/>
    <col min="9996" max="9996" width="9.140625" style="498"/>
    <col min="9997" max="9997" width="9.7109375" style="498" customWidth="1"/>
    <col min="9998" max="9999" width="0" style="498" hidden="1" customWidth="1"/>
    <col min="10000" max="10000" width="9.140625" style="498"/>
    <col min="10001" max="10001" width="10.7109375" style="498" customWidth="1"/>
    <col min="10002" max="10240" width="9.140625" style="498"/>
    <col min="10241" max="10241" width="9.5703125" style="498" bestFit="1" customWidth="1"/>
    <col min="10242" max="10243" width="0" style="498" hidden="1" customWidth="1"/>
    <col min="10244" max="10244" width="9.7109375" style="498" customWidth="1"/>
    <col min="10245" max="10245" width="12.7109375" style="498" customWidth="1"/>
    <col min="10246" max="10246" width="10.140625" style="498" customWidth="1"/>
    <col min="10247" max="10247" width="10.5703125" style="498" customWidth="1"/>
    <col min="10248" max="10249" width="0" style="498" hidden="1" customWidth="1"/>
    <col min="10250" max="10250" width="9.140625" style="498"/>
    <col min="10251" max="10251" width="9.85546875" style="498" customWidth="1"/>
    <col min="10252" max="10252" width="9.140625" style="498"/>
    <col min="10253" max="10253" width="9.7109375" style="498" customWidth="1"/>
    <col min="10254" max="10255" width="0" style="498" hidden="1" customWidth="1"/>
    <col min="10256" max="10256" width="9.140625" style="498"/>
    <col min="10257" max="10257" width="10.7109375" style="498" customWidth="1"/>
    <col min="10258" max="10496" width="9.140625" style="498"/>
    <col min="10497" max="10497" width="9.5703125" style="498" bestFit="1" customWidth="1"/>
    <col min="10498" max="10499" width="0" style="498" hidden="1" customWidth="1"/>
    <col min="10500" max="10500" width="9.7109375" style="498" customWidth="1"/>
    <col min="10501" max="10501" width="12.7109375" style="498" customWidth="1"/>
    <col min="10502" max="10502" width="10.140625" style="498" customWidth="1"/>
    <col min="10503" max="10503" width="10.5703125" style="498" customWidth="1"/>
    <col min="10504" max="10505" width="0" style="498" hidden="1" customWidth="1"/>
    <col min="10506" max="10506" width="9.140625" style="498"/>
    <col min="10507" max="10507" width="9.85546875" style="498" customWidth="1"/>
    <col min="10508" max="10508" width="9.140625" style="498"/>
    <col min="10509" max="10509" width="9.7109375" style="498" customWidth="1"/>
    <col min="10510" max="10511" width="0" style="498" hidden="1" customWidth="1"/>
    <col min="10512" max="10512" width="9.140625" style="498"/>
    <col min="10513" max="10513" width="10.7109375" style="498" customWidth="1"/>
    <col min="10514" max="10752" width="9.140625" style="498"/>
    <col min="10753" max="10753" width="9.5703125" style="498" bestFit="1" customWidth="1"/>
    <col min="10754" max="10755" width="0" style="498" hidden="1" customWidth="1"/>
    <col min="10756" max="10756" width="9.7109375" style="498" customWidth="1"/>
    <col min="10757" max="10757" width="12.7109375" style="498" customWidth="1"/>
    <col min="10758" max="10758" width="10.140625" style="498" customWidth="1"/>
    <col min="10759" max="10759" width="10.5703125" style="498" customWidth="1"/>
    <col min="10760" max="10761" width="0" style="498" hidden="1" customWidth="1"/>
    <col min="10762" max="10762" width="9.140625" style="498"/>
    <col min="10763" max="10763" width="9.85546875" style="498" customWidth="1"/>
    <col min="10764" max="10764" width="9.140625" style="498"/>
    <col min="10765" max="10765" width="9.7109375" style="498" customWidth="1"/>
    <col min="10766" max="10767" width="0" style="498" hidden="1" customWidth="1"/>
    <col min="10768" max="10768" width="9.140625" style="498"/>
    <col min="10769" max="10769" width="10.7109375" style="498" customWidth="1"/>
    <col min="10770" max="11008" width="9.140625" style="498"/>
    <col min="11009" max="11009" width="9.5703125" style="498" bestFit="1" customWidth="1"/>
    <col min="11010" max="11011" width="0" style="498" hidden="1" customWidth="1"/>
    <col min="11012" max="11012" width="9.7109375" style="498" customWidth="1"/>
    <col min="11013" max="11013" width="12.7109375" style="498" customWidth="1"/>
    <col min="11014" max="11014" width="10.140625" style="498" customWidth="1"/>
    <col min="11015" max="11015" width="10.5703125" style="498" customWidth="1"/>
    <col min="11016" max="11017" width="0" style="498" hidden="1" customWidth="1"/>
    <col min="11018" max="11018" width="9.140625" style="498"/>
    <col min="11019" max="11019" width="9.85546875" style="498" customWidth="1"/>
    <col min="11020" max="11020" width="9.140625" style="498"/>
    <col min="11021" max="11021" width="9.7109375" style="498" customWidth="1"/>
    <col min="11022" max="11023" width="0" style="498" hidden="1" customWidth="1"/>
    <col min="11024" max="11024" width="9.140625" style="498"/>
    <col min="11025" max="11025" width="10.7109375" style="498" customWidth="1"/>
    <col min="11026" max="11264" width="9.140625" style="498"/>
    <col min="11265" max="11265" width="9.5703125" style="498" bestFit="1" customWidth="1"/>
    <col min="11266" max="11267" width="0" style="498" hidden="1" customWidth="1"/>
    <col min="11268" max="11268" width="9.7109375" style="498" customWidth="1"/>
    <col min="11269" max="11269" width="12.7109375" style="498" customWidth="1"/>
    <col min="11270" max="11270" width="10.140625" style="498" customWidth="1"/>
    <col min="11271" max="11271" width="10.5703125" style="498" customWidth="1"/>
    <col min="11272" max="11273" width="0" style="498" hidden="1" customWidth="1"/>
    <col min="11274" max="11274" width="9.140625" style="498"/>
    <col min="11275" max="11275" width="9.85546875" style="498" customWidth="1"/>
    <col min="11276" max="11276" width="9.140625" style="498"/>
    <col min="11277" max="11277" width="9.7109375" style="498" customWidth="1"/>
    <col min="11278" max="11279" width="0" style="498" hidden="1" customWidth="1"/>
    <col min="11280" max="11280" width="9.140625" style="498"/>
    <col min="11281" max="11281" width="10.7109375" style="498" customWidth="1"/>
    <col min="11282" max="11520" width="9.140625" style="498"/>
    <col min="11521" max="11521" width="9.5703125" style="498" bestFit="1" customWidth="1"/>
    <col min="11522" max="11523" width="0" style="498" hidden="1" customWidth="1"/>
    <col min="11524" max="11524" width="9.7109375" style="498" customWidth="1"/>
    <col min="11525" max="11525" width="12.7109375" style="498" customWidth="1"/>
    <col min="11526" max="11526" width="10.140625" style="498" customWidth="1"/>
    <col min="11527" max="11527" width="10.5703125" style="498" customWidth="1"/>
    <col min="11528" max="11529" width="0" style="498" hidden="1" customWidth="1"/>
    <col min="11530" max="11530" width="9.140625" style="498"/>
    <col min="11531" max="11531" width="9.85546875" style="498" customWidth="1"/>
    <col min="11532" max="11532" width="9.140625" style="498"/>
    <col min="11533" max="11533" width="9.7109375" style="498" customWidth="1"/>
    <col min="11534" max="11535" width="0" style="498" hidden="1" customWidth="1"/>
    <col min="11536" max="11536" width="9.140625" style="498"/>
    <col min="11537" max="11537" width="10.7109375" style="498" customWidth="1"/>
    <col min="11538" max="11776" width="9.140625" style="498"/>
    <col min="11777" max="11777" width="9.5703125" style="498" bestFit="1" customWidth="1"/>
    <col min="11778" max="11779" width="0" style="498" hidden="1" customWidth="1"/>
    <col min="11780" max="11780" width="9.7109375" style="498" customWidth="1"/>
    <col min="11781" max="11781" width="12.7109375" style="498" customWidth="1"/>
    <col min="11782" max="11782" width="10.140625" style="498" customWidth="1"/>
    <col min="11783" max="11783" width="10.5703125" style="498" customWidth="1"/>
    <col min="11784" max="11785" width="0" style="498" hidden="1" customWidth="1"/>
    <col min="11786" max="11786" width="9.140625" style="498"/>
    <col min="11787" max="11787" width="9.85546875" style="498" customWidth="1"/>
    <col min="11788" max="11788" width="9.140625" style="498"/>
    <col min="11789" max="11789" width="9.7109375" style="498" customWidth="1"/>
    <col min="11790" max="11791" width="0" style="498" hidden="1" customWidth="1"/>
    <col min="11792" max="11792" width="9.140625" style="498"/>
    <col min="11793" max="11793" width="10.7109375" style="498" customWidth="1"/>
    <col min="11794" max="12032" width="9.140625" style="498"/>
    <col min="12033" max="12033" width="9.5703125" style="498" bestFit="1" customWidth="1"/>
    <col min="12034" max="12035" width="0" style="498" hidden="1" customWidth="1"/>
    <col min="12036" max="12036" width="9.7109375" style="498" customWidth="1"/>
    <col min="12037" max="12037" width="12.7109375" style="498" customWidth="1"/>
    <col min="12038" max="12038" width="10.140625" style="498" customWidth="1"/>
    <col min="12039" max="12039" width="10.5703125" style="498" customWidth="1"/>
    <col min="12040" max="12041" width="0" style="498" hidden="1" customWidth="1"/>
    <col min="12042" max="12042" width="9.140625" style="498"/>
    <col min="12043" max="12043" width="9.85546875" style="498" customWidth="1"/>
    <col min="12044" max="12044" width="9.140625" style="498"/>
    <col min="12045" max="12045" width="9.7109375" style="498" customWidth="1"/>
    <col min="12046" max="12047" width="0" style="498" hidden="1" customWidth="1"/>
    <col min="12048" max="12048" width="9.140625" style="498"/>
    <col min="12049" max="12049" width="10.7109375" style="498" customWidth="1"/>
    <col min="12050" max="12288" width="9.140625" style="498"/>
    <col min="12289" max="12289" width="9.5703125" style="498" bestFit="1" customWidth="1"/>
    <col min="12290" max="12291" width="0" style="498" hidden="1" customWidth="1"/>
    <col min="12292" max="12292" width="9.7109375" style="498" customWidth="1"/>
    <col min="12293" max="12293" width="12.7109375" style="498" customWidth="1"/>
    <col min="12294" max="12294" width="10.140625" style="498" customWidth="1"/>
    <col min="12295" max="12295" width="10.5703125" style="498" customWidth="1"/>
    <col min="12296" max="12297" width="0" style="498" hidden="1" customWidth="1"/>
    <col min="12298" max="12298" width="9.140625" style="498"/>
    <col min="12299" max="12299" width="9.85546875" style="498" customWidth="1"/>
    <col min="12300" max="12300" width="9.140625" style="498"/>
    <col min="12301" max="12301" width="9.7109375" style="498" customWidth="1"/>
    <col min="12302" max="12303" width="0" style="498" hidden="1" customWidth="1"/>
    <col min="12304" max="12304" width="9.140625" style="498"/>
    <col min="12305" max="12305" width="10.7109375" style="498" customWidth="1"/>
    <col min="12306" max="12544" width="9.140625" style="498"/>
    <col min="12545" max="12545" width="9.5703125" style="498" bestFit="1" customWidth="1"/>
    <col min="12546" max="12547" width="0" style="498" hidden="1" customWidth="1"/>
    <col min="12548" max="12548" width="9.7109375" style="498" customWidth="1"/>
    <col min="12549" max="12549" width="12.7109375" style="498" customWidth="1"/>
    <col min="12550" max="12550" width="10.140625" style="498" customWidth="1"/>
    <col min="12551" max="12551" width="10.5703125" style="498" customWidth="1"/>
    <col min="12552" max="12553" width="0" style="498" hidden="1" customWidth="1"/>
    <col min="12554" max="12554" width="9.140625" style="498"/>
    <col min="12555" max="12555" width="9.85546875" style="498" customWidth="1"/>
    <col min="12556" max="12556" width="9.140625" style="498"/>
    <col min="12557" max="12557" width="9.7109375" style="498" customWidth="1"/>
    <col min="12558" max="12559" width="0" style="498" hidden="1" customWidth="1"/>
    <col min="12560" max="12560" width="9.140625" style="498"/>
    <col min="12561" max="12561" width="10.7109375" style="498" customWidth="1"/>
    <col min="12562" max="12800" width="9.140625" style="498"/>
    <col min="12801" max="12801" width="9.5703125" style="498" bestFit="1" customWidth="1"/>
    <col min="12802" max="12803" width="0" style="498" hidden="1" customWidth="1"/>
    <col min="12804" max="12804" width="9.7109375" style="498" customWidth="1"/>
    <col min="12805" max="12805" width="12.7109375" style="498" customWidth="1"/>
    <col min="12806" max="12806" width="10.140625" style="498" customWidth="1"/>
    <col min="12807" max="12807" width="10.5703125" style="498" customWidth="1"/>
    <col min="12808" max="12809" width="0" style="498" hidden="1" customWidth="1"/>
    <col min="12810" max="12810" width="9.140625" style="498"/>
    <col min="12811" max="12811" width="9.85546875" style="498" customWidth="1"/>
    <col min="12812" max="12812" width="9.140625" style="498"/>
    <col min="12813" max="12813" width="9.7109375" style="498" customWidth="1"/>
    <col min="12814" max="12815" width="0" style="498" hidden="1" customWidth="1"/>
    <col min="12816" max="12816" width="9.140625" style="498"/>
    <col min="12817" max="12817" width="10.7109375" style="498" customWidth="1"/>
    <col min="12818" max="13056" width="9.140625" style="498"/>
    <col min="13057" max="13057" width="9.5703125" style="498" bestFit="1" customWidth="1"/>
    <col min="13058" max="13059" width="0" style="498" hidden="1" customWidth="1"/>
    <col min="13060" max="13060" width="9.7109375" style="498" customWidth="1"/>
    <col min="13061" max="13061" width="12.7109375" style="498" customWidth="1"/>
    <col min="13062" max="13062" width="10.140625" style="498" customWidth="1"/>
    <col min="13063" max="13063" width="10.5703125" style="498" customWidth="1"/>
    <col min="13064" max="13065" width="0" style="498" hidden="1" customWidth="1"/>
    <col min="13066" max="13066" width="9.140625" style="498"/>
    <col min="13067" max="13067" width="9.85546875" style="498" customWidth="1"/>
    <col min="13068" max="13068" width="9.140625" style="498"/>
    <col min="13069" max="13069" width="9.7109375" style="498" customWidth="1"/>
    <col min="13070" max="13071" width="0" style="498" hidden="1" customWidth="1"/>
    <col min="13072" max="13072" width="9.140625" style="498"/>
    <col min="13073" max="13073" width="10.7109375" style="498" customWidth="1"/>
    <col min="13074" max="13312" width="9.140625" style="498"/>
    <col min="13313" max="13313" width="9.5703125" style="498" bestFit="1" customWidth="1"/>
    <col min="13314" max="13315" width="0" style="498" hidden="1" customWidth="1"/>
    <col min="13316" max="13316" width="9.7109375" style="498" customWidth="1"/>
    <col min="13317" max="13317" width="12.7109375" style="498" customWidth="1"/>
    <col min="13318" max="13318" width="10.140625" style="498" customWidth="1"/>
    <col min="13319" max="13319" width="10.5703125" style="498" customWidth="1"/>
    <col min="13320" max="13321" width="0" style="498" hidden="1" customWidth="1"/>
    <col min="13322" max="13322" width="9.140625" style="498"/>
    <col min="13323" max="13323" width="9.85546875" style="498" customWidth="1"/>
    <col min="13324" max="13324" width="9.140625" style="498"/>
    <col min="13325" max="13325" width="9.7109375" style="498" customWidth="1"/>
    <col min="13326" max="13327" width="0" style="498" hidden="1" customWidth="1"/>
    <col min="13328" max="13328" width="9.140625" style="498"/>
    <col min="13329" max="13329" width="10.7109375" style="498" customWidth="1"/>
    <col min="13330" max="13568" width="9.140625" style="498"/>
    <col min="13569" max="13569" width="9.5703125" style="498" bestFit="1" customWidth="1"/>
    <col min="13570" max="13571" width="0" style="498" hidden="1" customWidth="1"/>
    <col min="13572" max="13572" width="9.7109375" style="498" customWidth="1"/>
    <col min="13573" max="13573" width="12.7109375" style="498" customWidth="1"/>
    <col min="13574" max="13574" width="10.140625" style="498" customWidth="1"/>
    <col min="13575" max="13575" width="10.5703125" style="498" customWidth="1"/>
    <col min="13576" max="13577" width="0" style="498" hidden="1" customWidth="1"/>
    <col min="13578" max="13578" width="9.140625" style="498"/>
    <col min="13579" max="13579" width="9.85546875" style="498" customWidth="1"/>
    <col min="13580" max="13580" width="9.140625" style="498"/>
    <col min="13581" max="13581" width="9.7109375" style="498" customWidth="1"/>
    <col min="13582" max="13583" width="0" style="498" hidden="1" customWidth="1"/>
    <col min="13584" max="13584" width="9.140625" style="498"/>
    <col min="13585" max="13585" width="10.7109375" style="498" customWidth="1"/>
    <col min="13586" max="13824" width="9.140625" style="498"/>
    <col min="13825" max="13825" width="9.5703125" style="498" bestFit="1" customWidth="1"/>
    <col min="13826" max="13827" width="0" style="498" hidden="1" customWidth="1"/>
    <col min="13828" max="13828" width="9.7109375" style="498" customWidth="1"/>
    <col min="13829" max="13829" width="12.7109375" style="498" customWidth="1"/>
    <col min="13830" max="13830" width="10.140625" style="498" customWidth="1"/>
    <col min="13831" max="13831" width="10.5703125" style="498" customWidth="1"/>
    <col min="13832" max="13833" width="0" style="498" hidden="1" customWidth="1"/>
    <col min="13834" max="13834" width="9.140625" style="498"/>
    <col min="13835" max="13835" width="9.85546875" style="498" customWidth="1"/>
    <col min="13836" max="13836" width="9.140625" style="498"/>
    <col min="13837" max="13837" width="9.7109375" style="498" customWidth="1"/>
    <col min="13838" max="13839" width="0" style="498" hidden="1" customWidth="1"/>
    <col min="13840" max="13840" width="9.140625" style="498"/>
    <col min="13841" max="13841" width="10.7109375" style="498" customWidth="1"/>
    <col min="13842" max="14080" width="9.140625" style="498"/>
    <col min="14081" max="14081" width="9.5703125" style="498" bestFit="1" customWidth="1"/>
    <col min="14082" max="14083" width="0" style="498" hidden="1" customWidth="1"/>
    <col min="14084" max="14084" width="9.7109375" style="498" customWidth="1"/>
    <col min="14085" max="14085" width="12.7109375" style="498" customWidth="1"/>
    <col min="14086" max="14086" width="10.140625" style="498" customWidth="1"/>
    <col min="14087" max="14087" width="10.5703125" style="498" customWidth="1"/>
    <col min="14088" max="14089" width="0" style="498" hidden="1" customWidth="1"/>
    <col min="14090" max="14090" width="9.140625" style="498"/>
    <col min="14091" max="14091" width="9.85546875" style="498" customWidth="1"/>
    <col min="14092" max="14092" width="9.140625" style="498"/>
    <col min="14093" max="14093" width="9.7109375" style="498" customWidth="1"/>
    <col min="14094" max="14095" width="0" style="498" hidden="1" customWidth="1"/>
    <col min="14096" max="14096" width="9.140625" style="498"/>
    <col min="14097" max="14097" width="10.7109375" style="498" customWidth="1"/>
    <col min="14098" max="14336" width="9.140625" style="498"/>
    <col min="14337" max="14337" width="9.5703125" style="498" bestFit="1" customWidth="1"/>
    <col min="14338" max="14339" width="0" style="498" hidden="1" customWidth="1"/>
    <col min="14340" max="14340" width="9.7109375" style="498" customWidth="1"/>
    <col min="14341" max="14341" width="12.7109375" style="498" customWidth="1"/>
    <col min="14342" max="14342" width="10.140625" style="498" customWidth="1"/>
    <col min="14343" max="14343" width="10.5703125" style="498" customWidth="1"/>
    <col min="14344" max="14345" width="0" style="498" hidden="1" customWidth="1"/>
    <col min="14346" max="14346" width="9.140625" style="498"/>
    <col min="14347" max="14347" width="9.85546875" style="498" customWidth="1"/>
    <col min="14348" max="14348" width="9.140625" style="498"/>
    <col min="14349" max="14349" width="9.7109375" style="498" customWidth="1"/>
    <col min="14350" max="14351" width="0" style="498" hidden="1" customWidth="1"/>
    <col min="14352" max="14352" width="9.140625" style="498"/>
    <col min="14353" max="14353" width="10.7109375" style="498" customWidth="1"/>
    <col min="14354" max="14592" width="9.140625" style="498"/>
    <col min="14593" max="14593" width="9.5703125" style="498" bestFit="1" customWidth="1"/>
    <col min="14594" max="14595" width="0" style="498" hidden="1" customWidth="1"/>
    <col min="14596" max="14596" width="9.7109375" style="498" customWidth="1"/>
    <col min="14597" max="14597" width="12.7109375" style="498" customWidth="1"/>
    <col min="14598" max="14598" width="10.140625" style="498" customWidth="1"/>
    <col min="14599" max="14599" width="10.5703125" style="498" customWidth="1"/>
    <col min="14600" max="14601" width="0" style="498" hidden="1" customWidth="1"/>
    <col min="14602" max="14602" width="9.140625" style="498"/>
    <col min="14603" max="14603" width="9.85546875" style="498" customWidth="1"/>
    <col min="14604" max="14604" width="9.140625" style="498"/>
    <col min="14605" max="14605" width="9.7109375" style="498" customWidth="1"/>
    <col min="14606" max="14607" width="0" style="498" hidden="1" customWidth="1"/>
    <col min="14608" max="14608" width="9.140625" style="498"/>
    <col min="14609" max="14609" width="10.7109375" style="498" customWidth="1"/>
    <col min="14610" max="14848" width="9.140625" style="498"/>
    <col min="14849" max="14849" width="9.5703125" style="498" bestFit="1" customWidth="1"/>
    <col min="14850" max="14851" width="0" style="498" hidden="1" customWidth="1"/>
    <col min="14852" max="14852" width="9.7109375" style="498" customWidth="1"/>
    <col min="14853" max="14853" width="12.7109375" style="498" customWidth="1"/>
    <col min="14854" max="14854" width="10.140625" style="498" customWidth="1"/>
    <col min="14855" max="14855" width="10.5703125" style="498" customWidth="1"/>
    <col min="14856" max="14857" width="0" style="498" hidden="1" customWidth="1"/>
    <col min="14858" max="14858" width="9.140625" style="498"/>
    <col min="14859" max="14859" width="9.85546875" style="498" customWidth="1"/>
    <col min="14860" max="14860" width="9.140625" style="498"/>
    <col min="14861" max="14861" width="9.7109375" style="498" customWidth="1"/>
    <col min="14862" max="14863" width="0" style="498" hidden="1" customWidth="1"/>
    <col min="14864" max="14864" width="9.140625" style="498"/>
    <col min="14865" max="14865" width="10.7109375" style="498" customWidth="1"/>
    <col min="14866" max="15104" width="9.140625" style="498"/>
    <col min="15105" max="15105" width="9.5703125" style="498" bestFit="1" customWidth="1"/>
    <col min="15106" max="15107" width="0" style="498" hidden="1" customWidth="1"/>
    <col min="15108" max="15108" width="9.7109375" style="498" customWidth="1"/>
    <col min="15109" max="15109" width="12.7109375" style="498" customWidth="1"/>
    <col min="15110" max="15110" width="10.140625" style="498" customWidth="1"/>
    <col min="15111" max="15111" width="10.5703125" style="498" customWidth="1"/>
    <col min="15112" max="15113" width="0" style="498" hidden="1" customWidth="1"/>
    <col min="15114" max="15114" width="9.140625" style="498"/>
    <col min="15115" max="15115" width="9.85546875" style="498" customWidth="1"/>
    <col min="15116" max="15116" width="9.140625" style="498"/>
    <col min="15117" max="15117" width="9.7109375" style="498" customWidth="1"/>
    <col min="15118" max="15119" width="0" style="498" hidden="1" customWidth="1"/>
    <col min="15120" max="15120" width="9.140625" style="498"/>
    <col min="15121" max="15121" width="10.7109375" style="498" customWidth="1"/>
    <col min="15122" max="15360" width="9.140625" style="498"/>
    <col min="15361" max="15361" width="9.5703125" style="498" bestFit="1" customWidth="1"/>
    <col min="15362" max="15363" width="0" style="498" hidden="1" customWidth="1"/>
    <col min="15364" max="15364" width="9.7109375" style="498" customWidth="1"/>
    <col min="15365" max="15365" width="12.7109375" style="498" customWidth="1"/>
    <col min="15366" max="15366" width="10.140625" style="498" customWidth="1"/>
    <col min="15367" max="15367" width="10.5703125" style="498" customWidth="1"/>
    <col min="15368" max="15369" width="0" style="498" hidden="1" customWidth="1"/>
    <col min="15370" max="15370" width="9.140625" style="498"/>
    <col min="15371" max="15371" width="9.85546875" style="498" customWidth="1"/>
    <col min="15372" max="15372" width="9.140625" style="498"/>
    <col min="15373" max="15373" width="9.7109375" style="498" customWidth="1"/>
    <col min="15374" max="15375" width="0" style="498" hidden="1" customWidth="1"/>
    <col min="15376" max="15376" width="9.140625" style="498"/>
    <col min="15377" max="15377" width="10.7109375" style="498" customWidth="1"/>
    <col min="15378" max="15616" width="9.140625" style="498"/>
    <col min="15617" max="15617" width="9.5703125" style="498" bestFit="1" customWidth="1"/>
    <col min="15618" max="15619" width="0" style="498" hidden="1" customWidth="1"/>
    <col min="15620" max="15620" width="9.7109375" style="498" customWidth="1"/>
    <col min="15621" max="15621" width="12.7109375" style="498" customWidth="1"/>
    <col min="15622" max="15622" width="10.140625" style="498" customWidth="1"/>
    <col min="15623" max="15623" width="10.5703125" style="498" customWidth="1"/>
    <col min="15624" max="15625" width="0" style="498" hidden="1" customWidth="1"/>
    <col min="15626" max="15626" width="9.140625" style="498"/>
    <col min="15627" max="15627" width="9.85546875" style="498" customWidth="1"/>
    <col min="15628" max="15628" width="9.140625" style="498"/>
    <col min="15629" max="15629" width="9.7109375" style="498" customWidth="1"/>
    <col min="15630" max="15631" width="0" style="498" hidden="1" customWidth="1"/>
    <col min="15632" max="15632" width="9.140625" style="498"/>
    <col min="15633" max="15633" width="10.7109375" style="498" customWidth="1"/>
    <col min="15634" max="15872" width="9.140625" style="498"/>
    <col min="15873" max="15873" width="9.5703125" style="498" bestFit="1" customWidth="1"/>
    <col min="15874" max="15875" width="0" style="498" hidden="1" customWidth="1"/>
    <col min="15876" max="15876" width="9.7109375" style="498" customWidth="1"/>
    <col min="15877" max="15877" width="12.7109375" style="498" customWidth="1"/>
    <col min="15878" max="15878" width="10.140625" style="498" customWidth="1"/>
    <col min="15879" max="15879" width="10.5703125" style="498" customWidth="1"/>
    <col min="15880" max="15881" width="0" style="498" hidden="1" customWidth="1"/>
    <col min="15882" max="15882" width="9.140625" style="498"/>
    <col min="15883" max="15883" width="9.85546875" style="498" customWidth="1"/>
    <col min="15884" max="15884" width="9.140625" style="498"/>
    <col min="15885" max="15885" width="9.7109375" style="498" customWidth="1"/>
    <col min="15886" max="15887" width="0" style="498" hidden="1" customWidth="1"/>
    <col min="15888" max="15888" width="9.140625" style="498"/>
    <col min="15889" max="15889" width="10.7109375" style="498" customWidth="1"/>
    <col min="15890" max="16128" width="9.140625" style="498"/>
    <col min="16129" max="16129" width="9.5703125" style="498" bestFit="1" customWidth="1"/>
    <col min="16130" max="16131" width="0" style="498" hidden="1" customWidth="1"/>
    <col min="16132" max="16132" width="9.7109375" style="498" customWidth="1"/>
    <col min="16133" max="16133" width="12.7109375" style="498" customWidth="1"/>
    <col min="16134" max="16134" width="10.140625" style="498" customWidth="1"/>
    <col min="16135" max="16135" width="10.5703125" style="498" customWidth="1"/>
    <col min="16136" max="16137" width="0" style="498" hidden="1" customWidth="1"/>
    <col min="16138" max="16138" width="9.140625" style="498"/>
    <col min="16139" max="16139" width="9.85546875" style="498" customWidth="1"/>
    <col min="16140" max="16140" width="9.140625" style="498"/>
    <col min="16141" max="16141" width="9.7109375" style="498" customWidth="1"/>
    <col min="16142" max="16143" width="0" style="498" hidden="1" customWidth="1"/>
    <col min="16144" max="16144" width="9.140625" style="498"/>
    <col min="16145" max="16145" width="10.7109375" style="498" customWidth="1"/>
    <col min="16146" max="16384" width="9.140625" style="498"/>
  </cols>
  <sheetData>
    <row r="1" spans="1:19">
      <c r="A1" s="1672" t="s">
        <v>1163</v>
      </c>
      <c r="B1" s="1672"/>
      <c r="C1" s="1672"/>
      <c r="D1" s="1672"/>
      <c r="E1" s="1672"/>
      <c r="F1" s="1672"/>
      <c r="G1" s="1672"/>
      <c r="H1" s="1672"/>
      <c r="I1" s="1672"/>
      <c r="J1" s="1672"/>
      <c r="K1" s="1672"/>
      <c r="L1" s="1672"/>
      <c r="M1" s="1672"/>
      <c r="N1" s="1672"/>
      <c r="O1" s="1672"/>
      <c r="P1" s="1672"/>
      <c r="Q1" s="1672"/>
      <c r="R1" s="1672"/>
      <c r="S1" s="1672"/>
    </row>
    <row r="2" spans="1:19">
      <c r="A2" s="1673" t="s">
        <v>107</v>
      </c>
      <c r="B2" s="1673"/>
      <c r="C2" s="1673"/>
      <c r="D2" s="1673"/>
      <c r="E2" s="1673"/>
      <c r="F2" s="1673"/>
      <c r="G2" s="1673"/>
      <c r="H2" s="1673"/>
      <c r="I2" s="1673"/>
      <c r="J2" s="1673"/>
      <c r="K2" s="1673"/>
      <c r="L2" s="1673"/>
      <c r="M2" s="1673"/>
      <c r="N2" s="1673"/>
      <c r="O2" s="1673"/>
      <c r="P2" s="1673"/>
      <c r="Q2" s="1673"/>
      <c r="R2" s="1673"/>
      <c r="S2" s="1673"/>
    </row>
    <row r="3" spans="1:19" ht="16.5" thickBot="1">
      <c r="A3" s="1674" t="s">
        <v>1164</v>
      </c>
      <c r="B3" s="1674"/>
      <c r="C3" s="1674"/>
      <c r="D3" s="1674"/>
      <c r="E3" s="1674"/>
      <c r="F3" s="1674"/>
      <c r="G3" s="1674"/>
      <c r="H3" s="1674"/>
      <c r="I3" s="1674"/>
      <c r="J3" s="1674"/>
      <c r="K3" s="1674"/>
      <c r="L3" s="1674"/>
      <c r="M3" s="1674"/>
      <c r="N3" s="1674"/>
      <c r="O3" s="1674"/>
      <c r="P3" s="1674"/>
      <c r="Q3" s="1674"/>
      <c r="R3" s="1674"/>
      <c r="S3" s="1674"/>
    </row>
    <row r="4" spans="1:19" ht="16.5" thickTop="1">
      <c r="A4" s="1675" t="s">
        <v>1165</v>
      </c>
      <c r="B4" s="1676"/>
      <c r="C4" s="1676"/>
      <c r="D4" s="1676"/>
      <c r="E4" s="1676"/>
      <c r="F4" s="1676"/>
      <c r="G4" s="1677"/>
      <c r="H4" s="1675" t="s">
        <v>1166</v>
      </c>
      <c r="I4" s="1676"/>
      <c r="J4" s="1676"/>
      <c r="K4" s="1676"/>
      <c r="L4" s="1676"/>
      <c r="M4" s="1677"/>
      <c r="N4" s="1675" t="s">
        <v>1167</v>
      </c>
      <c r="O4" s="1676"/>
      <c r="P4" s="1676"/>
      <c r="Q4" s="1676"/>
      <c r="R4" s="1676"/>
      <c r="S4" s="1677"/>
    </row>
    <row r="5" spans="1:19" ht="16.5" thickBot="1">
      <c r="A5" s="1507"/>
      <c r="B5" s="536"/>
      <c r="C5" s="536"/>
      <c r="D5" s="536"/>
      <c r="E5" s="536"/>
      <c r="F5" s="536"/>
      <c r="G5" s="1508"/>
      <c r="H5" s="1509"/>
      <c r="I5" s="536"/>
      <c r="J5" s="536"/>
      <c r="K5" s="536"/>
      <c r="L5" s="536"/>
      <c r="M5" s="1508"/>
      <c r="N5" s="1509"/>
      <c r="O5" s="536"/>
      <c r="P5" s="536"/>
      <c r="Q5" s="536"/>
      <c r="R5" s="536"/>
      <c r="S5" s="1508"/>
    </row>
    <row r="6" spans="1:19" ht="16.5" thickTop="1">
      <c r="A6" s="1670" t="s">
        <v>1168</v>
      </c>
      <c r="B6" s="1669" t="s">
        <v>725</v>
      </c>
      <c r="C6" s="1669"/>
      <c r="D6" s="1669" t="s">
        <v>6</v>
      </c>
      <c r="E6" s="1669"/>
      <c r="F6" s="1666" t="s">
        <v>47</v>
      </c>
      <c r="G6" s="1667"/>
      <c r="H6" s="1668" t="s">
        <v>725</v>
      </c>
      <c r="I6" s="1669"/>
      <c r="J6" s="1669" t="s">
        <v>6</v>
      </c>
      <c r="K6" s="1669"/>
      <c r="L6" s="1666" t="s">
        <v>47</v>
      </c>
      <c r="M6" s="1667"/>
      <c r="N6" s="1668" t="s">
        <v>725</v>
      </c>
      <c r="O6" s="1669"/>
      <c r="P6" s="1669" t="s">
        <v>6</v>
      </c>
      <c r="Q6" s="1669"/>
      <c r="R6" s="1666" t="s">
        <v>47</v>
      </c>
      <c r="S6" s="1667"/>
    </row>
    <row r="7" spans="1:19" ht="31.5">
      <c r="A7" s="1671"/>
      <c r="B7" s="1510" t="s">
        <v>199</v>
      </c>
      <c r="C7" s="1510" t="s">
        <v>4</v>
      </c>
      <c r="D7" s="1510" t="s">
        <v>199</v>
      </c>
      <c r="E7" s="1510" t="s">
        <v>4</v>
      </c>
      <c r="F7" s="1511" t="s">
        <v>199</v>
      </c>
      <c r="G7" s="1512" t="s">
        <v>1169</v>
      </c>
      <c r="H7" s="1513" t="s">
        <v>199</v>
      </c>
      <c r="I7" s="1510" t="s">
        <v>4</v>
      </c>
      <c r="J7" s="1510" t="s">
        <v>199</v>
      </c>
      <c r="K7" s="1510" t="s">
        <v>4</v>
      </c>
      <c r="L7" s="1511" t="s">
        <v>199</v>
      </c>
      <c r="M7" s="1512" t="s">
        <v>1298</v>
      </c>
      <c r="N7" s="1514" t="s">
        <v>199</v>
      </c>
      <c r="O7" s="1515" t="s">
        <v>1299</v>
      </c>
      <c r="P7" s="1515" t="s">
        <v>199</v>
      </c>
      <c r="Q7" s="1515" t="s">
        <v>4</v>
      </c>
      <c r="R7" s="1516" t="s">
        <v>199</v>
      </c>
      <c r="S7" s="1517" t="s">
        <v>4</v>
      </c>
    </row>
    <row r="8" spans="1:19" ht="18" customHeight="1">
      <c r="A8" s="1518" t="s">
        <v>1170</v>
      </c>
      <c r="B8" s="26">
        <v>112.68935709970962</v>
      </c>
      <c r="C8" s="26">
        <v>17.519220694849636</v>
      </c>
      <c r="D8" s="26">
        <v>155.80000000000001</v>
      </c>
      <c r="E8" s="26">
        <v>16.538260154087837</v>
      </c>
      <c r="F8" s="26">
        <v>156.57968159070987</v>
      </c>
      <c r="G8" s="27">
        <v>0.50043747799091154</v>
      </c>
      <c r="H8" s="1519">
        <v>102.86640075318743</v>
      </c>
      <c r="I8" s="26">
        <v>4.1124600470362083</v>
      </c>
      <c r="J8" s="1520">
        <v>98.019994447746356</v>
      </c>
      <c r="K8" s="26">
        <v>-12.627895987282713</v>
      </c>
      <c r="L8" s="26">
        <v>103.598615916955</v>
      </c>
      <c r="M8" s="27">
        <v>5.6913097176133354</v>
      </c>
      <c r="N8" s="1519">
        <v>109.54923694675671</v>
      </c>
      <c r="O8" s="26">
        <v>12.877191300403894</v>
      </c>
      <c r="P8" s="1520">
        <v>158.94716264553114</v>
      </c>
      <c r="Q8" s="26">
        <v>21.974412022673846</v>
      </c>
      <c r="R8" s="26">
        <v>151.14070801508069</v>
      </c>
      <c r="S8" s="27">
        <v>-4.9113519867351414</v>
      </c>
    </row>
    <row r="9" spans="1:19" ht="18" customHeight="1">
      <c r="A9" s="1521" t="s">
        <v>1171</v>
      </c>
      <c r="B9" s="32">
        <v>114.00424675175967</v>
      </c>
      <c r="C9" s="32">
        <v>16.606640858359654</v>
      </c>
      <c r="D9" s="32">
        <v>157.80000000000001</v>
      </c>
      <c r="E9" s="32">
        <v>18.825301204819269</v>
      </c>
      <c r="F9" s="32">
        <v>157.8402555910543</v>
      </c>
      <c r="G9" s="33">
        <v>3.2396533570921981E-2</v>
      </c>
      <c r="H9" s="1522">
        <v>104.46369637198811</v>
      </c>
      <c r="I9" s="32">
        <v>3.5640504476687198</v>
      </c>
      <c r="J9" s="1523">
        <v>99.80622837370241</v>
      </c>
      <c r="K9" s="32">
        <v>-10.019252120261754</v>
      </c>
      <c r="L9" s="32">
        <v>104.18685121107266</v>
      </c>
      <c r="M9" s="33">
        <v>4.3891277215365454</v>
      </c>
      <c r="N9" s="1522">
        <v>109.13288607536758</v>
      </c>
      <c r="O9" s="32">
        <v>12.593743054962303</v>
      </c>
      <c r="P9" s="1523">
        <v>158.09548156592496</v>
      </c>
      <c r="Q9" s="32">
        <v>22.500188653115046</v>
      </c>
      <c r="R9" s="32">
        <v>151.49728949124776</v>
      </c>
      <c r="S9" s="33">
        <v>-4.1735488005871986</v>
      </c>
    </row>
    <row r="10" spans="1:19" ht="18" customHeight="1">
      <c r="A10" s="1524" t="s">
        <v>643</v>
      </c>
      <c r="B10" s="1525">
        <v>113.62847620478178</v>
      </c>
      <c r="C10" s="1525">
        <v>16.033148191853869</v>
      </c>
      <c r="D10" s="1525">
        <v>157.30000000000001</v>
      </c>
      <c r="E10" s="1525">
        <v>13.9</v>
      </c>
      <c r="F10" s="1525">
        <v>172.40255591054313</v>
      </c>
      <c r="G10" s="1526">
        <v>9.6011162813370188</v>
      </c>
      <c r="H10" s="1527">
        <v>107.15943410332939</v>
      </c>
      <c r="I10" s="1525">
        <v>5.9304234210461289</v>
      </c>
      <c r="J10" s="1528">
        <v>99.993079584775089</v>
      </c>
      <c r="K10" s="1525">
        <v>-3.5254056219536523</v>
      </c>
      <c r="L10" s="1525">
        <v>105.16262975778547</v>
      </c>
      <c r="M10" s="1526">
        <v>5.1626297577854752</v>
      </c>
      <c r="N10" s="1527">
        <v>106.03683861862743</v>
      </c>
      <c r="O10" s="1525">
        <v>9.5371324351758915</v>
      </c>
      <c r="P10" s="1528">
        <v>157.32718162394249</v>
      </c>
      <c r="Q10" s="1525">
        <v>18.023866880814211</v>
      </c>
      <c r="R10" s="1525">
        <v>163.93899268934905</v>
      </c>
      <c r="S10" s="1526">
        <v>4.2205929366490977</v>
      </c>
    </row>
    <row r="11" spans="1:19" ht="18" customHeight="1">
      <c r="A11" s="1518" t="s">
        <v>1172</v>
      </c>
      <c r="B11" s="26">
        <v>106.22663500669962</v>
      </c>
      <c r="C11" s="26">
        <v>8.6402732344659512</v>
      </c>
      <c r="D11" s="26">
        <v>156.4</v>
      </c>
      <c r="E11" s="26">
        <v>12.842712842712857</v>
      </c>
      <c r="F11" s="26">
        <v>158.24281150159743</v>
      </c>
      <c r="G11" s="27">
        <v>1.1782682235277564</v>
      </c>
      <c r="H11" s="1519">
        <v>107.1476900720676</v>
      </c>
      <c r="I11" s="26">
        <v>6.9101733253367001</v>
      </c>
      <c r="J11" s="1520">
        <v>100.80276816608996</v>
      </c>
      <c r="K11" s="26">
        <v>-0.16449623029471638</v>
      </c>
      <c r="L11" s="26">
        <v>105.37716262975779</v>
      </c>
      <c r="M11" s="27">
        <v>4.5408359422200339</v>
      </c>
      <c r="N11" s="1519">
        <v>99.140387380494644</v>
      </c>
      <c r="O11" s="26">
        <v>1.6182743468803267</v>
      </c>
      <c r="P11" s="1520">
        <v>155.18869931684753</v>
      </c>
      <c r="Q11" s="26">
        <v>13.088446111122664</v>
      </c>
      <c r="R11" s="26">
        <v>150.16803219268948</v>
      </c>
      <c r="S11" s="27">
        <v>-3.2165112210799123</v>
      </c>
    </row>
    <row r="12" spans="1:19" ht="18" customHeight="1">
      <c r="A12" s="1521" t="s">
        <v>1173</v>
      </c>
      <c r="B12" s="32">
        <v>111.03290658759045</v>
      </c>
      <c r="C12" s="32">
        <v>11.712737948937075</v>
      </c>
      <c r="D12" s="32">
        <v>160.19999999999999</v>
      </c>
      <c r="E12" s="32">
        <v>12.3</v>
      </c>
      <c r="F12" s="32">
        <v>159.56549520766774</v>
      </c>
      <c r="G12" s="33">
        <v>-0.39607040719865649</v>
      </c>
      <c r="H12" s="1522">
        <v>107.67627899454415</v>
      </c>
      <c r="I12" s="32">
        <v>8.1060300031000594</v>
      </c>
      <c r="J12" s="1523">
        <v>101.05882352941175</v>
      </c>
      <c r="K12" s="32">
        <v>-0.32081911262800133</v>
      </c>
      <c r="L12" s="32">
        <v>106.14532871972317</v>
      </c>
      <c r="M12" s="33">
        <v>4.9904339463137326</v>
      </c>
      <c r="N12" s="1522">
        <v>103.11733245649803</v>
      </c>
      <c r="O12" s="32">
        <v>3.3362689812340705</v>
      </c>
      <c r="P12" s="1523">
        <v>158.51331699316017</v>
      </c>
      <c r="Q12" s="32">
        <v>12.631832578371643</v>
      </c>
      <c r="R12" s="32">
        <v>150.32738334533832</v>
      </c>
      <c r="S12" s="33">
        <v>-5.1304715592153229</v>
      </c>
    </row>
    <row r="13" spans="1:19" ht="18" customHeight="1">
      <c r="A13" s="1524" t="s">
        <v>1174</v>
      </c>
      <c r="B13" s="1525">
        <v>109.67740254546072</v>
      </c>
      <c r="C13" s="1525">
        <v>10.170218215821933</v>
      </c>
      <c r="D13" s="1525">
        <v>160.30000000000001</v>
      </c>
      <c r="E13" s="1525">
        <v>11.8</v>
      </c>
      <c r="F13" s="1525">
        <v>158.05750798722045</v>
      </c>
      <c r="G13" s="1526">
        <v>-1.3989345057888736</v>
      </c>
      <c r="H13" s="1527">
        <v>110.03982842329214</v>
      </c>
      <c r="I13" s="1525">
        <v>11.113372020915051</v>
      </c>
      <c r="J13" s="1528">
        <v>102.3</v>
      </c>
      <c r="K13" s="1525">
        <v>2.6078234704112333</v>
      </c>
      <c r="L13" s="1525">
        <v>106.57439446366782</v>
      </c>
      <c r="M13" s="1526">
        <v>4.1782937083751914</v>
      </c>
      <c r="N13" s="1527">
        <v>99.670641182356931</v>
      </c>
      <c r="O13" s="1525">
        <v>-0.84882115261122237</v>
      </c>
      <c r="P13" s="1523">
        <v>156.63888947709367</v>
      </c>
      <c r="Q13" s="32">
        <v>8.8525986637203999</v>
      </c>
      <c r="R13" s="1525">
        <v>148.307207169827</v>
      </c>
      <c r="S13" s="1526">
        <v>-5.3535415254316945</v>
      </c>
    </row>
    <row r="14" spans="1:19" ht="18" customHeight="1">
      <c r="A14" s="1518" t="s">
        <v>1175</v>
      </c>
      <c r="B14" s="26">
        <v>112.45944271084433</v>
      </c>
      <c r="C14" s="26">
        <v>14.385226639702921</v>
      </c>
      <c r="D14" s="26">
        <v>161.6</v>
      </c>
      <c r="E14" s="26">
        <v>11.7</v>
      </c>
      <c r="F14" s="26">
        <v>158.44089456869008</v>
      </c>
      <c r="G14" s="27">
        <v>-1.954891974820494</v>
      </c>
      <c r="H14" s="1519">
        <v>112.78410133672875</v>
      </c>
      <c r="I14" s="26">
        <v>14.253046300309052</v>
      </c>
      <c r="J14" s="1520">
        <v>104.1</v>
      </c>
      <c r="K14" s="26">
        <v>6.7</v>
      </c>
      <c r="L14" s="26">
        <v>107.46020761245674</v>
      </c>
      <c r="M14" s="27">
        <v>3.2278651416491222</v>
      </c>
      <c r="N14" s="1519">
        <v>99.712141496863012</v>
      </c>
      <c r="O14" s="26">
        <v>0.11569086661063466</v>
      </c>
      <c r="P14" s="1520">
        <v>155.24</v>
      </c>
      <c r="Q14" s="26">
        <v>4.7</v>
      </c>
      <c r="R14" s="26">
        <v>147.44145585507289</v>
      </c>
      <c r="S14" s="27">
        <v>-5.0206958260328776</v>
      </c>
    </row>
    <row r="15" spans="1:19" ht="18" customHeight="1">
      <c r="A15" s="1521" t="s">
        <v>1176</v>
      </c>
      <c r="B15" s="32">
        <v>112.27075204399073</v>
      </c>
      <c r="C15" s="32">
        <v>12.591503947140453</v>
      </c>
      <c r="D15" s="32">
        <v>160.19999999999999</v>
      </c>
      <c r="E15" s="32">
        <v>10.7</v>
      </c>
      <c r="F15" s="32">
        <v>162.92651757188497</v>
      </c>
      <c r="G15" s="33">
        <v>1.7019460498657768</v>
      </c>
      <c r="H15" s="1522">
        <v>112.06370773024058</v>
      </c>
      <c r="I15" s="32">
        <v>12.165595574456802</v>
      </c>
      <c r="J15" s="1523">
        <v>104.7</v>
      </c>
      <c r="K15" s="32">
        <v>8.1999999999999993</v>
      </c>
      <c r="L15" s="32">
        <v>111.14393732344666</v>
      </c>
      <c r="M15" s="33">
        <v>6.1546679307035834</v>
      </c>
      <c r="N15" s="1522">
        <v>100.1847559017488</v>
      </c>
      <c r="O15" s="32">
        <v>0.37971391361351436</v>
      </c>
      <c r="P15" s="1523">
        <v>153.01</v>
      </c>
      <c r="Q15" s="32">
        <v>2.38</v>
      </c>
      <c r="R15" s="32">
        <v>146.59055769973551</v>
      </c>
      <c r="S15" s="33">
        <v>-4.1945606044799604</v>
      </c>
    </row>
    <row r="16" spans="1:19" ht="18" customHeight="1">
      <c r="A16" s="1524" t="s">
        <v>1177</v>
      </c>
      <c r="B16" s="1525">
        <v>111.60232184290282</v>
      </c>
      <c r="C16" s="1525">
        <v>11.667010575844628</v>
      </c>
      <c r="D16" s="1525">
        <v>159.96805111821087</v>
      </c>
      <c r="E16" s="1525">
        <v>8.8218034817761009</v>
      </c>
      <c r="F16" s="1525">
        <v>162.69999999999999</v>
      </c>
      <c r="G16" s="1526">
        <v>1.7078090673057655</v>
      </c>
      <c r="H16" s="1527">
        <v>110.48672511906376</v>
      </c>
      <c r="I16" s="1525">
        <v>10.534807515222241</v>
      </c>
      <c r="J16" s="1528">
        <v>104.2</v>
      </c>
      <c r="K16" s="1525">
        <v>5.3814389697648437</v>
      </c>
      <c r="L16" s="1525">
        <v>110.90657439446365</v>
      </c>
      <c r="M16" s="1526">
        <v>6.4362518181033002</v>
      </c>
      <c r="N16" s="1527">
        <v>101.00971109663794</v>
      </c>
      <c r="O16" s="1525">
        <v>1.0242955011854065</v>
      </c>
      <c r="P16" s="1528">
        <v>153.52020260864765</v>
      </c>
      <c r="Q16" s="1525">
        <v>3.2893715924549127</v>
      </c>
      <c r="R16" s="1525">
        <v>146.70004991888183</v>
      </c>
      <c r="S16" s="1526">
        <v>-4.4425115221816753</v>
      </c>
    </row>
    <row r="17" spans="1:19" ht="18" customHeight="1">
      <c r="A17" s="1518" t="s">
        <v>287</v>
      </c>
      <c r="B17" s="26">
        <v>112.06722997872829</v>
      </c>
      <c r="C17" s="26">
        <v>8.820195726362499</v>
      </c>
      <c r="D17" s="26">
        <v>158.01916932907349</v>
      </c>
      <c r="E17" s="26">
        <v>5.7691896446275024</v>
      </c>
      <c r="F17" s="26">
        <v>163.4</v>
      </c>
      <c r="G17" s="27">
        <v>3.4</v>
      </c>
      <c r="H17" s="1519">
        <v>109.15708229953579</v>
      </c>
      <c r="I17" s="26">
        <v>10.143002922814119</v>
      </c>
      <c r="J17" s="1520">
        <v>103.64705882352941</v>
      </c>
      <c r="K17" s="26">
        <v>4.063312071816668</v>
      </c>
      <c r="L17" s="26">
        <v>112.8</v>
      </c>
      <c r="M17" s="27">
        <v>8.8000000000000007</v>
      </c>
      <c r="N17" s="1519">
        <v>102.6660181986239</v>
      </c>
      <c r="O17" s="26">
        <v>-1.2009906769825562</v>
      </c>
      <c r="P17" s="1520">
        <v>152.4589034389472</v>
      </c>
      <c r="Q17" s="26">
        <v>1.5715545895717611</v>
      </c>
      <c r="R17" s="26">
        <v>144.80000000000001</v>
      </c>
      <c r="S17" s="27">
        <v>-5</v>
      </c>
    </row>
    <row r="18" spans="1:19" ht="18" customHeight="1">
      <c r="A18" s="1521" t="s">
        <v>1178</v>
      </c>
      <c r="B18" s="32">
        <v>113.22717848462969</v>
      </c>
      <c r="C18" s="32">
        <v>6.4207115404632873</v>
      </c>
      <c r="D18" s="32">
        <v>154.1</v>
      </c>
      <c r="E18" s="32">
        <v>1.1000000000000001</v>
      </c>
      <c r="F18" s="32"/>
      <c r="G18" s="33"/>
      <c r="H18" s="1522">
        <v>109.72889947384357</v>
      </c>
      <c r="I18" s="32">
        <v>9.2560421725574713</v>
      </c>
      <c r="J18" s="1523">
        <v>103.3</v>
      </c>
      <c r="K18" s="32">
        <v>-0.4</v>
      </c>
      <c r="L18" s="32"/>
      <c r="M18" s="33"/>
      <c r="N18" s="1522">
        <v>103.18811090565983</v>
      </c>
      <c r="O18" s="32">
        <v>-2.5951247873468617</v>
      </c>
      <c r="P18" s="1523">
        <v>149.18</v>
      </c>
      <c r="Q18" s="32">
        <v>1.52</v>
      </c>
      <c r="R18" s="32"/>
      <c r="S18" s="33"/>
    </row>
    <row r="19" spans="1:19" ht="18" customHeight="1">
      <c r="A19" s="1524" t="s">
        <v>1179</v>
      </c>
      <c r="B19" s="1525">
        <v>119.53589074776228</v>
      </c>
      <c r="C19" s="1525">
        <v>14.565665659899764</v>
      </c>
      <c r="D19" s="1525">
        <v>154.30000000000001</v>
      </c>
      <c r="E19" s="1525">
        <v>0.47</v>
      </c>
      <c r="F19" s="1525"/>
      <c r="G19" s="1526"/>
      <c r="H19" s="1527">
        <v>110.13879962172938</v>
      </c>
      <c r="I19" s="1525">
        <v>7.7765085604491588</v>
      </c>
      <c r="J19" s="1528">
        <v>102.7</v>
      </c>
      <c r="K19" s="1525">
        <v>1.7</v>
      </c>
      <c r="L19" s="1525"/>
      <c r="M19" s="1526"/>
      <c r="N19" s="1527">
        <v>108.53204425534608</v>
      </c>
      <c r="O19" s="1525">
        <v>6.2992921093215131</v>
      </c>
      <c r="P19" s="1528">
        <v>150.24</v>
      </c>
      <c r="Q19" s="1525">
        <v>-1.1599999999999999</v>
      </c>
      <c r="R19" s="1525"/>
      <c r="S19" s="1526"/>
    </row>
    <row r="20" spans="1:19" ht="18" customHeight="1" thickBot="1">
      <c r="A20" s="1529" t="s">
        <v>212</v>
      </c>
      <c r="B20" s="1530">
        <v>112.36848666707168</v>
      </c>
      <c r="C20" s="1530">
        <v>12.368486667071693</v>
      </c>
      <c r="D20" s="1530">
        <v>157.9989350372737</v>
      </c>
      <c r="E20" s="1530">
        <v>10.397615610391247</v>
      </c>
      <c r="F20" s="1530"/>
      <c r="G20" s="1531"/>
      <c r="H20" s="1532"/>
      <c r="I20" s="1530"/>
      <c r="J20" s="1533">
        <v>102.05232941043793</v>
      </c>
      <c r="K20" s="1530">
        <v>0.12887757558914112</v>
      </c>
      <c r="L20" s="1530"/>
      <c r="M20" s="1531"/>
      <c r="N20" s="1532"/>
      <c r="O20" s="1530"/>
      <c r="P20" s="1533">
        <v>154.86331980584123</v>
      </c>
      <c r="Q20" s="1530">
        <v>9.1144752617900391</v>
      </c>
      <c r="R20" s="1530"/>
      <c r="S20" s="1531"/>
    </row>
    <row r="21" spans="1:19" ht="9" customHeight="1" thickTop="1">
      <c r="A21" s="1055"/>
    </row>
    <row r="22" spans="1:19" ht="9" customHeight="1">
      <c r="A22" s="1055"/>
    </row>
    <row r="24" spans="1:19">
      <c r="D24" s="1120"/>
      <c r="E24" s="1120"/>
    </row>
    <row r="25" spans="1:19">
      <c r="D25" s="1120"/>
      <c r="E25" s="1120"/>
    </row>
  </sheetData>
  <mergeCells count="16">
    <mergeCell ref="A1:S1"/>
    <mergeCell ref="A2:S2"/>
    <mergeCell ref="A3:S3"/>
    <mergeCell ref="A4:G4"/>
    <mergeCell ref="H4:M4"/>
    <mergeCell ref="N4:S4"/>
    <mergeCell ref="L6:M6"/>
    <mergeCell ref="N6:O6"/>
    <mergeCell ref="P6:Q6"/>
    <mergeCell ref="R6:S6"/>
    <mergeCell ref="A6:A7"/>
    <mergeCell ref="B6:C6"/>
    <mergeCell ref="D6:E6"/>
    <mergeCell ref="F6:G6"/>
    <mergeCell ref="H6:I6"/>
    <mergeCell ref="J6:K6"/>
  </mergeCells>
  <printOptions horizontalCentered="1"/>
  <pageMargins left="0.27" right="0.18" top="0.75" bottom="0.75" header="0.3" footer="0.3"/>
  <pageSetup scale="95" orientation="landscape" r:id="rId1"/>
  <rowBreaks count="1" manualBreakCount="1">
    <brk id="20" max="18" man="1"/>
  </rowBreaks>
</worksheet>
</file>

<file path=xl/worksheets/sheet18.xml><?xml version="1.0" encoding="utf-8"?>
<worksheet xmlns="http://schemas.openxmlformats.org/spreadsheetml/2006/main" xmlns:r="http://schemas.openxmlformats.org/officeDocument/2006/relationships">
  <sheetPr>
    <pageSetUpPr fitToPage="1"/>
  </sheetPr>
  <dimension ref="C1:N152"/>
  <sheetViews>
    <sheetView zoomScaleSheetLayoutView="55" workbookViewId="0">
      <selection activeCell="S12" sqref="S12"/>
    </sheetView>
  </sheetViews>
  <sheetFormatPr defaultRowHeight="15.75"/>
  <cols>
    <col min="1" max="1" width="2.7109375" style="1056" customWidth="1"/>
    <col min="2" max="2" width="3.5703125" style="1056" customWidth="1"/>
    <col min="3" max="3" width="3.28515625" style="1056" customWidth="1"/>
    <col min="4" max="4" width="4.85546875" style="1056" customWidth="1"/>
    <col min="5" max="5" width="6.140625" style="1056" customWidth="1"/>
    <col min="6" max="6" width="5.28515625" style="1056" customWidth="1"/>
    <col min="7" max="7" width="21.140625" style="1056" customWidth="1"/>
    <col min="8" max="12" width="15.7109375" style="1056" customWidth="1"/>
    <col min="13" max="13" width="14.85546875" style="1056" customWidth="1"/>
    <col min="14" max="14" width="15.42578125" style="1056" customWidth="1"/>
    <col min="15" max="15" width="3.5703125" style="1056" customWidth="1"/>
    <col min="16" max="146" width="9.140625" style="1056"/>
    <col min="147" max="147" width="3.28515625" style="1056" customWidth="1"/>
    <col min="148" max="148" width="4.85546875" style="1056" customWidth="1"/>
    <col min="149" max="149" width="6.140625" style="1056" customWidth="1"/>
    <col min="150" max="150" width="5.28515625" style="1056" customWidth="1"/>
    <col min="151" max="151" width="26.140625" style="1056" customWidth="1"/>
    <col min="152" max="152" width="11" style="1056" customWidth="1"/>
    <col min="153" max="153" width="10.7109375" style="1056" customWidth="1"/>
    <col min="154" max="154" width="10.28515625" style="1056" customWidth="1"/>
    <col min="155" max="155" width="11.140625" style="1056" customWidth="1"/>
    <col min="156" max="156" width="11.28515625" style="1056" customWidth="1"/>
    <col min="157" max="157" width="10" style="1056" customWidth="1"/>
    <col min="158" max="158" width="12.42578125" style="1056" customWidth="1"/>
    <col min="159" max="210" width="9.140625" style="1056"/>
    <col min="211" max="211" width="3.28515625" style="1056" customWidth="1"/>
    <col min="212" max="212" width="4.85546875" style="1056" customWidth="1"/>
    <col min="213" max="213" width="6.140625" style="1056" customWidth="1"/>
    <col min="214" max="214" width="5.28515625" style="1056" customWidth="1"/>
    <col min="215" max="215" width="26.140625" style="1056" customWidth="1"/>
    <col min="216" max="220" width="15.7109375" style="1056" customWidth="1"/>
    <col min="221" max="221" width="14.85546875" style="1056" customWidth="1"/>
    <col min="222" max="222" width="15.42578125" style="1056" customWidth="1"/>
    <col min="223" max="402" width="9.140625" style="1056"/>
    <col min="403" max="403" width="3.28515625" style="1056" customWidth="1"/>
    <col min="404" max="404" width="4.85546875" style="1056" customWidth="1"/>
    <col min="405" max="405" width="6.140625" style="1056" customWidth="1"/>
    <col min="406" max="406" width="5.28515625" style="1056" customWidth="1"/>
    <col min="407" max="407" width="26.140625" style="1056" customWidth="1"/>
    <col min="408" max="408" width="11" style="1056" customWidth="1"/>
    <col min="409" max="409" width="10.7109375" style="1056" customWidth="1"/>
    <col min="410" max="410" width="10.28515625" style="1056" customWidth="1"/>
    <col min="411" max="411" width="11.140625" style="1056" customWidth="1"/>
    <col min="412" max="412" width="11.28515625" style="1056" customWidth="1"/>
    <col min="413" max="413" width="10" style="1056" customWidth="1"/>
    <col min="414" max="414" width="12.42578125" style="1056" customWidth="1"/>
    <col min="415" max="466" width="9.140625" style="1056"/>
    <col min="467" max="467" width="3.28515625" style="1056" customWidth="1"/>
    <col min="468" max="468" width="4.85546875" style="1056" customWidth="1"/>
    <col min="469" max="469" width="6.140625" style="1056" customWidth="1"/>
    <col min="470" max="470" width="5.28515625" style="1056" customWidth="1"/>
    <col min="471" max="471" width="26.140625" style="1056" customWidth="1"/>
    <col min="472" max="476" width="15.7109375" style="1056" customWidth="1"/>
    <col min="477" max="477" width="14.85546875" style="1056" customWidth="1"/>
    <col min="478" max="478" width="15.42578125" style="1056" customWidth="1"/>
    <col min="479" max="658" width="9.140625" style="1056"/>
    <col min="659" max="659" width="3.28515625" style="1056" customWidth="1"/>
    <col min="660" max="660" width="4.85546875" style="1056" customWidth="1"/>
    <col min="661" max="661" width="6.140625" style="1056" customWidth="1"/>
    <col min="662" max="662" width="5.28515625" style="1056" customWidth="1"/>
    <col min="663" max="663" width="26.140625" style="1056" customWidth="1"/>
    <col min="664" max="664" width="11" style="1056" customWidth="1"/>
    <col min="665" max="665" width="10.7109375" style="1056" customWidth="1"/>
    <col min="666" max="666" width="10.28515625" style="1056" customWidth="1"/>
    <col min="667" max="667" width="11.140625" style="1056" customWidth="1"/>
    <col min="668" max="668" width="11.28515625" style="1056" customWidth="1"/>
    <col min="669" max="669" width="10" style="1056" customWidth="1"/>
    <col min="670" max="670" width="12.42578125" style="1056" customWidth="1"/>
    <col min="671" max="722" width="9.140625" style="1056"/>
    <col min="723" max="723" width="3.28515625" style="1056" customWidth="1"/>
    <col min="724" max="724" width="4.85546875" style="1056" customWidth="1"/>
    <col min="725" max="725" width="6.140625" style="1056" customWidth="1"/>
    <col min="726" max="726" width="5.28515625" style="1056" customWidth="1"/>
    <col min="727" max="727" width="26.140625" style="1056" customWidth="1"/>
    <col min="728" max="732" width="15.7109375" style="1056" customWidth="1"/>
    <col min="733" max="733" width="14.85546875" style="1056" customWidth="1"/>
    <col min="734" max="734" width="15.42578125" style="1056" customWidth="1"/>
    <col min="735" max="914" width="9.140625" style="1056"/>
    <col min="915" max="915" width="3.28515625" style="1056" customWidth="1"/>
    <col min="916" max="916" width="4.85546875" style="1056" customWidth="1"/>
    <col min="917" max="917" width="6.140625" style="1056" customWidth="1"/>
    <col min="918" max="918" width="5.28515625" style="1056" customWidth="1"/>
    <col min="919" max="919" width="26.140625" style="1056" customWidth="1"/>
    <col min="920" max="920" width="11" style="1056" customWidth="1"/>
    <col min="921" max="921" width="10.7109375" style="1056" customWidth="1"/>
    <col min="922" max="922" width="10.28515625" style="1056" customWidth="1"/>
    <col min="923" max="923" width="11.140625" style="1056" customWidth="1"/>
    <col min="924" max="924" width="11.28515625" style="1056" customWidth="1"/>
    <col min="925" max="925" width="10" style="1056" customWidth="1"/>
    <col min="926" max="926" width="12.42578125" style="1056" customWidth="1"/>
    <col min="927" max="978" width="9.140625" style="1056"/>
    <col min="979" max="979" width="3.28515625" style="1056" customWidth="1"/>
    <col min="980" max="980" width="4.85546875" style="1056" customWidth="1"/>
    <col min="981" max="981" width="6.140625" style="1056" customWidth="1"/>
    <col min="982" max="982" width="5.28515625" style="1056" customWidth="1"/>
    <col min="983" max="983" width="26.140625" style="1056" customWidth="1"/>
    <col min="984" max="988" width="15.7109375" style="1056" customWidth="1"/>
    <col min="989" max="989" width="14.85546875" style="1056" customWidth="1"/>
    <col min="990" max="990" width="15.42578125" style="1056" customWidth="1"/>
    <col min="991" max="1170" width="9.140625" style="1056"/>
    <col min="1171" max="1171" width="3.28515625" style="1056" customWidth="1"/>
    <col min="1172" max="1172" width="4.85546875" style="1056" customWidth="1"/>
    <col min="1173" max="1173" width="6.140625" style="1056" customWidth="1"/>
    <col min="1174" max="1174" width="5.28515625" style="1056" customWidth="1"/>
    <col min="1175" max="1175" width="26.140625" style="1056" customWidth="1"/>
    <col min="1176" max="1176" width="11" style="1056" customWidth="1"/>
    <col min="1177" max="1177" width="10.7109375" style="1056" customWidth="1"/>
    <col min="1178" max="1178" width="10.28515625" style="1056" customWidth="1"/>
    <col min="1179" max="1179" width="11.140625" style="1056" customWidth="1"/>
    <col min="1180" max="1180" width="11.28515625" style="1056" customWidth="1"/>
    <col min="1181" max="1181" width="10" style="1056" customWidth="1"/>
    <col min="1182" max="1182" width="12.42578125" style="1056" customWidth="1"/>
    <col min="1183" max="1234" width="9.140625" style="1056"/>
    <col min="1235" max="1235" width="3.28515625" style="1056" customWidth="1"/>
    <col min="1236" max="1236" width="4.85546875" style="1056" customWidth="1"/>
    <col min="1237" max="1237" width="6.140625" style="1056" customWidth="1"/>
    <col min="1238" max="1238" width="5.28515625" style="1056" customWidth="1"/>
    <col min="1239" max="1239" width="26.140625" style="1056" customWidth="1"/>
    <col min="1240" max="1244" width="15.7109375" style="1056" customWidth="1"/>
    <col min="1245" max="1245" width="14.85546875" style="1056" customWidth="1"/>
    <col min="1246" max="1246" width="15.42578125" style="1056" customWidth="1"/>
    <col min="1247" max="1426" width="9.140625" style="1056"/>
    <col min="1427" max="1427" width="3.28515625" style="1056" customWidth="1"/>
    <col min="1428" max="1428" width="4.85546875" style="1056" customWidth="1"/>
    <col min="1429" max="1429" width="6.140625" style="1056" customWidth="1"/>
    <col min="1430" max="1430" width="5.28515625" style="1056" customWidth="1"/>
    <col min="1431" max="1431" width="26.140625" style="1056" customWidth="1"/>
    <col min="1432" max="1432" width="11" style="1056" customWidth="1"/>
    <col min="1433" max="1433" width="10.7109375" style="1056" customWidth="1"/>
    <col min="1434" max="1434" width="10.28515625" style="1056" customWidth="1"/>
    <col min="1435" max="1435" width="11.140625" style="1056" customWidth="1"/>
    <col min="1436" max="1436" width="11.28515625" style="1056" customWidth="1"/>
    <col min="1437" max="1437" width="10" style="1056" customWidth="1"/>
    <col min="1438" max="1438" width="12.42578125" style="1056" customWidth="1"/>
    <col min="1439" max="1490" width="9.140625" style="1056"/>
    <col min="1491" max="1491" width="3.28515625" style="1056" customWidth="1"/>
    <col min="1492" max="1492" width="4.85546875" style="1056" customWidth="1"/>
    <col min="1493" max="1493" width="6.140625" style="1056" customWidth="1"/>
    <col min="1494" max="1494" width="5.28515625" style="1056" customWidth="1"/>
    <col min="1495" max="1495" width="26.140625" style="1056" customWidth="1"/>
    <col min="1496" max="1500" width="15.7109375" style="1056" customWidth="1"/>
    <col min="1501" max="1501" width="14.85546875" style="1056" customWidth="1"/>
    <col min="1502" max="1502" width="15.42578125" style="1056" customWidth="1"/>
    <col min="1503" max="1682" width="9.140625" style="1056"/>
    <col min="1683" max="1683" width="3.28515625" style="1056" customWidth="1"/>
    <col min="1684" max="1684" width="4.85546875" style="1056" customWidth="1"/>
    <col min="1685" max="1685" width="6.140625" style="1056" customWidth="1"/>
    <col min="1686" max="1686" width="5.28515625" style="1056" customWidth="1"/>
    <col min="1687" max="1687" width="26.140625" style="1056" customWidth="1"/>
    <col min="1688" max="1688" width="11" style="1056" customWidth="1"/>
    <col min="1689" max="1689" width="10.7109375" style="1056" customWidth="1"/>
    <col min="1690" max="1690" width="10.28515625" style="1056" customWidth="1"/>
    <col min="1691" max="1691" width="11.140625" style="1056" customWidth="1"/>
    <col min="1692" max="1692" width="11.28515625" style="1056" customWidth="1"/>
    <col min="1693" max="1693" width="10" style="1056" customWidth="1"/>
    <col min="1694" max="1694" width="12.42578125" style="1056" customWidth="1"/>
    <col min="1695" max="1746" width="9.140625" style="1056"/>
    <col min="1747" max="1747" width="3.28515625" style="1056" customWidth="1"/>
    <col min="1748" max="1748" width="4.85546875" style="1056" customWidth="1"/>
    <col min="1749" max="1749" width="6.140625" style="1056" customWidth="1"/>
    <col min="1750" max="1750" width="5.28515625" style="1056" customWidth="1"/>
    <col min="1751" max="1751" width="26.140625" style="1056" customWidth="1"/>
    <col min="1752" max="1756" width="15.7109375" style="1056" customWidth="1"/>
    <col min="1757" max="1757" width="14.85546875" style="1056" customWidth="1"/>
    <col min="1758" max="1758" width="15.42578125" style="1056" customWidth="1"/>
    <col min="1759" max="1938" width="9.140625" style="1056"/>
    <col min="1939" max="1939" width="3.28515625" style="1056" customWidth="1"/>
    <col min="1940" max="1940" width="4.85546875" style="1056" customWidth="1"/>
    <col min="1941" max="1941" width="6.140625" style="1056" customWidth="1"/>
    <col min="1942" max="1942" width="5.28515625" style="1056" customWidth="1"/>
    <col min="1943" max="1943" width="26.140625" style="1056" customWidth="1"/>
    <col min="1944" max="1944" width="11" style="1056" customWidth="1"/>
    <col min="1945" max="1945" width="10.7109375" style="1056" customWidth="1"/>
    <col min="1946" max="1946" width="10.28515625" style="1056" customWidth="1"/>
    <col min="1947" max="1947" width="11.140625" style="1056" customWidth="1"/>
    <col min="1948" max="1948" width="11.28515625" style="1056" customWidth="1"/>
    <col min="1949" max="1949" width="10" style="1056" customWidth="1"/>
    <col min="1950" max="1950" width="12.42578125" style="1056" customWidth="1"/>
    <col min="1951" max="2002" width="9.140625" style="1056"/>
    <col min="2003" max="2003" width="3.28515625" style="1056" customWidth="1"/>
    <col min="2004" max="2004" width="4.85546875" style="1056" customWidth="1"/>
    <col min="2005" max="2005" width="6.140625" style="1056" customWidth="1"/>
    <col min="2006" max="2006" width="5.28515625" style="1056" customWidth="1"/>
    <col min="2007" max="2007" width="26.140625" style="1056" customWidth="1"/>
    <col min="2008" max="2012" width="15.7109375" style="1056" customWidth="1"/>
    <col min="2013" max="2013" width="14.85546875" style="1056" customWidth="1"/>
    <col min="2014" max="2014" width="15.42578125" style="1056" customWidth="1"/>
    <col min="2015" max="2194" width="9.140625" style="1056"/>
    <col min="2195" max="2195" width="3.28515625" style="1056" customWidth="1"/>
    <col min="2196" max="2196" width="4.85546875" style="1056" customWidth="1"/>
    <col min="2197" max="2197" width="6.140625" style="1056" customWidth="1"/>
    <col min="2198" max="2198" width="5.28515625" style="1056" customWidth="1"/>
    <col min="2199" max="2199" width="26.140625" style="1056" customWidth="1"/>
    <col min="2200" max="2200" width="11" style="1056" customWidth="1"/>
    <col min="2201" max="2201" width="10.7109375" style="1056" customWidth="1"/>
    <col min="2202" max="2202" width="10.28515625" style="1056" customWidth="1"/>
    <col min="2203" max="2203" width="11.140625" style="1056" customWidth="1"/>
    <col min="2204" max="2204" width="11.28515625" style="1056" customWidth="1"/>
    <col min="2205" max="2205" width="10" style="1056" customWidth="1"/>
    <col min="2206" max="2206" width="12.42578125" style="1056" customWidth="1"/>
    <col min="2207" max="2258" width="9.140625" style="1056"/>
    <col min="2259" max="2259" width="3.28515625" style="1056" customWidth="1"/>
    <col min="2260" max="2260" width="4.85546875" style="1056" customWidth="1"/>
    <col min="2261" max="2261" width="6.140625" style="1056" customWidth="1"/>
    <col min="2262" max="2262" width="5.28515625" style="1056" customWidth="1"/>
    <col min="2263" max="2263" width="26.140625" style="1056" customWidth="1"/>
    <col min="2264" max="2268" width="15.7109375" style="1056" customWidth="1"/>
    <col min="2269" max="2269" width="14.85546875" style="1056" customWidth="1"/>
    <col min="2270" max="2270" width="15.42578125" style="1056" customWidth="1"/>
    <col min="2271" max="2450" width="9.140625" style="1056"/>
    <col min="2451" max="2451" width="3.28515625" style="1056" customWidth="1"/>
    <col min="2452" max="2452" width="4.85546875" style="1056" customWidth="1"/>
    <col min="2453" max="2453" width="6.140625" style="1056" customWidth="1"/>
    <col min="2454" max="2454" width="5.28515625" style="1056" customWidth="1"/>
    <col min="2455" max="2455" width="26.140625" style="1056" customWidth="1"/>
    <col min="2456" max="2456" width="11" style="1056" customWidth="1"/>
    <col min="2457" max="2457" width="10.7109375" style="1056" customWidth="1"/>
    <col min="2458" max="2458" width="10.28515625" style="1056" customWidth="1"/>
    <col min="2459" max="2459" width="11.140625" style="1056" customWidth="1"/>
    <col min="2460" max="2460" width="11.28515625" style="1056" customWidth="1"/>
    <col min="2461" max="2461" width="10" style="1056" customWidth="1"/>
    <col min="2462" max="2462" width="12.42578125" style="1056" customWidth="1"/>
    <col min="2463" max="2514" width="9.140625" style="1056"/>
    <col min="2515" max="2515" width="3.28515625" style="1056" customWidth="1"/>
    <col min="2516" max="2516" width="4.85546875" style="1056" customWidth="1"/>
    <col min="2517" max="2517" width="6.140625" style="1056" customWidth="1"/>
    <col min="2518" max="2518" width="5.28515625" style="1056" customWidth="1"/>
    <col min="2519" max="2519" width="26.140625" style="1056" customWidth="1"/>
    <col min="2520" max="2524" width="15.7109375" style="1056" customWidth="1"/>
    <col min="2525" max="2525" width="14.85546875" style="1056" customWidth="1"/>
    <col min="2526" max="2526" width="15.42578125" style="1056" customWidth="1"/>
    <col min="2527" max="2706" width="9.140625" style="1056"/>
    <col min="2707" max="2707" width="3.28515625" style="1056" customWidth="1"/>
    <col min="2708" max="2708" width="4.85546875" style="1056" customWidth="1"/>
    <col min="2709" max="2709" width="6.140625" style="1056" customWidth="1"/>
    <col min="2710" max="2710" width="5.28515625" style="1056" customWidth="1"/>
    <col min="2711" max="2711" width="26.140625" style="1056" customWidth="1"/>
    <col min="2712" max="2712" width="11" style="1056" customWidth="1"/>
    <col min="2713" max="2713" width="10.7109375" style="1056" customWidth="1"/>
    <col min="2714" max="2714" width="10.28515625" style="1056" customWidth="1"/>
    <col min="2715" max="2715" width="11.140625" style="1056" customWidth="1"/>
    <col min="2716" max="2716" width="11.28515625" style="1056" customWidth="1"/>
    <col min="2717" max="2717" width="10" style="1056" customWidth="1"/>
    <col min="2718" max="2718" width="12.42578125" style="1056" customWidth="1"/>
    <col min="2719" max="2770" width="9.140625" style="1056"/>
    <col min="2771" max="2771" width="3.28515625" style="1056" customWidth="1"/>
    <col min="2772" max="2772" width="4.85546875" style="1056" customWidth="1"/>
    <col min="2773" max="2773" width="6.140625" style="1056" customWidth="1"/>
    <col min="2774" max="2774" width="5.28515625" style="1056" customWidth="1"/>
    <col min="2775" max="2775" width="26.140625" style="1056" customWidth="1"/>
    <col min="2776" max="2780" width="15.7109375" style="1056" customWidth="1"/>
    <col min="2781" max="2781" width="14.85546875" style="1056" customWidth="1"/>
    <col min="2782" max="2782" width="15.42578125" style="1056" customWidth="1"/>
    <col min="2783" max="2962" width="9.140625" style="1056"/>
    <col min="2963" max="2963" width="3.28515625" style="1056" customWidth="1"/>
    <col min="2964" max="2964" width="4.85546875" style="1056" customWidth="1"/>
    <col min="2965" max="2965" width="6.140625" style="1056" customWidth="1"/>
    <col min="2966" max="2966" width="5.28515625" style="1056" customWidth="1"/>
    <col min="2967" max="2967" width="26.140625" style="1056" customWidth="1"/>
    <col min="2968" max="2968" width="11" style="1056" customWidth="1"/>
    <col min="2969" max="2969" width="10.7109375" style="1056" customWidth="1"/>
    <col min="2970" max="2970" width="10.28515625" style="1056" customWidth="1"/>
    <col min="2971" max="2971" width="11.140625" style="1056" customWidth="1"/>
    <col min="2972" max="2972" width="11.28515625" style="1056" customWidth="1"/>
    <col min="2973" max="2973" width="10" style="1056" customWidth="1"/>
    <col min="2974" max="2974" width="12.42578125" style="1056" customWidth="1"/>
    <col min="2975" max="3026" width="9.140625" style="1056"/>
    <col min="3027" max="3027" width="3.28515625" style="1056" customWidth="1"/>
    <col min="3028" max="3028" width="4.85546875" style="1056" customWidth="1"/>
    <col min="3029" max="3029" width="6.140625" style="1056" customWidth="1"/>
    <col min="3030" max="3030" width="5.28515625" style="1056" customWidth="1"/>
    <col min="3031" max="3031" width="26.140625" style="1056" customWidth="1"/>
    <col min="3032" max="3036" width="15.7109375" style="1056" customWidth="1"/>
    <col min="3037" max="3037" width="14.85546875" style="1056" customWidth="1"/>
    <col min="3038" max="3038" width="15.42578125" style="1056" customWidth="1"/>
    <col min="3039" max="3218" width="9.140625" style="1056"/>
    <col min="3219" max="3219" width="3.28515625" style="1056" customWidth="1"/>
    <col min="3220" max="3220" width="4.85546875" style="1056" customWidth="1"/>
    <col min="3221" max="3221" width="6.140625" style="1056" customWidth="1"/>
    <col min="3222" max="3222" width="5.28515625" style="1056" customWidth="1"/>
    <col min="3223" max="3223" width="26.140625" style="1056" customWidth="1"/>
    <col min="3224" max="3224" width="11" style="1056" customWidth="1"/>
    <col min="3225" max="3225" width="10.7109375" style="1056" customWidth="1"/>
    <col min="3226" max="3226" width="10.28515625" style="1056" customWidth="1"/>
    <col min="3227" max="3227" width="11.140625" style="1056" customWidth="1"/>
    <col min="3228" max="3228" width="11.28515625" style="1056" customWidth="1"/>
    <col min="3229" max="3229" width="10" style="1056" customWidth="1"/>
    <col min="3230" max="3230" width="12.42578125" style="1056" customWidth="1"/>
    <col min="3231" max="3282" width="9.140625" style="1056"/>
    <col min="3283" max="3283" width="3.28515625" style="1056" customWidth="1"/>
    <col min="3284" max="3284" width="4.85546875" style="1056" customWidth="1"/>
    <col min="3285" max="3285" width="6.140625" style="1056" customWidth="1"/>
    <col min="3286" max="3286" width="5.28515625" style="1056" customWidth="1"/>
    <col min="3287" max="3287" width="26.140625" style="1056" customWidth="1"/>
    <col min="3288" max="3292" width="15.7109375" style="1056" customWidth="1"/>
    <col min="3293" max="3293" width="14.85546875" style="1056" customWidth="1"/>
    <col min="3294" max="3294" width="15.42578125" style="1056" customWidth="1"/>
    <col min="3295" max="3474" width="9.140625" style="1056"/>
    <col min="3475" max="3475" width="3.28515625" style="1056" customWidth="1"/>
    <col min="3476" max="3476" width="4.85546875" style="1056" customWidth="1"/>
    <col min="3477" max="3477" width="6.140625" style="1056" customWidth="1"/>
    <col min="3478" max="3478" width="5.28515625" style="1056" customWidth="1"/>
    <col min="3479" max="3479" width="26.140625" style="1056" customWidth="1"/>
    <col min="3480" max="3480" width="11" style="1056" customWidth="1"/>
    <col min="3481" max="3481" width="10.7109375" style="1056" customWidth="1"/>
    <col min="3482" max="3482" width="10.28515625" style="1056" customWidth="1"/>
    <col min="3483" max="3483" width="11.140625" style="1056" customWidth="1"/>
    <col min="3484" max="3484" width="11.28515625" style="1056" customWidth="1"/>
    <col min="3485" max="3485" width="10" style="1056" customWidth="1"/>
    <col min="3486" max="3486" width="12.42578125" style="1056" customWidth="1"/>
    <col min="3487" max="3538" width="9.140625" style="1056"/>
    <col min="3539" max="3539" width="3.28515625" style="1056" customWidth="1"/>
    <col min="3540" max="3540" width="4.85546875" style="1056" customWidth="1"/>
    <col min="3541" max="3541" width="6.140625" style="1056" customWidth="1"/>
    <col min="3542" max="3542" width="5.28515625" style="1056" customWidth="1"/>
    <col min="3543" max="3543" width="26.140625" style="1056" customWidth="1"/>
    <col min="3544" max="3548" width="15.7109375" style="1056" customWidth="1"/>
    <col min="3549" max="3549" width="14.85546875" style="1056" customWidth="1"/>
    <col min="3550" max="3550" width="15.42578125" style="1056" customWidth="1"/>
    <col min="3551" max="3730" width="9.140625" style="1056"/>
    <col min="3731" max="3731" width="3.28515625" style="1056" customWidth="1"/>
    <col min="3732" max="3732" width="4.85546875" style="1056" customWidth="1"/>
    <col min="3733" max="3733" width="6.140625" style="1056" customWidth="1"/>
    <col min="3734" max="3734" width="5.28515625" style="1056" customWidth="1"/>
    <col min="3735" max="3735" width="26.140625" style="1056" customWidth="1"/>
    <col min="3736" max="3736" width="11" style="1056" customWidth="1"/>
    <col min="3737" max="3737" width="10.7109375" style="1056" customWidth="1"/>
    <col min="3738" max="3738" width="10.28515625" style="1056" customWidth="1"/>
    <col min="3739" max="3739" width="11.140625" style="1056" customWidth="1"/>
    <col min="3740" max="3740" width="11.28515625" style="1056" customWidth="1"/>
    <col min="3741" max="3741" width="10" style="1056" customWidth="1"/>
    <col min="3742" max="3742" width="12.42578125" style="1056" customWidth="1"/>
    <col min="3743" max="3794" width="9.140625" style="1056"/>
    <col min="3795" max="3795" width="3.28515625" style="1056" customWidth="1"/>
    <col min="3796" max="3796" width="4.85546875" style="1056" customWidth="1"/>
    <col min="3797" max="3797" width="6.140625" style="1056" customWidth="1"/>
    <col min="3798" max="3798" width="5.28515625" style="1056" customWidth="1"/>
    <col min="3799" max="3799" width="26.140625" style="1056" customWidth="1"/>
    <col min="3800" max="3804" width="15.7109375" style="1056" customWidth="1"/>
    <col min="3805" max="3805" width="14.85546875" style="1056" customWidth="1"/>
    <col min="3806" max="3806" width="15.42578125" style="1056" customWidth="1"/>
    <col min="3807" max="3986" width="9.140625" style="1056"/>
    <col min="3987" max="3987" width="3.28515625" style="1056" customWidth="1"/>
    <col min="3988" max="3988" width="4.85546875" style="1056" customWidth="1"/>
    <col min="3989" max="3989" width="6.140625" style="1056" customWidth="1"/>
    <col min="3990" max="3990" width="5.28515625" style="1056" customWidth="1"/>
    <col min="3991" max="3991" width="26.140625" style="1056" customWidth="1"/>
    <col min="3992" max="3992" width="11" style="1056" customWidth="1"/>
    <col min="3993" max="3993" width="10.7109375" style="1056" customWidth="1"/>
    <col min="3994" max="3994" width="10.28515625" style="1056" customWidth="1"/>
    <col min="3995" max="3995" width="11.140625" style="1056" customWidth="1"/>
    <col min="3996" max="3996" width="11.28515625" style="1056" customWidth="1"/>
    <col min="3997" max="3997" width="10" style="1056" customWidth="1"/>
    <col min="3998" max="3998" width="12.42578125" style="1056" customWidth="1"/>
    <col min="3999" max="4050" width="9.140625" style="1056"/>
    <col min="4051" max="4051" width="3.28515625" style="1056" customWidth="1"/>
    <col min="4052" max="4052" width="4.85546875" style="1056" customWidth="1"/>
    <col min="4053" max="4053" width="6.140625" style="1056" customWidth="1"/>
    <col min="4054" max="4054" width="5.28515625" style="1056" customWidth="1"/>
    <col min="4055" max="4055" width="26.140625" style="1056" customWidth="1"/>
    <col min="4056" max="4060" width="15.7109375" style="1056" customWidth="1"/>
    <col min="4061" max="4061" width="14.85546875" style="1056" customWidth="1"/>
    <col min="4062" max="4062" width="15.42578125" style="1056" customWidth="1"/>
    <col min="4063" max="4242" width="9.140625" style="1056"/>
    <col min="4243" max="4243" width="3.28515625" style="1056" customWidth="1"/>
    <col min="4244" max="4244" width="4.85546875" style="1056" customWidth="1"/>
    <col min="4245" max="4245" width="6.140625" style="1056" customWidth="1"/>
    <col min="4246" max="4246" width="5.28515625" style="1056" customWidth="1"/>
    <col min="4247" max="4247" width="26.140625" style="1056" customWidth="1"/>
    <col min="4248" max="4248" width="11" style="1056" customWidth="1"/>
    <col min="4249" max="4249" width="10.7109375" style="1056" customWidth="1"/>
    <col min="4250" max="4250" width="10.28515625" style="1056" customWidth="1"/>
    <col min="4251" max="4251" width="11.140625" style="1056" customWidth="1"/>
    <col min="4252" max="4252" width="11.28515625" style="1056" customWidth="1"/>
    <col min="4253" max="4253" width="10" style="1056" customWidth="1"/>
    <col min="4254" max="4254" width="12.42578125" style="1056" customWidth="1"/>
    <col min="4255" max="4306" width="9.140625" style="1056"/>
    <col min="4307" max="4307" width="3.28515625" style="1056" customWidth="1"/>
    <col min="4308" max="4308" width="4.85546875" style="1056" customWidth="1"/>
    <col min="4309" max="4309" width="6.140625" style="1056" customWidth="1"/>
    <col min="4310" max="4310" width="5.28515625" style="1056" customWidth="1"/>
    <col min="4311" max="4311" width="26.140625" style="1056" customWidth="1"/>
    <col min="4312" max="4316" width="15.7109375" style="1056" customWidth="1"/>
    <col min="4317" max="4317" width="14.85546875" style="1056" customWidth="1"/>
    <col min="4318" max="4318" width="15.42578125" style="1056" customWidth="1"/>
    <col min="4319" max="4498" width="9.140625" style="1056"/>
    <col min="4499" max="4499" width="3.28515625" style="1056" customWidth="1"/>
    <col min="4500" max="4500" width="4.85546875" style="1056" customWidth="1"/>
    <col min="4501" max="4501" width="6.140625" style="1056" customWidth="1"/>
    <col min="4502" max="4502" width="5.28515625" style="1056" customWidth="1"/>
    <col min="4503" max="4503" width="26.140625" style="1056" customWidth="1"/>
    <col min="4504" max="4504" width="11" style="1056" customWidth="1"/>
    <col min="4505" max="4505" width="10.7109375" style="1056" customWidth="1"/>
    <col min="4506" max="4506" width="10.28515625" style="1056" customWidth="1"/>
    <col min="4507" max="4507" width="11.140625" style="1056" customWidth="1"/>
    <col min="4508" max="4508" width="11.28515625" style="1056" customWidth="1"/>
    <col min="4509" max="4509" width="10" style="1056" customWidth="1"/>
    <col min="4510" max="4510" width="12.42578125" style="1056" customWidth="1"/>
    <col min="4511" max="4562" width="9.140625" style="1056"/>
    <col min="4563" max="4563" width="3.28515625" style="1056" customWidth="1"/>
    <col min="4564" max="4564" width="4.85546875" style="1056" customWidth="1"/>
    <col min="4565" max="4565" width="6.140625" style="1056" customWidth="1"/>
    <col min="4566" max="4566" width="5.28515625" style="1056" customWidth="1"/>
    <col min="4567" max="4567" width="26.140625" style="1056" customWidth="1"/>
    <col min="4568" max="4572" width="15.7109375" style="1056" customWidth="1"/>
    <col min="4573" max="4573" width="14.85546875" style="1056" customWidth="1"/>
    <col min="4574" max="4574" width="15.42578125" style="1056" customWidth="1"/>
    <col min="4575" max="4754" width="9.140625" style="1056"/>
    <col min="4755" max="4755" width="3.28515625" style="1056" customWidth="1"/>
    <col min="4756" max="4756" width="4.85546875" style="1056" customWidth="1"/>
    <col min="4757" max="4757" width="6.140625" style="1056" customWidth="1"/>
    <col min="4758" max="4758" width="5.28515625" style="1056" customWidth="1"/>
    <col min="4759" max="4759" width="26.140625" style="1056" customWidth="1"/>
    <col min="4760" max="4760" width="11" style="1056" customWidth="1"/>
    <col min="4761" max="4761" width="10.7109375" style="1056" customWidth="1"/>
    <col min="4762" max="4762" width="10.28515625" style="1056" customWidth="1"/>
    <col min="4763" max="4763" width="11.140625" style="1056" customWidth="1"/>
    <col min="4764" max="4764" width="11.28515625" style="1056" customWidth="1"/>
    <col min="4765" max="4765" width="10" style="1056" customWidth="1"/>
    <col min="4766" max="4766" width="12.42578125" style="1056" customWidth="1"/>
    <col min="4767" max="4818" width="9.140625" style="1056"/>
    <col min="4819" max="4819" width="3.28515625" style="1056" customWidth="1"/>
    <col min="4820" max="4820" width="4.85546875" style="1056" customWidth="1"/>
    <col min="4821" max="4821" width="6.140625" style="1056" customWidth="1"/>
    <col min="4822" max="4822" width="5.28515625" style="1056" customWidth="1"/>
    <col min="4823" max="4823" width="26.140625" style="1056" customWidth="1"/>
    <col min="4824" max="4828" width="15.7109375" style="1056" customWidth="1"/>
    <col min="4829" max="4829" width="14.85546875" style="1056" customWidth="1"/>
    <col min="4830" max="4830" width="15.42578125" style="1056" customWidth="1"/>
    <col min="4831" max="5010" width="9.140625" style="1056"/>
    <col min="5011" max="5011" width="3.28515625" style="1056" customWidth="1"/>
    <col min="5012" max="5012" width="4.85546875" style="1056" customWidth="1"/>
    <col min="5013" max="5013" width="6.140625" style="1056" customWidth="1"/>
    <col min="5014" max="5014" width="5.28515625" style="1056" customWidth="1"/>
    <col min="5015" max="5015" width="26.140625" style="1056" customWidth="1"/>
    <col min="5016" max="5016" width="11" style="1056" customWidth="1"/>
    <col min="5017" max="5017" width="10.7109375" style="1056" customWidth="1"/>
    <col min="5018" max="5018" width="10.28515625" style="1056" customWidth="1"/>
    <col min="5019" max="5019" width="11.140625" style="1056" customWidth="1"/>
    <col min="5020" max="5020" width="11.28515625" style="1056" customWidth="1"/>
    <col min="5021" max="5021" width="10" style="1056" customWidth="1"/>
    <col min="5022" max="5022" width="12.42578125" style="1056" customWidth="1"/>
    <col min="5023" max="5074" width="9.140625" style="1056"/>
    <col min="5075" max="5075" width="3.28515625" style="1056" customWidth="1"/>
    <col min="5076" max="5076" width="4.85546875" style="1056" customWidth="1"/>
    <col min="5077" max="5077" width="6.140625" style="1056" customWidth="1"/>
    <col min="5078" max="5078" width="5.28515625" style="1056" customWidth="1"/>
    <col min="5079" max="5079" width="26.140625" style="1056" customWidth="1"/>
    <col min="5080" max="5084" width="15.7109375" style="1056" customWidth="1"/>
    <col min="5085" max="5085" width="14.85546875" style="1056" customWidth="1"/>
    <col min="5086" max="5086" width="15.42578125" style="1056" customWidth="1"/>
    <col min="5087" max="5266" width="9.140625" style="1056"/>
    <col min="5267" max="5267" width="3.28515625" style="1056" customWidth="1"/>
    <col min="5268" max="5268" width="4.85546875" style="1056" customWidth="1"/>
    <col min="5269" max="5269" width="6.140625" style="1056" customWidth="1"/>
    <col min="5270" max="5270" width="5.28515625" style="1056" customWidth="1"/>
    <col min="5271" max="5271" width="26.140625" style="1056" customWidth="1"/>
    <col min="5272" max="5272" width="11" style="1056" customWidth="1"/>
    <col min="5273" max="5273" width="10.7109375" style="1056" customWidth="1"/>
    <col min="5274" max="5274" width="10.28515625" style="1056" customWidth="1"/>
    <col min="5275" max="5275" width="11.140625" style="1056" customWidth="1"/>
    <col min="5276" max="5276" width="11.28515625" style="1056" customWidth="1"/>
    <col min="5277" max="5277" width="10" style="1056" customWidth="1"/>
    <col min="5278" max="5278" width="12.42578125" style="1056" customWidth="1"/>
    <col min="5279" max="5330" width="9.140625" style="1056"/>
    <col min="5331" max="5331" width="3.28515625" style="1056" customWidth="1"/>
    <col min="5332" max="5332" width="4.85546875" style="1056" customWidth="1"/>
    <col min="5333" max="5333" width="6.140625" style="1056" customWidth="1"/>
    <col min="5334" max="5334" width="5.28515625" style="1056" customWidth="1"/>
    <col min="5335" max="5335" width="26.140625" style="1056" customWidth="1"/>
    <col min="5336" max="5340" width="15.7109375" style="1056" customWidth="1"/>
    <col min="5341" max="5341" width="14.85546875" style="1056" customWidth="1"/>
    <col min="5342" max="5342" width="15.42578125" style="1056" customWidth="1"/>
    <col min="5343" max="5522" width="9.140625" style="1056"/>
    <col min="5523" max="5523" width="3.28515625" style="1056" customWidth="1"/>
    <col min="5524" max="5524" width="4.85546875" style="1056" customWidth="1"/>
    <col min="5525" max="5525" width="6.140625" style="1056" customWidth="1"/>
    <col min="5526" max="5526" width="5.28515625" style="1056" customWidth="1"/>
    <col min="5527" max="5527" width="26.140625" style="1056" customWidth="1"/>
    <col min="5528" max="5528" width="11" style="1056" customWidth="1"/>
    <col min="5529" max="5529" width="10.7109375" style="1056" customWidth="1"/>
    <col min="5530" max="5530" width="10.28515625" style="1056" customWidth="1"/>
    <col min="5531" max="5531" width="11.140625" style="1056" customWidth="1"/>
    <col min="5532" max="5532" width="11.28515625" style="1056" customWidth="1"/>
    <col min="5533" max="5533" width="10" style="1056" customWidth="1"/>
    <col min="5534" max="5534" width="12.42578125" style="1056" customWidth="1"/>
    <col min="5535" max="5586" width="9.140625" style="1056"/>
    <col min="5587" max="5587" width="3.28515625" style="1056" customWidth="1"/>
    <col min="5588" max="5588" width="4.85546875" style="1056" customWidth="1"/>
    <col min="5589" max="5589" width="6.140625" style="1056" customWidth="1"/>
    <col min="5590" max="5590" width="5.28515625" style="1056" customWidth="1"/>
    <col min="5591" max="5591" width="26.140625" style="1056" customWidth="1"/>
    <col min="5592" max="5596" width="15.7109375" style="1056" customWidth="1"/>
    <col min="5597" max="5597" width="14.85546875" style="1056" customWidth="1"/>
    <col min="5598" max="5598" width="15.42578125" style="1056" customWidth="1"/>
    <col min="5599" max="5778" width="9.140625" style="1056"/>
    <col min="5779" max="5779" width="3.28515625" style="1056" customWidth="1"/>
    <col min="5780" max="5780" width="4.85546875" style="1056" customWidth="1"/>
    <col min="5781" max="5781" width="6.140625" style="1056" customWidth="1"/>
    <col min="5782" max="5782" width="5.28515625" style="1056" customWidth="1"/>
    <col min="5783" max="5783" width="26.140625" style="1056" customWidth="1"/>
    <col min="5784" max="5784" width="11" style="1056" customWidth="1"/>
    <col min="5785" max="5785" width="10.7109375" style="1056" customWidth="1"/>
    <col min="5786" max="5786" width="10.28515625" style="1056" customWidth="1"/>
    <col min="5787" max="5787" width="11.140625" style="1056" customWidth="1"/>
    <col min="5788" max="5788" width="11.28515625" style="1056" customWidth="1"/>
    <col min="5789" max="5789" width="10" style="1056" customWidth="1"/>
    <col min="5790" max="5790" width="12.42578125" style="1056" customWidth="1"/>
    <col min="5791" max="5842" width="9.140625" style="1056"/>
    <col min="5843" max="5843" width="3.28515625" style="1056" customWidth="1"/>
    <col min="5844" max="5844" width="4.85546875" style="1056" customWidth="1"/>
    <col min="5845" max="5845" width="6.140625" style="1056" customWidth="1"/>
    <col min="5846" max="5846" width="5.28515625" style="1056" customWidth="1"/>
    <col min="5847" max="5847" width="26.140625" style="1056" customWidth="1"/>
    <col min="5848" max="5852" width="15.7109375" style="1056" customWidth="1"/>
    <col min="5853" max="5853" width="14.85546875" style="1056" customWidth="1"/>
    <col min="5854" max="5854" width="15.42578125" style="1056" customWidth="1"/>
    <col min="5855" max="6034" width="9.140625" style="1056"/>
    <col min="6035" max="6035" width="3.28515625" style="1056" customWidth="1"/>
    <col min="6036" max="6036" width="4.85546875" style="1056" customWidth="1"/>
    <col min="6037" max="6037" width="6.140625" style="1056" customWidth="1"/>
    <col min="6038" max="6038" width="5.28515625" style="1056" customWidth="1"/>
    <col min="6039" max="6039" width="26.140625" style="1056" customWidth="1"/>
    <col min="6040" max="6040" width="11" style="1056" customWidth="1"/>
    <col min="6041" max="6041" width="10.7109375" style="1056" customWidth="1"/>
    <col min="6042" max="6042" width="10.28515625" style="1056" customWidth="1"/>
    <col min="6043" max="6043" width="11.140625" style="1056" customWidth="1"/>
    <col min="6044" max="6044" width="11.28515625" style="1056" customWidth="1"/>
    <col min="6045" max="6045" width="10" style="1056" customWidth="1"/>
    <col min="6046" max="6046" width="12.42578125" style="1056" customWidth="1"/>
    <col min="6047" max="6098" width="9.140625" style="1056"/>
    <col min="6099" max="6099" width="3.28515625" style="1056" customWidth="1"/>
    <col min="6100" max="6100" width="4.85546875" style="1056" customWidth="1"/>
    <col min="6101" max="6101" width="6.140625" style="1056" customWidth="1"/>
    <col min="6102" max="6102" width="5.28515625" style="1056" customWidth="1"/>
    <col min="6103" max="6103" width="26.140625" style="1056" customWidth="1"/>
    <col min="6104" max="6108" width="15.7109375" style="1056" customWidth="1"/>
    <col min="6109" max="6109" width="14.85546875" style="1056" customWidth="1"/>
    <col min="6110" max="6110" width="15.42578125" style="1056" customWidth="1"/>
    <col min="6111" max="6290" width="9.140625" style="1056"/>
    <col min="6291" max="6291" width="3.28515625" style="1056" customWidth="1"/>
    <col min="6292" max="6292" width="4.85546875" style="1056" customWidth="1"/>
    <col min="6293" max="6293" width="6.140625" style="1056" customWidth="1"/>
    <col min="6294" max="6294" width="5.28515625" style="1056" customWidth="1"/>
    <col min="6295" max="6295" width="26.140625" style="1056" customWidth="1"/>
    <col min="6296" max="6296" width="11" style="1056" customWidth="1"/>
    <col min="6297" max="6297" width="10.7109375" style="1056" customWidth="1"/>
    <col min="6298" max="6298" width="10.28515625" style="1056" customWidth="1"/>
    <col min="6299" max="6299" width="11.140625" style="1056" customWidth="1"/>
    <col min="6300" max="6300" width="11.28515625" style="1056" customWidth="1"/>
    <col min="6301" max="6301" width="10" style="1056" customWidth="1"/>
    <col min="6302" max="6302" width="12.42578125" style="1056" customWidth="1"/>
    <col min="6303" max="6354" width="9.140625" style="1056"/>
    <col min="6355" max="6355" width="3.28515625" style="1056" customWidth="1"/>
    <col min="6356" max="6356" width="4.85546875" style="1056" customWidth="1"/>
    <col min="6357" max="6357" width="6.140625" style="1056" customWidth="1"/>
    <col min="6358" max="6358" width="5.28515625" style="1056" customWidth="1"/>
    <col min="6359" max="6359" width="26.140625" style="1056" customWidth="1"/>
    <col min="6360" max="6364" width="15.7109375" style="1056" customWidth="1"/>
    <col min="6365" max="6365" width="14.85546875" style="1056" customWidth="1"/>
    <col min="6366" max="6366" width="15.42578125" style="1056" customWidth="1"/>
    <col min="6367" max="6546" width="9.140625" style="1056"/>
    <col min="6547" max="6547" width="3.28515625" style="1056" customWidth="1"/>
    <col min="6548" max="6548" width="4.85546875" style="1056" customWidth="1"/>
    <col min="6549" max="6549" width="6.140625" style="1056" customWidth="1"/>
    <col min="6550" max="6550" width="5.28515625" style="1056" customWidth="1"/>
    <col min="6551" max="6551" width="26.140625" style="1056" customWidth="1"/>
    <col min="6552" max="6552" width="11" style="1056" customWidth="1"/>
    <col min="6553" max="6553" width="10.7109375" style="1056" customWidth="1"/>
    <col min="6554" max="6554" width="10.28515625" style="1056" customWidth="1"/>
    <col min="6555" max="6555" width="11.140625" style="1056" customWidth="1"/>
    <col min="6556" max="6556" width="11.28515625" style="1056" customWidth="1"/>
    <col min="6557" max="6557" width="10" style="1056" customWidth="1"/>
    <col min="6558" max="6558" width="12.42578125" style="1056" customWidth="1"/>
    <col min="6559" max="6610" width="9.140625" style="1056"/>
    <col min="6611" max="6611" width="3.28515625" style="1056" customWidth="1"/>
    <col min="6612" max="6612" width="4.85546875" style="1056" customWidth="1"/>
    <col min="6613" max="6613" width="6.140625" style="1056" customWidth="1"/>
    <col min="6614" max="6614" width="5.28515625" style="1056" customWidth="1"/>
    <col min="6615" max="6615" width="26.140625" style="1056" customWidth="1"/>
    <col min="6616" max="6620" width="15.7109375" style="1056" customWidth="1"/>
    <col min="6621" max="6621" width="14.85546875" style="1056" customWidth="1"/>
    <col min="6622" max="6622" width="15.42578125" style="1056" customWidth="1"/>
    <col min="6623" max="6802" width="9.140625" style="1056"/>
    <col min="6803" max="6803" width="3.28515625" style="1056" customWidth="1"/>
    <col min="6804" max="6804" width="4.85546875" style="1056" customWidth="1"/>
    <col min="6805" max="6805" width="6.140625" style="1056" customWidth="1"/>
    <col min="6806" max="6806" width="5.28515625" style="1056" customWidth="1"/>
    <col min="6807" max="6807" width="26.140625" style="1056" customWidth="1"/>
    <col min="6808" max="6808" width="11" style="1056" customWidth="1"/>
    <col min="6809" max="6809" width="10.7109375" style="1056" customWidth="1"/>
    <col min="6810" max="6810" width="10.28515625" style="1056" customWidth="1"/>
    <col min="6811" max="6811" width="11.140625" style="1056" customWidth="1"/>
    <col min="6812" max="6812" width="11.28515625" style="1056" customWidth="1"/>
    <col min="6813" max="6813" width="10" style="1056" customWidth="1"/>
    <col min="6814" max="6814" width="12.42578125" style="1056" customWidth="1"/>
    <col min="6815" max="6866" width="9.140625" style="1056"/>
    <col min="6867" max="6867" width="3.28515625" style="1056" customWidth="1"/>
    <col min="6868" max="6868" width="4.85546875" style="1056" customWidth="1"/>
    <col min="6869" max="6869" width="6.140625" style="1056" customWidth="1"/>
    <col min="6870" max="6870" width="5.28515625" style="1056" customWidth="1"/>
    <col min="6871" max="6871" width="26.140625" style="1056" customWidth="1"/>
    <col min="6872" max="6876" width="15.7109375" style="1056" customWidth="1"/>
    <col min="6877" max="6877" width="14.85546875" style="1056" customWidth="1"/>
    <col min="6878" max="6878" width="15.42578125" style="1056" customWidth="1"/>
    <col min="6879" max="7058" width="9.140625" style="1056"/>
    <col min="7059" max="7059" width="3.28515625" style="1056" customWidth="1"/>
    <col min="7060" max="7060" width="4.85546875" style="1056" customWidth="1"/>
    <col min="7061" max="7061" width="6.140625" style="1056" customWidth="1"/>
    <col min="7062" max="7062" width="5.28515625" style="1056" customWidth="1"/>
    <col min="7063" max="7063" width="26.140625" style="1056" customWidth="1"/>
    <col min="7064" max="7064" width="11" style="1056" customWidth="1"/>
    <col min="7065" max="7065" width="10.7109375" style="1056" customWidth="1"/>
    <col min="7066" max="7066" width="10.28515625" style="1056" customWidth="1"/>
    <col min="7067" max="7067" width="11.140625" style="1056" customWidth="1"/>
    <col min="7068" max="7068" width="11.28515625" style="1056" customWidth="1"/>
    <col min="7069" max="7069" width="10" style="1056" customWidth="1"/>
    <col min="7070" max="7070" width="12.42578125" style="1056" customWidth="1"/>
    <col min="7071" max="7122" width="9.140625" style="1056"/>
    <col min="7123" max="7123" width="3.28515625" style="1056" customWidth="1"/>
    <col min="7124" max="7124" width="4.85546875" style="1056" customWidth="1"/>
    <col min="7125" max="7125" width="6.140625" style="1056" customWidth="1"/>
    <col min="7126" max="7126" width="5.28515625" style="1056" customWidth="1"/>
    <col min="7127" max="7127" width="26.140625" style="1056" customWidth="1"/>
    <col min="7128" max="7132" width="15.7109375" style="1056" customWidth="1"/>
    <col min="7133" max="7133" width="14.85546875" style="1056" customWidth="1"/>
    <col min="7134" max="7134" width="15.42578125" style="1056" customWidth="1"/>
    <col min="7135" max="7314" width="9.140625" style="1056"/>
    <col min="7315" max="7315" width="3.28515625" style="1056" customWidth="1"/>
    <col min="7316" max="7316" width="4.85546875" style="1056" customWidth="1"/>
    <col min="7317" max="7317" width="6.140625" style="1056" customWidth="1"/>
    <col min="7318" max="7318" width="5.28515625" style="1056" customWidth="1"/>
    <col min="7319" max="7319" width="26.140625" style="1056" customWidth="1"/>
    <col min="7320" max="7320" width="11" style="1056" customWidth="1"/>
    <col min="7321" max="7321" width="10.7109375" style="1056" customWidth="1"/>
    <col min="7322" max="7322" width="10.28515625" style="1056" customWidth="1"/>
    <col min="7323" max="7323" width="11.140625" style="1056" customWidth="1"/>
    <col min="7324" max="7324" width="11.28515625" style="1056" customWidth="1"/>
    <col min="7325" max="7325" width="10" style="1056" customWidth="1"/>
    <col min="7326" max="7326" width="12.42578125" style="1056" customWidth="1"/>
    <col min="7327" max="7378" width="9.140625" style="1056"/>
    <col min="7379" max="7379" width="3.28515625" style="1056" customWidth="1"/>
    <col min="7380" max="7380" width="4.85546875" style="1056" customWidth="1"/>
    <col min="7381" max="7381" width="6.140625" style="1056" customWidth="1"/>
    <col min="7382" max="7382" width="5.28515625" style="1056" customWidth="1"/>
    <col min="7383" max="7383" width="26.140625" style="1056" customWidth="1"/>
    <col min="7384" max="7388" width="15.7109375" style="1056" customWidth="1"/>
    <col min="7389" max="7389" width="14.85546875" style="1056" customWidth="1"/>
    <col min="7390" max="7390" width="15.42578125" style="1056" customWidth="1"/>
    <col min="7391" max="7570" width="9.140625" style="1056"/>
    <col min="7571" max="7571" width="3.28515625" style="1056" customWidth="1"/>
    <col min="7572" max="7572" width="4.85546875" style="1056" customWidth="1"/>
    <col min="7573" max="7573" width="6.140625" style="1056" customWidth="1"/>
    <col min="7574" max="7574" width="5.28515625" style="1056" customWidth="1"/>
    <col min="7575" max="7575" width="26.140625" style="1056" customWidth="1"/>
    <col min="7576" max="7576" width="11" style="1056" customWidth="1"/>
    <col min="7577" max="7577" width="10.7109375" style="1056" customWidth="1"/>
    <col min="7578" max="7578" width="10.28515625" style="1056" customWidth="1"/>
    <col min="7579" max="7579" width="11.140625" style="1056" customWidth="1"/>
    <col min="7580" max="7580" width="11.28515625" style="1056" customWidth="1"/>
    <col min="7581" max="7581" width="10" style="1056" customWidth="1"/>
    <col min="7582" max="7582" width="12.42578125" style="1056" customWidth="1"/>
    <col min="7583" max="7634" width="9.140625" style="1056"/>
    <col min="7635" max="7635" width="3.28515625" style="1056" customWidth="1"/>
    <col min="7636" max="7636" width="4.85546875" style="1056" customWidth="1"/>
    <col min="7637" max="7637" width="6.140625" style="1056" customWidth="1"/>
    <col min="7638" max="7638" width="5.28515625" style="1056" customWidth="1"/>
    <col min="7639" max="7639" width="26.140625" style="1056" customWidth="1"/>
    <col min="7640" max="7644" width="15.7109375" style="1056" customWidth="1"/>
    <col min="7645" max="7645" width="14.85546875" style="1056" customWidth="1"/>
    <col min="7646" max="7646" width="15.42578125" style="1056" customWidth="1"/>
    <col min="7647" max="7826" width="9.140625" style="1056"/>
    <col min="7827" max="7827" width="3.28515625" style="1056" customWidth="1"/>
    <col min="7828" max="7828" width="4.85546875" style="1056" customWidth="1"/>
    <col min="7829" max="7829" width="6.140625" style="1056" customWidth="1"/>
    <col min="7830" max="7830" width="5.28515625" style="1056" customWidth="1"/>
    <col min="7831" max="7831" width="26.140625" style="1056" customWidth="1"/>
    <col min="7832" max="7832" width="11" style="1056" customWidth="1"/>
    <col min="7833" max="7833" width="10.7109375" style="1056" customWidth="1"/>
    <col min="7834" max="7834" width="10.28515625" style="1056" customWidth="1"/>
    <col min="7835" max="7835" width="11.140625" style="1056" customWidth="1"/>
    <col min="7836" max="7836" width="11.28515625" style="1056" customWidth="1"/>
    <col min="7837" max="7837" width="10" style="1056" customWidth="1"/>
    <col min="7838" max="7838" width="12.42578125" style="1056" customWidth="1"/>
    <col min="7839" max="7890" width="9.140625" style="1056"/>
    <col min="7891" max="7891" width="3.28515625" style="1056" customWidth="1"/>
    <col min="7892" max="7892" width="4.85546875" style="1056" customWidth="1"/>
    <col min="7893" max="7893" width="6.140625" style="1056" customWidth="1"/>
    <col min="7894" max="7894" width="5.28515625" style="1056" customWidth="1"/>
    <col min="7895" max="7895" width="26.140625" style="1056" customWidth="1"/>
    <col min="7896" max="7900" width="15.7109375" style="1056" customWidth="1"/>
    <col min="7901" max="7901" width="14.85546875" style="1056" customWidth="1"/>
    <col min="7902" max="7902" width="15.42578125" style="1056" customWidth="1"/>
    <col min="7903" max="8082" width="9.140625" style="1056"/>
    <col min="8083" max="8083" width="3.28515625" style="1056" customWidth="1"/>
    <col min="8084" max="8084" width="4.85546875" style="1056" customWidth="1"/>
    <col min="8085" max="8085" width="6.140625" style="1056" customWidth="1"/>
    <col min="8086" max="8086" width="5.28515625" style="1056" customWidth="1"/>
    <col min="8087" max="8087" width="26.140625" style="1056" customWidth="1"/>
    <col min="8088" max="8088" width="11" style="1056" customWidth="1"/>
    <col min="8089" max="8089" width="10.7109375" style="1056" customWidth="1"/>
    <col min="8090" max="8090" width="10.28515625" style="1056" customWidth="1"/>
    <col min="8091" max="8091" width="11.140625" style="1056" customWidth="1"/>
    <col min="8092" max="8092" width="11.28515625" style="1056" customWidth="1"/>
    <col min="8093" max="8093" width="10" style="1056" customWidth="1"/>
    <col min="8094" max="8094" width="12.42578125" style="1056" customWidth="1"/>
    <col min="8095" max="8146" width="9.140625" style="1056"/>
    <col min="8147" max="8147" width="3.28515625" style="1056" customWidth="1"/>
    <col min="8148" max="8148" width="4.85546875" style="1056" customWidth="1"/>
    <col min="8149" max="8149" width="6.140625" style="1056" customWidth="1"/>
    <col min="8150" max="8150" width="5.28515625" style="1056" customWidth="1"/>
    <col min="8151" max="8151" width="26.140625" style="1056" customWidth="1"/>
    <col min="8152" max="8156" width="15.7109375" style="1056" customWidth="1"/>
    <col min="8157" max="8157" width="14.85546875" style="1056" customWidth="1"/>
    <col min="8158" max="8158" width="15.42578125" style="1056" customWidth="1"/>
    <col min="8159" max="8338" width="9.140625" style="1056"/>
    <col min="8339" max="8339" width="3.28515625" style="1056" customWidth="1"/>
    <col min="8340" max="8340" width="4.85546875" style="1056" customWidth="1"/>
    <col min="8341" max="8341" width="6.140625" style="1056" customWidth="1"/>
    <col min="8342" max="8342" width="5.28515625" style="1056" customWidth="1"/>
    <col min="8343" max="8343" width="26.140625" style="1056" customWidth="1"/>
    <col min="8344" max="8344" width="11" style="1056" customWidth="1"/>
    <col min="8345" max="8345" width="10.7109375" style="1056" customWidth="1"/>
    <col min="8346" max="8346" width="10.28515625" style="1056" customWidth="1"/>
    <col min="8347" max="8347" width="11.140625" style="1056" customWidth="1"/>
    <col min="8348" max="8348" width="11.28515625" style="1056" customWidth="1"/>
    <col min="8349" max="8349" width="10" style="1056" customWidth="1"/>
    <col min="8350" max="8350" width="12.42578125" style="1056" customWidth="1"/>
    <col min="8351" max="8402" width="9.140625" style="1056"/>
    <col min="8403" max="8403" width="3.28515625" style="1056" customWidth="1"/>
    <col min="8404" max="8404" width="4.85546875" style="1056" customWidth="1"/>
    <col min="8405" max="8405" width="6.140625" style="1056" customWidth="1"/>
    <col min="8406" max="8406" width="5.28515625" style="1056" customWidth="1"/>
    <col min="8407" max="8407" width="26.140625" style="1056" customWidth="1"/>
    <col min="8408" max="8412" width="15.7109375" style="1056" customWidth="1"/>
    <col min="8413" max="8413" width="14.85546875" style="1056" customWidth="1"/>
    <col min="8414" max="8414" width="15.42578125" style="1056" customWidth="1"/>
    <col min="8415" max="8594" width="9.140625" style="1056"/>
    <col min="8595" max="8595" width="3.28515625" style="1056" customWidth="1"/>
    <col min="8596" max="8596" width="4.85546875" style="1056" customWidth="1"/>
    <col min="8597" max="8597" width="6.140625" style="1056" customWidth="1"/>
    <col min="8598" max="8598" width="5.28515625" style="1056" customWidth="1"/>
    <col min="8599" max="8599" width="26.140625" style="1056" customWidth="1"/>
    <col min="8600" max="8600" width="11" style="1056" customWidth="1"/>
    <col min="8601" max="8601" width="10.7109375" style="1056" customWidth="1"/>
    <col min="8602" max="8602" width="10.28515625" style="1056" customWidth="1"/>
    <col min="8603" max="8603" width="11.140625" style="1056" customWidth="1"/>
    <col min="8604" max="8604" width="11.28515625" style="1056" customWidth="1"/>
    <col min="8605" max="8605" width="10" style="1056" customWidth="1"/>
    <col min="8606" max="8606" width="12.42578125" style="1056" customWidth="1"/>
    <col min="8607" max="8658" width="9.140625" style="1056"/>
    <col min="8659" max="8659" width="3.28515625" style="1056" customWidth="1"/>
    <col min="8660" max="8660" width="4.85546875" style="1056" customWidth="1"/>
    <col min="8661" max="8661" width="6.140625" style="1056" customWidth="1"/>
    <col min="8662" max="8662" width="5.28515625" style="1056" customWidth="1"/>
    <col min="8663" max="8663" width="26.140625" style="1056" customWidth="1"/>
    <col min="8664" max="8668" width="15.7109375" style="1056" customWidth="1"/>
    <col min="8669" max="8669" width="14.85546875" style="1056" customWidth="1"/>
    <col min="8670" max="8670" width="15.42578125" style="1056" customWidth="1"/>
    <col min="8671" max="8850" width="9.140625" style="1056"/>
    <col min="8851" max="8851" width="3.28515625" style="1056" customWidth="1"/>
    <col min="8852" max="8852" width="4.85546875" style="1056" customWidth="1"/>
    <col min="8853" max="8853" width="6.140625" style="1056" customWidth="1"/>
    <col min="8854" max="8854" width="5.28515625" style="1056" customWidth="1"/>
    <col min="8855" max="8855" width="26.140625" style="1056" customWidth="1"/>
    <col min="8856" max="8856" width="11" style="1056" customWidth="1"/>
    <col min="8857" max="8857" width="10.7109375" style="1056" customWidth="1"/>
    <col min="8858" max="8858" width="10.28515625" style="1056" customWidth="1"/>
    <col min="8859" max="8859" width="11.140625" style="1056" customWidth="1"/>
    <col min="8860" max="8860" width="11.28515625" style="1056" customWidth="1"/>
    <col min="8861" max="8861" width="10" style="1056" customWidth="1"/>
    <col min="8862" max="8862" width="12.42578125" style="1056" customWidth="1"/>
    <col min="8863" max="8914" width="9.140625" style="1056"/>
    <col min="8915" max="8915" width="3.28515625" style="1056" customWidth="1"/>
    <col min="8916" max="8916" width="4.85546875" style="1056" customWidth="1"/>
    <col min="8917" max="8917" width="6.140625" style="1056" customWidth="1"/>
    <col min="8918" max="8918" width="5.28515625" style="1056" customWidth="1"/>
    <col min="8919" max="8919" width="26.140625" style="1056" customWidth="1"/>
    <col min="8920" max="8924" width="15.7109375" style="1056" customWidth="1"/>
    <col min="8925" max="8925" width="14.85546875" style="1056" customWidth="1"/>
    <col min="8926" max="8926" width="15.42578125" style="1056" customWidth="1"/>
    <col min="8927" max="9106" width="9.140625" style="1056"/>
    <col min="9107" max="9107" width="3.28515625" style="1056" customWidth="1"/>
    <col min="9108" max="9108" width="4.85546875" style="1056" customWidth="1"/>
    <col min="9109" max="9109" width="6.140625" style="1056" customWidth="1"/>
    <col min="9110" max="9110" width="5.28515625" style="1056" customWidth="1"/>
    <col min="9111" max="9111" width="26.140625" style="1056" customWidth="1"/>
    <col min="9112" max="9112" width="11" style="1056" customWidth="1"/>
    <col min="9113" max="9113" width="10.7109375" style="1056" customWidth="1"/>
    <col min="9114" max="9114" width="10.28515625" style="1056" customWidth="1"/>
    <col min="9115" max="9115" width="11.140625" style="1056" customWidth="1"/>
    <col min="9116" max="9116" width="11.28515625" style="1056" customWidth="1"/>
    <col min="9117" max="9117" width="10" style="1056" customWidth="1"/>
    <col min="9118" max="9118" width="12.42578125" style="1056" customWidth="1"/>
    <col min="9119" max="9170" width="9.140625" style="1056"/>
    <col min="9171" max="9171" width="3.28515625" style="1056" customWidth="1"/>
    <col min="9172" max="9172" width="4.85546875" style="1056" customWidth="1"/>
    <col min="9173" max="9173" width="6.140625" style="1056" customWidth="1"/>
    <col min="9174" max="9174" width="5.28515625" style="1056" customWidth="1"/>
    <col min="9175" max="9175" width="26.140625" style="1056" customWidth="1"/>
    <col min="9176" max="9180" width="15.7109375" style="1056" customWidth="1"/>
    <col min="9181" max="9181" width="14.85546875" style="1056" customWidth="1"/>
    <col min="9182" max="9182" width="15.42578125" style="1056" customWidth="1"/>
    <col min="9183" max="9362" width="9.140625" style="1056"/>
    <col min="9363" max="9363" width="3.28515625" style="1056" customWidth="1"/>
    <col min="9364" max="9364" width="4.85546875" style="1056" customWidth="1"/>
    <col min="9365" max="9365" width="6.140625" style="1056" customWidth="1"/>
    <col min="9366" max="9366" width="5.28515625" style="1056" customWidth="1"/>
    <col min="9367" max="9367" width="26.140625" style="1056" customWidth="1"/>
    <col min="9368" max="9368" width="11" style="1056" customWidth="1"/>
    <col min="9369" max="9369" width="10.7109375" style="1056" customWidth="1"/>
    <col min="9370" max="9370" width="10.28515625" style="1056" customWidth="1"/>
    <col min="9371" max="9371" width="11.140625" style="1056" customWidth="1"/>
    <col min="9372" max="9372" width="11.28515625" style="1056" customWidth="1"/>
    <col min="9373" max="9373" width="10" style="1056" customWidth="1"/>
    <col min="9374" max="9374" width="12.42578125" style="1056" customWidth="1"/>
    <col min="9375" max="9426" width="9.140625" style="1056"/>
    <col min="9427" max="9427" width="3.28515625" style="1056" customWidth="1"/>
    <col min="9428" max="9428" width="4.85546875" style="1056" customWidth="1"/>
    <col min="9429" max="9429" width="6.140625" style="1056" customWidth="1"/>
    <col min="9430" max="9430" width="5.28515625" style="1056" customWidth="1"/>
    <col min="9431" max="9431" width="26.140625" style="1056" customWidth="1"/>
    <col min="9432" max="9436" width="15.7109375" style="1056" customWidth="1"/>
    <col min="9437" max="9437" width="14.85546875" style="1056" customWidth="1"/>
    <col min="9438" max="9438" width="15.42578125" style="1056" customWidth="1"/>
    <col min="9439" max="9618" width="9.140625" style="1056"/>
    <col min="9619" max="9619" width="3.28515625" style="1056" customWidth="1"/>
    <col min="9620" max="9620" width="4.85546875" style="1056" customWidth="1"/>
    <col min="9621" max="9621" width="6.140625" style="1056" customWidth="1"/>
    <col min="9622" max="9622" width="5.28515625" style="1056" customWidth="1"/>
    <col min="9623" max="9623" width="26.140625" style="1056" customWidth="1"/>
    <col min="9624" max="9624" width="11" style="1056" customWidth="1"/>
    <col min="9625" max="9625" width="10.7109375" style="1056" customWidth="1"/>
    <col min="9626" max="9626" width="10.28515625" style="1056" customWidth="1"/>
    <col min="9627" max="9627" width="11.140625" style="1056" customWidth="1"/>
    <col min="9628" max="9628" width="11.28515625" style="1056" customWidth="1"/>
    <col min="9629" max="9629" width="10" style="1056" customWidth="1"/>
    <col min="9630" max="9630" width="12.42578125" style="1056" customWidth="1"/>
    <col min="9631" max="9682" width="9.140625" style="1056"/>
    <col min="9683" max="9683" width="3.28515625" style="1056" customWidth="1"/>
    <col min="9684" max="9684" width="4.85546875" style="1056" customWidth="1"/>
    <col min="9685" max="9685" width="6.140625" style="1056" customWidth="1"/>
    <col min="9686" max="9686" width="5.28515625" style="1056" customWidth="1"/>
    <col min="9687" max="9687" width="26.140625" style="1056" customWidth="1"/>
    <col min="9688" max="9692" width="15.7109375" style="1056" customWidth="1"/>
    <col min="9693" max="9693" width="14.85546875" style="1056" customWidth="1"/>
    <col min="9694" max="9694" width="15.42578125" style="1056" customWidth="1"/>
    <col min="9695" max="9874" width="9.140625" style="1056"/>
    <col min="9875" max="9875" width="3.28515625" style="1056" customWidth="1"/>
    <col min="9876" max="9876" width="4.85546875" style="1056" customWidth="1"/>
    <col min="9877" max="9877" width="6.140625" style="1056" customWidth="1"/>
    <col min="9878" max="9878" width="5.28515625" style="1056" customWidth="1"/>
    <col min="9879" max="9879" width="26.140625" style="1056" customWidth="1"/>
    <col min="9880" max="9880" width="11" style="1056" customWidth="1"/>
    <col min="9881" max="9881" width="10.7109375" style="1056" customWidth="1"/>
    <col min="9882" max="9882" width="10.28515625" style="1056" customWidth="1"/>
    <col min="9883" max="9883" width="11.140625" style="1056" customWidth="1"/>
    <col min="9884" max="9884" width="11.28515625" style="1056" customWidth="1"/>
    <col min="9885" max="9885" width="10" style="1056" customWidth="1"/>
    <col min="9886" max="9886" width="12.42578125" style="1056" customWidth="1"/>
    <col min="9887" max="9938" width="9.140625" style="1056"/>
    <col min="9939" max="9939" width="3.28515625" style="1056" customWidth="1"/>
    <col min="9940" max="9940" width="4.85546875" style="1056" customWidth="1"/>
    <col min="9941" max="9941" width="6.140625" style="1056" customWidth="1"/>
    <col min="9942" max="9942" width="5.28515625" style="1056" customWidth="1"/>
    <col min="9943" max="9943" width="26.140625" style="1056" customWidth="1"/>
    <col min="9944" max="9948" width="15.7109375" style="1056" customWidth="1"/>
    <col min="9949" max="9949" width="14.85546875" style="1056" customWidth="1"/>
    <col min="9950" max="9950" width="15.42578125" style="1056" customWidth="1"/>
    <col min="9951" max="10130" width="9.140625" style="1056"/>
    <col min="10131" max="10131" width="3.28515625" style="1056" customWidth="1"/>
    <col min="10132" max="10132" width="4.85546875" style="1056" customWidth="1"/>
    <col min="10133" max="10133" width="6.140625" style="1056" customWidth="1"/>
    <col min="10134" max="10134" width="5.28515625" style="1056" customWidth="1"/>
    <col min="10135" max="10135" width="26.140625" style="1056" customWidth="1"/>
    <col min="10136" max="10136" width="11" style="1056" customWidth="1"/>
    <col min="10137" max="10137" width="10.7109375" style="1056" customWidth="1"/>
    <col min="10138" max="10138" width="10.28515625" style="1056" customWidth="1"/>
    <col min="10139" max="10139" width="11.140625" style="1056" customWidth="1"/>
    <col min="10140" max="10140" width="11.28515625" style="1056" customWidth="1"/>
    <col min="10141" max="10141" width="10" style="1056" customWidth="1"/>
    <col min="10142" max="10142" width="12.42578125" style="1056" customWidth="1"/>
    <col min="10143" max="10194" width="9.140625" style="1056"/>
    <col min="10195" max="10195" width="3.28515625" style="1056" customWidth="1"/>
    <col min="10196" max="10196" width="4.85546875" style="1056" customWidth="1"/>
    <col min="10197" max="10197" width="6.140625" style="1056" customWidth="1"/>
    <col min="10198" max="10198" width="5.28515625" style="1056" customWidth="1"/>
    <col min="10199" max="10199" width="26.140625" style="1056" customWidth="1"/>
    <col min="10200" max="10204" width="15.7109375" style="1056" customWidth="1"/>
    <col min="10205" max="10205" width="14.85546875" style="1056" customWidth="1"/>
    <col min="10206" max="10206" width="15.42578125" style="1056" customWidth="1"/>
    <col min="10207" max="10386" width="9.140625" style="1056"/>
    <col min="10387" max="10387" width="3.28515625" style="1056" customWidth="1"/>
    <col min="10388" max="10388" width="4.85546875" style="1056" customWidth="1"/>
    <col min="10389" max="10389" width="6.140625" style="1056" customWidth="1"/>
    <col min="10390" max="10390" width="5.28515625" style="1056" customWidth="1"/>
    <col min="10391" max="10391" width="26.140625" style="1056" customWidth="1"/>
    <col min="10392" max="10392" width="11" style="1056" customWidth="1"/>
    <col min="10393" max="10393" width="10.7109375" style="1056" customWidth="1"/>
    <col min="10394" max="10394" width="10.28515625" style="1056" customWidth="1"/>
    <col min="10395" max="10395" width="11.140625" style="1056" customWidth="1"/>
    <col min="10396" max="10396" width="11.28515625" style="1056" customWidth="1"/>
    <col min="10397" max="10397" width="10" style="1056" customWidth="1"/>
    <col min="10398" max="10398" width="12.42578125" style="1056" customWidth="1"/>
    <col min="10399" max="10450" width="9.140625" style="1056"/>
    <col min="10451" max="10451" width="3.28515625" style="1056" customWidth="1"/>
    <col min="10452" max="10452" width="4.85546875" style="1056" customWidth="1"/>
    <col min="10453" max="10453" width="6.140625" style="1056" customWidth="1"/>
    <col min="10454" max="10454" width="5.28515625" style="1056" customWidth="1"/>
    <col min="10455" max="10455" width="26.140625" style="1056" customWidth="1"/>
    <col min="10456" max="10460" width="15.7109375" style="1056" customWidth="1"/>
    <col min="10461" max="10461" width="14.85546875" style="1056" customWidth="1"/>
    <col min="10462" max="10462" width="15.42578125" style="1056" customWidth="1"/>
    <col min="10463" max="10642" width="9.140625" style="1056"/>
    <col min="10643" max="10643" width="3.28515625" style="1056" customWidth="1"/>
    <col min="10644" max="10644" width="4.85546875" style="1056" customWidth="1"/>
    <col min="10645" max="10645" width="6.140625" style="1056" customWidth="1"/>
    <col min="10646" max="10646" width="5.28515625" style="1056" customWidth="1"/>
    <col min="10647" max="10647" width="26.140625" style="1056" customWidth="1"/>
    <col min="10648" max="10648" width="11" style="1056" customWidth="1"/>
    <col min="10649" max="10649" width="10.7109375" style="1056" customWidth="1"/>
    <col min="10650" max="10650" width="10.28515625" style="1056" customWidth="1"/>
    <col min="10651" max="10651" width="11.140625" style="1056" customWidth="1"/>
    <col min="10652" max="10652" width="11.28515625" style="1056" customWidth="1"/>
    <col min="10653" max="10653" width="10" style="1056" customWidth="1"/>
    <col min="10654" max="10654" width="12.42578125" style="1056" customWidth="1"/>
    <col min="10655" max="10706" width="9.140625" style="1056"/>
    <col min="10707" max="10707" width="3.28515625" style="1056" customWidth="1"/>
    <col min="10708" max="10708" width="4.85546875" style="1056" customWidth="1"/>
    <col min="10709" max="10709" width="6.140625" style="1056" customWidth="1"/>
    <col min="10710" max="10710" width="5.28515625" style="1056" customWidth="1"/>
    <col min="10711" max="10711" width="26.140625" style="1056" customWidth="1"/>
    <col min="10712" max="10716" width="15.7109375" style="1056" customWidth="1"/>
    <col min="10717" max="10717" width="14.85546875" style="1056" customWidth="1"/>
    <col min="10718" max="10718" width="15.42578125" style="1056" customWidth="1"/>
    <col min="10719" max="10898" width="9.140625" style="1056"/>
    <col min="10899" max="10899" width="3.28515625" style="1056" customWidth="1"/>
    <col min="10900" max="10900" width="4.85546875" style="1056" customWidth="1"/>
    <col min="10901" max="10901" width="6.140625" style="1056" customWidth="1"/>
    <col min="10902" max="10902" width="5.28515625" style="1056" customWidth="1"/>
    <col min="10903" max="10903" width="26.140625" style="1056" customWidth="1"/>
    <col min="10904" max="10904" width="11" style="1056" customWidth="1"/>
    <col min="10905" max="10905" width="10.7109375" style="1056" customWidth="1"/>
    <col min="10906" max="10906" width="10.28515625" style="1056" customWidth="1"/>
    <col min="10907" max="10907" width="11.140625" style="1056" customWidth="1"/>
    <col min="10908" max="10908" width="11.28515625" style="1056" customWidth="1"/>
    <col min="10909" max="10909" width="10" style="1056" customWidth="1"/>
    <col min="10910" max="10910" width="12.42578125" style="1056" customWidth="1"/>
    <col min="10911" max="10962" width="9.140625" style="1056"/>
    <col min="10963" max="10963" width="3.28515625" style="1056" customWidth="1"/>
    <col min="10964" max="10964" width="4.85546875" style="1056" customWidth="1"/>
    <col min="10965" max="10965" width="6.140625" style="1056" customWidth="1"/>
    <col min="10966" max="10966" width="5.28515625" style="1056" customWidth="1"/>
    <col min="10967" max="10967" width="26.140625" style="1056" customWidth="1"/>
    <col min="10968" max="10972" width="15.7109375" style="1056" customWidth="1"/>
    <col min="10973" max="10973" width="14.85546875" style="1056" customWidth="1"/>
    <col min="10974" max="10974" width="15.42578125" style="1056" customWidth="1"/>
    <col min="10975" max="11154" width="9.140625" style="1056"/>
    <col min="11155" max="11155" width="3.28515625" style="1056" customWidth="1"/>
    <col min="11156" max="11156" width="4.85546875" style="1056" customWidth="1"/>
    <col min="11157" max="11157" width="6.140625" style="1056" customWidth="1"/>
    <col min="11158" max="11158" width="5.28515625" style="1056" customWidth="1"/>
    <col min="11159" max="11159" width="26.140625" style="1056" customWidth="1"/>
    <col min="11160" max="11160" width="11" style="1056" customWidth="1"/>
    <col min="11161" max="11161" width="10.7109375" style="1056" customWidth="1"/>
    <col min="11162" max="11162" width="10.28515625" style="1056" customWidth="1"/>
    <col min="11163" max="11163" width="11.140625" style="1056" customWidth="1"/>
    <col min="11164" max="11164" width="11.28515625" style="1056" customWidth="1"/>
    <col min="11165" max="11165" width="10" style="1056" customWidth="1"/>
    <col min="11166" max="11166" width="12.42578125" style="1056" customWidth="1"/>
    <col min="11167" max="11218" width="9.140625" style="1056"/>
    <col min="11219" max="11219" width="3.28515625" style="1056" customWidth="1"/>
    <col min="11220" max="11220" width="4.85546875" style="1056" customWidth="1"/>
    <col min="11221" max="11221" width="6.140625" style="1056" customWidth="1"/>
    <col min="11222" max="11222" width="5.28515625" style="1056" customWidth="1"/>
    <col min="11223" max="11223" width="26.140625" style="1056" customWidth="1"/>
    <col min="11224" max="11228" width="15.7109375" style="1056" customWidth="1"/>
    <col min="11229" max="11229" width="14.85546875" style="1056" customWidth="1"/>
    <col min="11230" max="11230" width="15.42578125" style="1056" customWidth="1"/>
    <col min="11231" max="11410" width="9.140625" style="1056"/>
    <col min="11411" max="11411" width="3.28515625" style="1056" customWidth="1"/>
    <col min="11412" max="11412" width="4.85546875" style="1056" customWidth="1"/>
    <col min="11413" max="11413" width="6.140625" style="1056" customWidth="1"/>
    <col min="11414" max="11414" width="5.28515625" style="1056" customWidth="1"/>
    <col min="11415" max="11415" width="26.140625" style="1056" customWidth="1"/>
    <col min="11416" max="11416" width="11" style="1056" customWidth="1"/>
    <col min="11417" max="11417" width="10.7109375" style="1056" customWidth="1"/>
    <col min="11418" max="11418" width="10.28515625" style="1056" customWidth="1"/>
    <col min="11419" max="11419" width="11.140625" style="1056" customWidth="1"/>
    <col min="11420" max="11420" width="11.28515625" style="1056" customWidth="1"/>
    <col min="11421" max="11421" width="10" style="1056" customWidth="1"/>
    <col min="11422" max="11422" width="12.42578125" style="1056" customWidth="1"/>
    <col min="11423" max="11474" width="9.140625" style="1056"/>
    <col min="11475" max="11475" width="3.28515625" style="1056" customWidth="1"/>
    <col min="11476" max="11476" width="4.85546875" style="1056" customWidth="1"/>
    <col min="11477" max="11477" width="6.140625" style="1056" customWidth="1"/>
    <col min="11478" max="11478" width="5.28515625" style="1056" customWidth="1"/>
    <col min="11479" max="11479" width="26.140625" style="1056" customWidth="1"/>
    <col min="11480" max="11484" width="15.7109375" style="1056" customWidth="1"/>
    <col min="11485" max="11485" width="14.85546875" style="1056" customWidth="1"/>
    <col min="11486" max="11486" width="15.42578125" style="1056" customWidth="1"/>
    <col min="11487" max="11666" width="9.140625" style="1056"/>
    <col min="11667" max="11667" width="3.28515625" style="1056" customWidth="1"/>
    <col min="11668" max="11668" width="4.85546875" style="1056" customWidth="1"/>
    <col min="11669" max="11669" width="6.140625" style="1056" customWidth="1"/>
    <col min="11670" max="11670" width="5.28515625" style="1056" customWidth="1"/>
    <col min="11671" max="11671" width="26.140625" style="1056" customWidth="1"/>
    <col min="11672" max="11672" width="11" style="1056" customWidth="1"/>
    <col min="11673" max="11673" width="10.7109375" style="1056" customWidth="1"/>
    <col min="11674" max="11674" width="10.28515625" style="1056" customWidth="1"/>
    <col min="11675" max="11675" width="11.140625" style="1056" customWidth="1"/>
    <col min="11676" max="11676" width="11.28515625" style="1056" customWidth="1"/>
    <col min="11677" max="11677" width="10" style="1056" customWidth="1"/>
    <col min="11678" max="11678" width="12.42578125" style="1056" customWidth="1"/>
    <col min="11679" max="11730" width="9.140625" style="1056"/>
    <col min="11731" max="11731" width="3.28515625" style="1056" customWidth="1"/>
    <col min="11732" max="11732" width="4.85546875" style="1056" customWidth="1"/>
    <col min="11733" max="11733" width="6.140625" style="1056" customWidth="1"/>
    <col min="11734" max="11734" width="5.28515625" style="1056" customWidth="1"/>
    <col min="11735" max="11735" width="26.140625" style="1056" customWidth="1"/>
    <col min="11736" max="11740" width="15.7109375" style="1056" customWidth="1"/>
    <col min="11741" max="11741" width="14.85546875" style="1056" customWidth="1"/>
    <col min="11742" max="11742" width="15.42578125" style="1056" customWidth="1"/>
    <col min="11743" max="11922" width="9.140625" style="1056"/>
    <col min="11923" max="11923" width="3.28515625" style="1056" customWidth="1"/>
    <col min="11924" max="11924" width="4.85546875" style="1056" customWidth="1"/>
    <col min="11925" max="11925" width="6.140625" style="1056" customWidth="1"/>
    <col min="11926" max="11926" width="5.28515625" style="1056" customWidth="1"/>
    <col min="11927" max="11927" width="26.140625" style="1056" customWidth="1"/>
    <col min="11928" max="11928" width="11" style="1056" customWidth="1"/>
    <col min="11929" max="11929" width="10.7109375" style="1056" customWidth="1"/>
    <col min="11930" max="11930" width="10.28515625" style="1056" customWidth="1"/>
    <col min="11931" max="11931" width="11.140625" style="1056" customWidth="1"/>
    <col min="11932" max="11932" width="11.28515625" style="1056" customWidth="1"/>
    <col min="11933" max="11933" width="10" style="1056" customWidth="1"/>
    <col min="11934" max="11934" width="12.42578125" style="1056" customWidth="1"/>
    <col min="11935" max="11986" width="9.140625" style="1056"/>
    <col min="11987" max="11987" width="3.28515625" style="1056" customWidth="1"/>
    <col min="11988" max="11988" width="4.85546875" style="1056" customWidth="1"/>
    <col min="11989" max="11989" width="6.140625" style="1056" customWidth="1"/>
    <col min="11990" max="11990" width="5.28515625" style="1056" customWidth="1"/>
    <col min="11991" max="11991" width="26.140625" style="1056" customWidth="1"/>
    <col min="11992" max="11996" width="15.7109375" style="1056" customWidth="1"/>
    <col min="11997" max="11997" width="14.85546875" style="1056" customWidth="1"/>
    <col min="11998" max="11998" width="15.42578125" style="1056" customWidth="1"/>
    <col min="11999" max="12178" width="9.140625" style="1056"/>
    <col min="12179" max="12179" width="3.28515625" style="1056" customWidth="1"/>
    <col min="12180" max="12180" width="4.85546875" style="1056" customWidth="1"/>
    <col min="12181" max="12181" width="6.140625" style="1056" customWidth="1"/>
    <col min="12182" max="12182" width="5.28515625" style="1056" customWidth="1"/>
    <col min="12183" max="12183" width="26.140625" style="1056" customWidth="1"/>
    <col min="12184" max="12184" width="11" style="1056" customWidth="1"/>
    <col min="12185" max="12185" width="10.7109375" style="1056" customWidth="1"/>
    <col min="12186" max="12186" width="10.28515625" style="1056" customWidth="1"/>
    <col min="12187" max="12187" width="11.140625" style="1056" customWidth="1"/>
    <col min="12188" max="12188" width="11.28515625" style="1056" customWidth="1"/>
    <col min="12189" max="12189" width="10" style="1056" customWidth="1"/>
    <col min="12190" max="12190" width="12.42578125" style="1056" customWidth="1"/>
    <col min="12191" max="12242" width="9.140625" style="1056"/>
    <col min="12243" max="12243" width="3.28515625" style="1056" customWidth="1"/>
    <col min="12244" max="12244" width="4.85546875" style="1056" customWidth="1"/>
    <col min="12245" max="12245" width="6.140625" style="1056" customWidth="1"/>
    <col min="12246" max="12246" width="5.28515625" style="1056" customWidth="1"/>
    <col min="12247" max="12247" width="26.140625" style="1056" customWidth="1"/>
    <col min="12248" max="12252" width="15.7109375" style="1056" customWidth="1"/>
    <col min="12253" max="12253" width="14.85546875" style="1056" customWidth="1"/>
    <col min="12254" max="12254" width="15.42578125" style="1056" customWidth="1"/>
    <col min="12255" max="12434" width="9.140625" style="1056"/>
    <col min="12435" max="12435" width="3.28515625" style="1056" customWidth="1"/>
    <col min="12436" max="12436" width="4.85546875" style="1056" customWidth="1"/>
    <col min="12437" max="12437" width="6.140625" style="1056" customWidth="1"/>
    <col min="12438" max="12438" width="5.28515625" style="1056" customWidth="1"/>
    <col min="12439" max="12439" width="26.140625" style="1056" customWidth="1"/>
    <col min="12440" max="12440" width="11" style="1056" customWidth="1"/>
    <col min="12441" max="12441" width="10.7109375" style="1056" customWidth="1"/>
    <col min="12442" max="12442" width="10.28515625" style="1056" customWidth="1"/>
    <col min="12443" max="12443" width="11.140625" style="1056" customWidth="1"/>
    <col min="12444" max="12444" width="11.28515625" style="1056" customWidth="1"/>
    <col min="12445" max="12445" width="10" style="1056" customWidth="1"/>
    <col min="12446" max="12446" width="12.42578125" style="1056" customWidth="1"/>
    <col min="12447" max="12498" width="9.140625" style="1056"/>
    <col min="12499" max="12499" width="3.28515625" style="1056" customWidth="1"/>
    <col min="12500" max="12500" width="4.85546875" style="1056" customWidth="1"/>
    <col min="12501" max="12501" width="6.140625" style="1056" customWidth="1"/>
    <col min="12502" max="12502" width="5.28515625" style="1056" customWidth="1"/>
    <col min="12503" max="12503" width="26.140625" style="1056" customWidth="1"/>
    <col min="12504" max="12508" width="15.7109375" style="1056" customWidth="1"/>
    <col min="12509" max="12509" width="14.85546875" style="1056" customWidth="1"/>
    <col min="12510" max="12510" width="15.42578125" style="1056" customWidth="1"/>
    <col min="12511" max="12690" width="9.140625" style="1056"/>
    <col min="12691" max="12691" width="3.28515625" style="1056" customWidth="1"/>
    <col min="12692" max="12692" width="4.85546875" style="1056" customWidth="1"/>
    <col min="12693" max="12693" width="6.140625" style="1056" customWidth="1"/>
    <col min="12694" max="12694" width="5.28515625" style="1056" customWidth="1"/>
    <col min="12695" max="12695" width="26.140625" style="1056" customWidth="1"/>
    <col min="12696" max="12696" width="11" style="1056" customWidth="1"/>
    <col min="12697" max="12697" width="10.7109375" style="1056" customWidth="1"/>
    <col min="12698" max="12698" width="10.28515625" style="1056" customWidth="1"/>
    <col min="12699" max="12699" width="11.140625" style="1056" customWidth="1"/>
    <col min="12700" max="12700" width="11.28515625" style="1056" customWidth="1"/>
    <col min="12701" max="12701" width="10" style="1056" customWidth="1"/>
    <col min="12702" max="12702" width="12.42578125" style="1056" customWidth="1"/>
    <col min="12703" max="12754" width="9.140625" style="1056"/>
    <col min="12755" max="12755" width="3.28515625" style="1056" customWidth="1"/>
    <col min="12756" max="12756" width="4.85546875" style="1056" customWidth="1"/>
    <col min="12757" max="12757" width="6.140625" style="1056" customWidth="1"/>
    <col min="12758" max="12758" width="5.28515625" style="1056" customWidth="1"/>
    <col min="12759" max="12759" width="26.140625" style="1056" customWidth="1"/>
    <col min="12760" max="12764" width="15.7109375" style="1056" customWidth="1"/>
    <col min="12765" max="12765" width="14.85546875" style="1056" customWidth="1"/>
    <col min="12766" max="12766" width="15.42578125" style="1056" customWidth="1"/>
    <col min="12767" max="12946" width="9.140625" style="1056"/>
    <col min="12947" max="12947" width="3.28515625" style="1056" customWidth="1"/>
    <col min="12948" max="12948" width="4.85546875" style="1056" customWidth="1"/>
    <col min="12949" max="12949" width="6.140625" style="1056" customWidth="1"/>
    <col min="12950" max="12950" width="5.28515625" style="1056" customWidth="1"/>
    <col min="12951" max="12951" width="26.140625" style="1056" customWidth="1"/>
    <col min="12952" max="12952" width="11" style="1056" customWidth="1"/>
    <col min="12953" max="12953" width="10.7109375" style="1056" customWidth="1"/>
    <col min="12954" max="12954" width="10.28515625" style="1056" customWidth="1"/>
    <col min="12955" max="12955" width="11.140625" style="1056" customWidth="1"/>
    <col min="12956" max="12956" width="11.28515625" style="1056" customWidth="1"/>
    <col min="12957" max="12957" width="10" style="1056" customWidth="1"/>
    <col min="12958" max="12958" width="12.42578125" style="1056" customWidth="1"/>
    <col min="12959" max="13010" width="9.140625" style="1056"/>
    <col min="13011" max="13011" width="3.28515625" style="1056" customWidth="1"/>
    <col min="13012" max="13012" width="4.85546875" style="1056" customWidth="1"/>
    <col min="13013" max="13013" width="6.140625" style="1056" customWidth="1"/>
    <col min="13014" max="13014" width="5.28515625" style="1056" customWidth="1"/>
    <col min="13015" max="13015" width="26.140625" style="1056" customWidth="1"/>
    <col min="13016" max="13020" width="15.7109375" style="1056" customWidth="1"/>
    <col min="13021" max="13021" width="14.85546875" style="1056" customWidth="1"/>
    <col min="13022" max="13022" width="15.42578125" style="1056" customWidth="1"/>
    <col min="13023" max="13202" width="9.140625" style="1056"/>
    <col min="13203" max="13203" width="3.28515625" style="1056" customWidth="1"/>
    <col min="13204" max="13204" width="4.85546875" style="1056" customWidth="1"/>
    <col min="13205" max="13205" width="6.140625" style="1056" customWidth="1"/>
    <col min="13206" max="13206" width="5.28515625" style="1056" customWidth="1"/>
    <col min="13207" max="13207" width="26.140625" style="1056" customWidth="1"/>
    <col min="13208" max="13208" width="11" style="1056" customWidth="1"/>
    <col min="13209" max="13209" width="10.7109375" style="1056" customWidth="1"/>
    <col min="13210" max="13210" width="10.28515625" style="1056" customWidth="1"/>
    <col min="13211" max="13211" width="11.140625" style="1056" customWidth="1"/>
    <col min="13212" max="13212" width="11.28515625" style="1056" customWidth="1"/>
    <col min="13213" max="13213" width="10" style="1056" customWidth="1"/>
    <col min="13214" max="13214" width="12.42578125" style="1056" customWidth="1"/>
    <col min="13215" max="13266" width="9.140625" style="1056"/>
    <col min="13267" max="13267" width="3.28515625" style="1056" customWidth="1"/>
    <col min="13268" max="13268" width="4.85546875" style="1056" customWidth="1"/>
    <col min="13269" max="13269" width="6.140625" style="1056" customWidth="1"/>
    <col min="13270" max="13270" width="5.28515625" style="1056" customWidth="1"/>
    <col min="13271" max="13271" width="26.140625" style="1056" customWidth="1"/>
    <col min="13272" max="13276" width="15.7109375" style="1056" customWidth="1"/>
    <col min="13277" max="13277" width="14.85546875" style="1056" customWidth="1"/>
    <col min="13278" max="13278" width="15.42578125" style="1056" customWidth="1"/>
    <col min="13279" max="13458" width="9.140625" style="1056"/>
    <col min="13459" max="13459" width="3.28515625" style="1056" customWidth="1"/>
    <col min="13460" max="13460" width="4.85546875" style="1056" customWidth="1"/>
    <col min="13461" max="13461" width="6.140625" style="1056" customWidth="1"/>
    <col min="13462" max="13462" width="5.28515625" style="1056" customWidth="1"/>
    <col min="13463" max="13463" width="26.140625" style="1056" customWidth="1"/>
    <col min="13464" max="13464" width="11" style="1056" customWidth="1"/>
    <col min="13465" max="13465" width="10.7109375" style="1056" customWidth="1"/>
    <col min="13466" max="13466" width="10.28515625" style="1056" customWidth="1"/>
    <col min="13467" max="13467" width="11.140625" style="1056" customWidth="1"/>
    <col min="13468" max="13468" width="11.28515625" style="1056" customWidth="1"/>
    <col min="13469" max="13469" width="10" style="1056" customWidth="1"/>
    <col min="13470" max="13470" width="12.42578125" style="1056" customWidth="1"/>
    <col min="13471" max="13522" width="9.140625" style="1056"/>
    <col min="13523" max="13523" width="3.28515625" style="1056" customWidth="1"/>
    <col min="13524" max="13524" width="4.85546875" style="1056" customWidth="1"/>
    <col min="13525" max="13525" width="6.140625" style="1056" customWidth="1"/>
    <col min="13526" max="13526" width="5.28515625" style="1056" customWidth="1"/>
    <col min="13527" max="13527" width="26.140625" style="1056" customWidth="1"/>
    <col min="13528" max="13532" width="15.7109375" style="1056" customWidth="1"/>
    <col min="13533" max="13533" width="14.85546875" style="1056" customWidth="1"/>
    <col min="13534" max="13534" width="15.42578125" style="1056" customWidth="1"/>
    <col min="13535" max="13714" width="9.140625" style="1056"/>
    <col min="13715" max="13715" width="3.28515625" style="1056" customWidth="1"/>
    <col min="13716" max="13716" width="4.85546875" style="1056" customWidth="1"/>
    <col min="13717" max="13717" width="6.140625" style="1056" customWidth="1"/>
    <col min="13718" max="13718" width="5.28515625" style="1056" customWidth="1"/>
    <col min="13719" max="13719" width="26.140625" style="1056" customWidth="1"/>
    <col min="13720" max="13720" width="11" style="1056" customWidth="1"/>
    <col min="13721" max="13721" width="10.7109375" style="1056" customWidth="1"/>
    <col min="13722" max="13722" width="10.28515625" style="1056" customWidth="1"/>
    <col min="13723" max="13723" width="11.140625" style="1056" customWidth="1"/>
    <col min="13724" max="13724" width="11.28515625" style="1056" customWidth="1"/>
    <col min="13725" max="13725" width="10" style="1056" customWidth="1"/>
    <col min="13726" max="13726" width="12.42578125" style="1056" customWidth="1"/>
    <col min="13727" max="13778" width="9.140625" style="1056"/>
    <col min="13779" max="13779" width="3.28515625" style="1056" customWidth="1"/>
    <col min="13780" max="13780" width="4.85546875" style="1056" customWidth="1"/>
    <col min="13781" max="13781" width="6.140625" style="1056" customWidth="1"/>
    <col min="13782" max="13782" width="5.28515625" style="1056" customWidth="1"/>
    <col min="13783" max="13783" width="26.140625" style="1056" customWidth="1"/>
    <col min="13784" max="13788" width="15.7109375" style="1056" customWidth="1"/>
    <col min="13789" max="13789" width="14.85546875" style="1056" customWidth="1"/>
    <col min="13790" max="13790" width="15.42578125" style="1056" customWidth="1"/>
    <col min="13791" max="13970" width="9.140625" style="1056"/>
    <col min="13971" max="13971" width="3.28515625" style="1056" customWidth="1"/>
    <col min="13972" max="13972" width="4.85546875" style="1056" customWidth="1"/>
    <col min="13973" max="13973" width="6.140625" style="1056" customWidth="1"/>
    <col min="13974" max="13974" width="5.28515625" style="1056" customWidth="1"/>
    <col min="13975" max="13975" width="26.140625" style="1056" customWidth="1"/>
    <col min="13976" max="13976" width="11" style="1056" customWidth="1"/>
    <col min="13977" max="13977" width="10.7109375" style="1056" customWidth="1"/>
    <col min="13978" max="13978" width="10.28515625" style="1056" customWidth="1"/>
    <col min="13979" max="13979" width="11.140625" style="1056" customWidth="1"/>
    <col min="13980" max="13980" width="11.28515625" style="1056" customWidth="1"/>
    <col min="13981" max="13981" width="10" style="1056" customWidth="1"/>
    <col min="13982" max="13982" width="12.42578125" style="1056" customWidth="1"/>
    <col min="13983" max="14034" width="9.140625" style="1056"/>
    <col min="14035" max="14035" width="3.28515625" style="1056" customWidth="1"/>
    <col min="14036" max="14036" width="4.85546875" style="1056" customWidth="1"/>
    <col min="14037" max="14037" width="6.140625" style="1056" customWidth="1"/>
    <col min="14038" max="14038" width="5.28515625" style="1056" customWidth="1"/>
    <col min="14039" max="14039" width="26.140625" style="1056" customWidth="1"/>
    <col min="14040" max="14044" width="15.7109375" style="1056" customWidth="1"/>
    <col min="14045" max="14045" width="14.85546875" style="1056" customWidth="1"/>
    <col min="14046" max="14046" width="15.42578125" style="1056" customWidth="1"/>
    <col min="14047" max="14226" width="9.140625" style="1056"/>
    <col min="14227" max="14227" width="3.28515625" style="1056" customWidth="1"/>
    <col min="14228" max="14228" width="4.85546875" style="1056" customWidth="1"/>
    <col min="14229" max="14229" width="6.140625" style="1056" customWidth="1"/>
    <col min="14230" max="14230" width="5.28515625" style="1056" customWidth="1"/>
    <col min="14231" max="14231" width="26.140625" style="1056" customWidth="1"/>
    <col min="14232" max="14232" width="11" style="1056" customWidth="1"/>
    <col min="14233" max="14233" width="10.7109375" style="1056" customWidth="1"/>
    <col min="14234" max="14234" width="10.28515625" style="1056" customWidth="1"/>
    <col min="14235" max="14235" width="11.140625" style="1056" customWidth="1"/>
    <col min="14236" max="14236" width="11.28515625" style="1056" customWidth="1"/>
    <col min="14237" max="14237" width="10" style="1056" customWidth="1"/>
    <col min="14238" max="14238" width="12.42578125" style="1056" customWidth="1"/>
    <col min="14239" max="14290" width="9.140625" style="1056"/>
    <col min="14291" max="14291" width="3.28515625" style="1056" customWidth="1"/>
    <col min="14292" max="14292" width="4.85546875" style="1056" customWidth="1"/>
    <col min="14293" max="14293" width="6.140625" style="1056" customWidth="1"/>
    <col min="14294" max="14294" width="5.28515625" style="1056" customWidth="1"/>
    <col min="14295" max="14295" width="26.140625" style="1056" customWidth="1"/>
    <col min="14296" max="14300" width="15.7109375" style="1056" customWidth="1"/>
    <col min="14301" max="14301" width="14.85546875" style="1056" customWidth="1"/>
    <col min="14302" max="14302" width="15.42578125" style="1056" customWidth="1"/>
    <col min="14303" max="14482" width="9.140625" style="1056"/>
    <col min="14483" max="14483" width="3.28515625" style="1056" customWidth="1"/>
    <col min="14484" max="14484" width="4.85546875" style="1056" customWidth="1"/>
    <col min="14485" max="14485" width="6.140625" style="1056" customWidth="1"/>
    <col min="14486" max="14486" width="5.28515625" style="1056" customWidth="1"/>
    <col min="14487" max="14487" width="26.140625" style="1056" customWidth="1"/>
    <col min="14488" max="14488" width="11" style="1056" customWidth="1"/>
    <col min="14489" max="14489" width="10.7109375" style="1056" customWidth="1"/>
    <col min="14490" max="14490" width="10.28515625" style="1056" customWidth="1"/>
    <col min="14491" max="14491" width="11.140625" style="1056" customWidth="1"/>
    <col min="14492" max="14492" width="11.28515625" style="1056" customWidth="1"/>
    <col min="14493" max="14493" width="10" style="1056" customWidth="1"/>
    <col min="14494" max="14494" width="12.42578125" style="1056" customWidth="1"/>
    <col min="14495" max="14546" width="9.140625" style="1056"/>
    <col min="14547" max="14547" width="3.28515625" style="1056" customWidth="1"/>
    <col min="14548" max="14548" width="4.85546875" style="1056" customWidth="1"/>
    <col min="14549" max="14549" width="6.140625" style="1056" customWidth="1"/>
    <col min="14550" max="14550" width="5.28515625" style="1056" customWidth="1"/>
    <col min="14551" max="14551" width="26.140625" style="1056" customWidth="1"/>
    <col min="14552" max="14556" width="15.7109375" style="1056" customWidth="1"/>
    <col min="14557" max="14557" width="14.85546875" style="1056" customWidth="1"/>
    <col min="14558" max="14558" width="15.42578125" style="1056" customWidth="1"/>
    <col min="14559" max="14738" width="9.140625" style="1056"/>
    <col min="14739" max="14739" width="3.28515625" style="1056" customWidth="1"/>
    <col min="14740" max="14740" width="4.85546875" style="1056" customWidth="1"/>
    <col min="14741" max="14741" width="6.140625" style="1056" customWidth="1"/>
    <col min="14742" max="14742" width="5.28515625" style="1056" customWidth="1"/>
    <col min="14743" max="14743" width="26.140625" style="1056" customWidth="1"/>
    <col min="14744" max="14744" width="11" style="1056" customWidth="1"/>
    <col min="14745" max="14745" width="10.7109375" style="1056" customWidth="1"/>
    <col min="14746" max="14746" width="10.28515625" style="1056" customWidth="1"/>
    <col min="14747" max="14747" width="11.140625" style="1056" customWidth="1"/>
    <col min="14748" max="14748" width="11.28515625" style="1056" customWidth="1"/>
    <col min="14749" max="14749" width="10" style="1056" customWidth="1"/>
    <col min="14750" max="14750" width="12.42578125" style="1056" customWidth="1"/>
    <col min="14751" max="14802" width="9.140625" style="1056"/>
    <col min="14803" max="14803" width="3.28515625" style="1056" customWidth="1"/>
    <col min="14804" max="14804" width="4.85546875" style="1056" customWidth="1"/>
    <col min="14805" max="14805" width="6.140625" style="1056" customWidth="1"/>
    <col min="14806" max="14806" width="5.28515625" style="1056" customWidth="1"/>
    <col min="14807" max="14807" width="26.140625" style="1056" customWidth="1"/>
    <col min="14808" max="14812" width="15.7109375" style="1056" customWidth="1"/>
    <col min="14813" max="14813" width="14.85546875" style="1056" customWidth="1"/>
    <col min="14814" max="14814" width="15.42578125" style="1056" customWidth="1"/>
    <col min="14815" max="14994" width="9.140625" style="1056"/>
    <col min="14995" max="14995" width="3.28515625" style="1056" customWidth="1"/>
    <col min="14996" max="14996" width="4.85546875" style="1056" customWidth="1"/>
    <col min="14997" max="14997" width="6.140625" style="1056" customWidth="1"/>
    <col min="14998" max="14998" width="5.28515625" style="1056" customWidth="1"/>
    <col min="14999" max="14999" width="26.140625" style="1056" customWidth="1"/>
    <col min="15000" max="15000" width="11" style="1056" customWidth="1"/>
    <col min="15001" max="15001" width="10.7109375" style="1056" customWidth="1"/>
    <col min="15002" max="15002" width="10.28515625" style="1056" customWidth="1"/>
    <col min="15003" max="15003" width="11.140625" style="1056" customWidth="1"/>
    <col min="15004" max="15004" width="11.28515625" style="1056" customWidth="1"/>
    <col min="15005" max="15005" width="10" style="1056" customWidth="1"/>
    <col min="15006" max="15006" width="12.42578125" style="1056" customWidth="1"/>
    <col min="15007" max="15058" width="9.140625" style="1056"/>
    <col min="15059" max="15059" width="3.28515625" style="1056" customWidth="1"/>
    <col min="15060" max="15060" width="4.85546875" style="1056" customWidth="1"/>
    <col min="15061" max="15061" width="6.140625" style="1056" customWidth="1"/>
    <col min="15062" max="15062" width="5.28515625" style="1056" customWidth="1"/>
    <col min="15063" max="15063" width="26.140625" style="1056" customWidth="1"/>
    <col min="15064" max="15068" width="15.7109375" style="1056" customWidth="1"/>
    <col min="15069" max="15069" width="14.85546875" style="1056" customWidth="1"/>
    <col min="15070" max="15070" width="15.42578125" style="1056" customWidth="1"/>
    <col min="15071" max="15250" width="9.140625" style="1056"/>
    <col min="15251" max="15251" width="3.28515625" style="1056" customWidth="1"/>
    <col min="15252" max="15252" width="4.85546875" style="1056" customWidth="1"/>
    <col min="15253" max="15253" width="6.140625" style="1056" customWidth="1"/>
    <col min="15254" max="15254" width="5.28515625" style="1056" customWidth="1"/>
    <col min="15255" max="15255" width="26.140625" style="1056" customWidth="1"/>
    <col min="15256" max="15256" width="11" style="1056" customWidth="1"/>
    <col min="15257" max="15257" width="10.7109375" style="1056" customWidth="1"/>
    <col min="15258" max="15258" width="10.28515625" style="1056" customWidth="1"/>
    <col min="15259" max="15259" width="11.140625" style="1056" customWidth="1"/>
    <col min="15260" max="15260" width="11.28515625" style="1056" customWidth="1"/>
    <col min="15261" max="15261" width="10" style="1056" customWidth="1"/>
    <col min="15262" max="15262" width="12.42578125" style="1056" customWidth="1"/>
    <col min="15263" max="15314" width="9.140625" style="1056"/>
    <col min="15315" max="15315" width="3.28515625" style="1056" customWidth="1"/>
    <col min="15316" max="15316" width="4.85546875" style="1056" customWidth="1"/>
    <col min="15317" max="15317" width="6.140625" style="1056" customWidth="1"/>
    <col min="15318" max="15318" width="5.28515625" style="1056" customWidth="1"/>
    <col min="15319" max="15319" width="26.140625" style="1056" customWidth="1"/>
    <col min="15320" max="15324" width="15.7109375" style="1056" customWidth="1"/>
    <col min="15325" max="15325" width="14.85546875" style="1056" customWidth="1"/>
    <col min="15326" max="15326" width="15.42578125" style="1056" customWidth="1"/>
    <col min="15327" max="15506" width="9.140625" style="1056"/>
    <col min="15507" max="15507" width="3.28515625" style="1056" customWidth="1"/>
    <col min="15508" max="15508" width="4.85546875" style="1056" customWidth="1"/>
    <col min="15509" max="15509" width="6.140625" style="1056" customWidth="1"/>
    <col min="15510" max="15510" width="5.28515625" style="1056" customWidth="1"/>
    <col min="15511" max="15511" width="26.140625" style="1056" customWidth="1"/>
    <col min="15512" max="15512" width="11" style="1056" customWidth="1"/>
    <col min="15513" max="15513" width="10.7109375" style="1056" customWidth="1"/>
    <col min="15514" max="15514" width="10.28515625" style="1056" customWidth="1"/>
    <col min="15515" max="15515" width="11.140625" style="1056" customWidth="1"/>
    <col min="15516" max="15516" width="11.28515625" style="1056" customWidth="1"/>
    <col min="15517" max="15517" width="10" style="1056" customWidth="1"/>
    <col min="15518" max="15518" width="12.42578125" style="1056" customWidth="1"/>
    <col min="15519" max="15570" width="9.140625" style="1056"/>
    <col min="15571" max="15571" width="3.28515625" style="1056" customWidth="1"/>
    <col min="15572" max="15572" width="4.85546875" style="1056" customWidth="1"/>
    <col min="15573" max="15573" width="6.140625" style="1056" customWidth="1"/>
    <col min="15574" max="15574" width="5.28515625" style="1056" customWidth="1"/>
    <col min="15575" max="15575" width="26.140625" style="1056" customWidth="1"/>
    <col min="15576" max="15580" width="15.7109375" style="1056" customWidth="1"/>
    <col min="15581" max="15581" width="14.85546875" style="1056" customWidth="1"/>
    <col min="15582" max="15582" width="15.42578125" style="1056" customWidth="1"/>
    <col min="15583" max="15762" width="9.140625" style="1056"/>
    <col min="15763" max="15763" width="3.28515625" style="1056" customWidth="1"/>
    <col min="15764" max="15764" width="4.85546875" style="1056" customWidth="1"/>
    <col min="15765" max="15765" width="6.140625" style="1056" customWidth="1"/>
    <col min="15766" max="15766" width="5.28515625" style="1056" customWidth="1"/>
    <col min="15767" max="15767" width="26.140625" style="1056" customWidth="1"/>
    <col min="15768" max="15768" width="11" style="1056" customWidth="1"/>
    <col min="15769" max="15769" width="10.7109375" style="1056" customWidth="1"/>
    <col min="15770" max="15770" width="10.28515625" style="1056" customWidth="1"/>
    <col min="15771" max="15771" width="11.140625" style="1056" customWidth="1"/>
    <col min="15772" max="15772" width="11.28515625" style="1056" customWidth="1"/>
    <col min="15773" max="15773" width="10" style="1056" customWidth="1"/>
    <col min="15774" max="15774" width="12.42578125" style="1056" customWidth="1"/>
    <col min="15775" max="15826" width="9.140625" style="1056"/>
    <col min="15827" max="15827" width="3.28515625" style="1056" customWidth="1"/>
    <col min="15828" max="15828" width="4.85546875" style="1056" customWidth="1"/>
    <col min="15829" max="15829" width="6.140625" style="1056" customWidth="1"/>
    <col min="15830" max="15830" width="5.28515625" style="1056" customWidth="1"/>
    <col min="15831" max="15831" width="26.140625" style="1056" customWidth="1"/>
    <col min="15832" max="15836" width="15.7109375" style="1056" customWidth="1"/>
    <col min="15837" max="15837" width="14.85546875" style="1056" customWidth="1"/>
    <col min="15838" max="15838" width="15.42578125" style="1056" customWidth="1"/>
    <col min="15839" max="16018" width="9.140625" style="1056"/>
    <col min="16019" max="16019" width="3.28515625" style="1056" customWidth="1"/>
    <col min="16020" max="16020" width="4.85546875" style="1056" customWidth="1"/>
    <col min="16021" max="16021" width="6.140625" style="1056" customWidth="1"/>
    <col min="16022" max="16022" width="5.28515625" style="1056" customWidth="1"/>
    <col min="16023" max="16023" width="26.140625" style="1056" customWidth="1"/>
    <col min="16024" max="16024" width="11" style="1056" customWidth="1"/>
    <col min="16025" max="16025" width="10.7109375" style="1056" customWidth="1"/>
    <col min="16026" max="16026" width="10.28515625" style="1056" customWidth="1"/>
    <col min="16027" max="16027" width="11.140625" style="1056" customWidth="1"/>
    <col min="16028" max="16028" width="11.28515625" style="1056" customWidth="1"/>
    <col min="16029" max="16029" width="10" style="1056" customWidth="1"/>
    <col min="16030" max="16030" width="12.42578125" style="1056" customWidth="1"/>
    <col min="16031" max="16082" width="9.140625" style="1056"/>
    <col min="16083" max="16083" width="3.28515625" style="1056" customWidth="1"/>
    <col min="16084" max="16084" width="4.85546875" style="1056" customWidth="1"/>
    <col min="16085" max="16085" width="6.140625" style="1056" customWidth="1"/>
    <col min="16086" max="16086" width="5.28515625" style="1056" customWidth="1"/>
    <col min="16087" max="16087" width="26.140625" style="1056" customWidth="1"/>
    <col min="16088" max="16092" width="15.7109375" style="1056" customWidth="1"/>
    <col min="16093" max="16093" width="14.85546875" style="1056" customWidth="1"/>
    <col min="16094" max="16094" width="15.42578125" style="1056" customWidth="1"/>
    <col min="16095" max="16274" width="9.140625" style="1056"/>
    <col min="16275" max="16275" width="3.28515625" style="1056" customWidth="1"/>
    <col min="16276" max="16276" width="4.85546875" style="1056" customWidth="1"/>
    <col min="16277" max="16277" width="6.140625" style="1056" customWidth="1"/>
    <col min="16278" max="16278" width="5.28515625" style="1056" customWidth="1"/>
    <col min="16279" max="16279" width="26.140625" style="1056" customWidth="1"/>
    <col min="16280" max="16280" width="11" style="1056" customWidth="1"/>
    <col min="16281" max="16281" width="10.7109375" style="1056" customWidth="1"/>
    <col min="16282" max="16282" width="10.28515625" style="1056" customWidth="1"/>
    <col min="16283" max="16283" width="11.140625" style="1056" customWidth="1"/>
    <col min="16284" max="16284" width="11.28515625" style="1056" customWidth="1"/>
    <col min="16285" max="16285" width="10" style="1056" customWidth="1"/>
    <col min="16286" max="16286" width="12.42578125" style="1056" customWidth="1"/>
    <col min="16287" max="16338" width="9.140625" style="1056"/>
    <col min="16339" max="16384" width="9.140625" style="1056" customWidth="1"/>
  </cols>
  <sheetData>
    <row r="1" spans="3:14">
      <c r="C1" s="1680" t="s">
        <v>1180</v>
      </c>
      <c r="D1" s="1680"/>
      <c r="E1" s="1680"/>
      <c r="F1" s="1680"/>
      <c r="G1" s="1680"/>
      <c r="H1" s="1680"/>
      <c r="I1" s="1680"/>
      <c r="J1" s="1680"/>
      <c r="K1" s="1680"/>
      <c r="L1" s="1680"/>
      <c r="M1" s="1680"/>
      <c r="N1" s="1680"/>
    </row>
    <row r="2" spans="3:14">
      <c r="C2" s="1680" t="s">
        <v>1181</v>
      </c>
      <c r="D2" s="1680"/>
      <c r="E2" s="1680"/>
      <c r="F2" s="1680"/>
      <c r="G2" s="1680"/>
      <c r="H2" s="1680"/>
      <c r="I2" s="1680"/>
      <c r="J2" s="1680"/>
      <c r="K2" s="1680"/>
      <c r="L2" s="1680"/>
      <c r="M2" s="1680"/>
      <c r="N2" s="1680"/>
    </row>
    <row r="3" spans="3:14" ht="16.5" thickBot="1">
      <c r="C3" s="1681" t="s">
        <v>1182</v>
      </c>
      <c r="D3" s="1681"/>
      <c r="E3" s="1681"/>
      <c r="F3" s="1681"/>
      <c r="G3" s="1681"/>
      <c r="H3" s="1681"/>
      <c r="I3" s="1681"/>
      <c r="J3" s="1681"/>
      <c r="K3" s="1681"/>
      <c r="L3" s="1681"/>
      <c r="M3" s="1681"/>
      <c r="N3" s="1681"/>
    </row>
    <row r="4" spans="3:14" ht="16.5" thickTop="1">
      <c r="C4" s="1682" t="s">
        <v>730</v>
      </c>
      <c r="D4" s="1683"/>
      <c r="E4" s="1683"/>
      <c r="F4" s="1683"/>
      <c r="G4" s="1684"/>
      <c r="H4" s="1691" t="s">
        <v>5</v>
      </c>
      <c r="I4" s="1684"/>
      <c r="J4" s="1683" t="s">
        <v>6</v>
      </c>
      <c r="K4" s="1684"/>
      <c r="L4" s="1692" t="s">
        <v>1183</v>
      </c>
      <c r="M4" s="1694" t="s">
        <v>1184</v>
      </c>
      <c r="N4" s="1695"/>
    </row>
    <row r="5" spans="3:14">
      <c r="C5" s="1685"/>
      <c r="D5" s="1686"/>
      <c r="E5" s="1686"/>
      <c r="F5" s="1686"/>
      <c r="G5" s="1687"/>
      <c r="H5" s="1689"/>
      <c r="I5" s="1690"/>
      <c r="J5" s="1689"/>
      <c r="K5" s="1690"/>
      <c r="L5" s="1693"/>
      <c r="M5" s="1057" t="s">
        <v>1185</v>
      </c>
      <c r="N5" s="1058" t="str">
        <f>L6</f>
        <v>Ten Months</v>
      </c>
    </row>
    <row r="6" spans="3:14" ht="21" customHeight="1">
      <c r="C6" s="1688"/>
      <c r="D6" s="1689"/>
      <c r="E6" s="1689"/>
      <c r="F6" s="1689"/>
      <c r="G6" s="1690"/>
      <c r="H6" s="1059" t="s">
        <v>144</v>
      </c>
      <c r="I6" s="1059" t="s">
        <v>7</v>
      </c>
      <c r="J6" s="1059" t="str">
        <f>H6</f>
        <v>Ten Months</v>
      </c>
      <c r="K6" s="1059" t="s">
        <v>7</v>
      </c>
      <c r="L6" s="1059" t="str">
        <f>J6</f>
        <v>Ten Months</v>
      </c>
      <c r="M6" s="1059" t="s">
        <v>6</v>
      </c>
      <c r="N6" s="1060" t="s">
        <v>47</v>
      </c>
    </row>
    <row r="7" spans="3:14">
      <c r="C7" s="1061" t="s">
        <v>1186</v>
      </c>
      <c r="D7" s="1062"/>
      <c r="E7" s="1062"/>
      <c r="F7" s="1062"/>
      <c r="G7" s="1062"/>
      <c r="H7" s="1063">
        <v>134303.13999999984</v>
      </c>
      <c r="I7" s="1063">
        <v>140418.4962113222</v>
      </c>
      <c r="J7" s="1063">
        <v>-7565.030522427056</v>
      </c>
      <c r="K7" s="1063">
        <v>-10130.609031744534</v>
      </c>
      <c r="L7" s="1064">
        <v>-191020.29206154798</v>
      </c>
      <c r="M7" s="1065" t="s">
        <v>636</v>
      </c>
      <c r="N7" s="1066" t="s">
        <v>636</v>
      </c>
    </row>
    <row r="8" spans="3:14">
      <c r="C8" s="1067"/>
      <c r="D8" s="1068" t="s">
        <v>1187</v>
      </c>
      <c r="E8" s="1068"/>
      <c r="F8" s="1068"/>
      <c r="G8" s="1068"/>
      <c r="H8" s="1069">
        <v>59189.850000000006</v>
      </c>
      <c r="I8" s="1069">
        <v>74866.08655195238</v>
      </c>
      <c r="J8" s="1069">
        <v>68795.631812327774</v>
      </c>
      <c r="K8" s="1069">
        <v>82127.4824455786</v>
      </c>
      <c r="L8" s="1070">
        <v>76464.318939483055</v>
      </c>
      <c r="M8" s="1071">
        <f t="shared" ref="M8:M63" si="0">J8/H8*100-100</f>
        <v>16.228765256759004</v>
      </c>
      <c r="N8" s="1072">
        <f t="shared" ref="N8:N64" si="1">L8/J8*100-100</f>
        <v>11.147055307341617</v>
      </c>
    </row>
    <row r="9" spans="3:14">
      <c r="C9" s="1067"/>
      <c r="D9" s="1068"/>
      <c r="E9" s="1068" t="s">
        <v>1188</v>
      </c>
      <c r="F9" s="1068"/>
      <c r="G9" s="1068"/>
      <c r="H9" s="1069">
        <v>0</v>
      </c>
      <c r="I9" s="1069">
        <v>0</v>
      </c>
      <c r="J9" s="1069">
        <v>0</v>
      </c>
      <c r="K9" s="1069">
        <v>0</v>
      </c>
      <c r="L9" s="1070">
        <v>0</v>
      </c>
      <c r="M9" s="1071" t="s">
        <v>636</v>
      </c>
      <c r="N9" s="1072" t="s">
        <v>636</v>
      </c>
    </row>
    <row r="10" spans="3:14">
      <c r="C10" s="1067"/>
      <c r="D10" s="1068"/>
      <c r="E10" s="1068" t="s">
        <v>1189</v>
      </c>
      <c r="F10" s="1068"/>
      <c r="G10" s="1068"/>
      <c r="H10" s="1069">
        <v>59189.850000000006</v>
      </c>
      <c r="I10" s="1069">
        <v>74866.08655195238</v>
      </c>
      <c r="J10" s="1069">
        <v>68795.631812327774</v>
      </c>
      <c r="K10" s="1069">
        <v>82127.4824455786</v>
      </c>
      <c r="L10" s="1070">
        <v>76464.318939483055</v>
      </c>
      <c r="M10" s="1071">
        <f t="shared" si="0"/>
        <v>16.228765256759004</v>
      </c>
      <c r="N10" s="1072">
        <f t="shared" si="1"/>
        <v>11.147055307341617</v>
      </c>
    </row>
    <row r="11" spans="3:14">
      <c r="C11" s="1067"/>
      <c r="D11" s="1068" t="s">
        <v>1190</v>
      </c>
      <c r="E11" s="1068"/>
      <c r="F11" s="1068"/>
      <c r="G11" s="1068"/>
      <c r="H11" s="1069">
        <v>-587256.80000000005</v>
      </c>
      <c r="I11" s="1069">
        <v>-756487.88655387657</v>
      </c>
      <c r="J11" s="1069">
        <v>-799310.04315139959</v>
      </c>
      <c r="K11" s="1069">
        <v>-977945.75328046305</v>
      </c>
      <c r="L11" s="1070">
        <v>-972153.24584487022</v>
      </c>
      <c r="M11" s="1071">
        <f t="shared" si="0"/>
        <v>36.109116684796078</v>
      </c>
      <c r="N11" s="1072">
        <f t="shared" si="1"/>
        <v>21.624049913349069</v>
      </c>
    </row>
    <row r="12" spans="3:14">
      <c r="C12" s="1067"/>
      <c r="D12" s="1068"/>
      <c r="E12" s="1068" t="s">
        <v>1188</v>
      </c>
      <c r="F12" s="1068"/>
      <c r="G12" s="1068"/>
      <c r="H12" s="1069">
        <v>-49729.7</v>
      </c>
      <c r="I12" s="1069">
        <v>-68724.400000000009</v>
      </c>
      <c r="J12" s="1069">
        <v>-100050.99999999999</v>
      </c>
      <c r="K12" s="1069">
        <v>-121413.79999999997</v>
      </c>
      <c r="L12" s="1070">
        <v>-133455.80000000002</v>
      </c>
      <c r="M12" s="1071">
        <f t="shared" si="0"/>
        <v>101.18963114597514</v>
      </c>
      <c r="N12" s="1072">
        <f t="shared" si="1"/>
        <v>33.387772236159577</v>
      </c>
    </row>
    <row r="13" spans="3:14">
      <c r="C13" s="1067"/>
      <c r="D13" s="1068"/>
      <c r="E13" s="1068" t="s">
        <v>1189</v>
      </c>
      <c r="F13" s="1068"/>
      <c r="G13" s="1068"/>
      <c r="H13" s="1069">
        <v>-537527.1</v>
      </c>
      <c r="I13" s="1069">
        <v>-687763.48655387654</v>
      </c>
      <c r="J13" s="1069">
        <v>-699259.04315139959</v>
      </c>
      <c r="K13" s="1069">
        <v>-856531.95328046312</v>
      </c>
      <c r="L13" s="1070">
        <v>-838697.44584487018</v>
      </c>
      <c r="M13" s="1071">
        <f t="shared" si="0"/>
        <v>30.088146839740659</v>
      </c>
      <c r="N13" s="1072">
        <f t="shared" si="1"/>
        <v>19.940879429324767</v>
      </c>
    </row>
    <row r="14" spans="3:14">
      <c r="C14" s="1061"/>
      <c r="D14" s="1062" t="s">
        <v>1191</v>
      </c>
      <c r="E14" s="1062"/>
      <c r="F14" s="1062"/>
      <c r="G14" s="1062"/>
      <c r="H14" s="1073">
        <v>-528066.95000000007</v>
      </c>
      <c r="I14" s="1073">
        <v>-681621.80000192416</v>
      </c>
      <c r="J14" s="1073">
        <v>-730514.41133907181</v>
      </c>
      <c r="K14" s="1073">
        <v>-895818.27083488437</v>
      </c>
      <c r="L14" s="1074">
        <v>-895688.9269053872</v>
      </c>
      <c r="M14" s="1075">
        <f t="shared" si="0"/>
        <v>38.33746106228989</v>
      </c>
      <c r="N14" s="1076">
        <f t="shared" si="1"/>
        <v>22.610712807642173</v>
      </c>
    </row>
    <row r="15" spans="3:14">
      <c r="C15" s="1061"/>
      <c r="D15" s="1062" t="s">
        <v>1192</v>
      </c>
      <c r="E15" s="1062"/>
      <c r="F15" s="1062"/>
      <c r="G15" s="1062"/>
      <c r="H15" s="1073">
        <v>8770.9999999999854</v>
      </c>
      <c r="I15" s="1073">
        <v>9849.172750314523</v>
      </c>
      <c r="J15" s="1073">
        <v>7764.478823718222</v>
      </c>
      <c r="K15" s="1073">
        <v>2891.333075273993</v>
      </c>
      <c r="L15" s="1074">
        <v>-259.05216374227166</v>
      </c>
      <c r="M15" s="1077">
        <f t="shared" si="0"/>
        <v>-11.47555781874091</v>
      </c>
      <c r="N15" s="1078">
        <f t="shared" si="1"/>
        <v>-103.33637543000236</v>
      </c>
    </row>
    <row r="16" spans="3:14">
      <c r="C16" s="1067"/>
      <c r="D16" s="1068"/>
      <c r="E16" s="1068" t="s">
        <v>1193</v>
      </c>
      <c r="F16" s="1068"/>
      <c r="G16" s="1068"/>
      <c r="H16" s="1069">
        <v>113481.5</v>
      </c>
      <c r="I16" s="1069">
        <v>138472.35963078999</v>
      </c>
      <c r="J16" s="1069">
        <v>133757.99090469501</v>
      </c>
      <c r="K16" s="1069">
        <v>158264.88383626062</v>
      </c>
      <c r="L16" s="1070">
        <v>142125.47231099618</v>
      </c>
      <c r="M16" s="1071">
        <f t="shared" si="0"/>
        <v>17.867662045967862</v>
      </c>
      <c r="N16" s="1072">
        <f t="shared" si="1"/>
        <v>6.2556871179854596</v>
      </c>
    </row>
    <row r="17" spans="3:14">
      <c r="C17" s="1067"/>
      <c r="D17" s="1079"/>
      <c r="E17" s="1079"/>
      <c r="F17" s="1079" t="s">
        <v>1194</v>
      </c>
      <c r="G17" s="1079"/>
      <c r="H17" s="1080">
        <v>35203.800000000003</v>
      </c>
      <c r="I17" s="1080">
        <v>41765.257857105287</v>
      </c>
      <c r="J17" s="1080">
        <v>50966.887651756682</v>
      </c>
      <c r="K17" s="1080">
        <v>58526.918777624232</v>
      </c>
      <c r="L17" s="1081">
        <v>57005.216348784379</v>
      </c>
      <c r="M17" s="1082">
        <f t="shared" si="0"/>
        <v>44.776665166137406</v>
      </c>
      <c r="N17" s="1083">
        <f t="shared" si="1"/>
        <v>11.847552352590185</v>
      </c>
    </row>
    <row r="18" spans="3:14">
      <c r="C18" s="1067"/>
      <c r="D18" s="1068"/>
      <c r="E18" s="1068"/>
      <c r="F18" s="1068" t="s">
        <v>1195</v>
      </c>
      <c r="G18" s="1068"/>
      <c r="H18" s="1069">
        <v>31400.199999999997</v>
      </c>
      <c r="I18" s="1069">
        <v>38330.848999999995</v>
      </c>
      <c r="J18" s="1069">
        <v>20624.96775</v>
      </c>
      <c r="K18" s="1069">
        <v>25533.64675</v>
      </c>
      <c r="L18" s="1070">
        <v>15216.814999999999</v>
      </c>
      <c r="M18" s="1071">
        <f t="shared" si="0"/>
        <v>-34.315807701861772</v>
      </c>
      <c r="N18" s="1072">
        <f t="shared" si="1"/>
        <v>-26.221387667381933</v>
      </c>
    </row>
    <row r="19" spans="3:14">
      <c r="C19" s="1067"/>
      <c r="D19" s="1068"/>
      <c r="E19" s="1068"/>
      <c r="F19" s="1068" t="s">
        <v>1189</v>
      </c>
      <c r="G19" s="1068"/>
      <c r="H19" s="1069">
        <v>46877.5</v>
      </c>
      <c r="I19" s="1069">
        <v>58376.252773684711</v>
      </c>
      <c r="J19" s="1069">
        <v>62166.135502938327</v>
      </c>
      <c r="K19" s="1069">
        <v>74204.318308636401</v>
      </c>
      <c r="L19" s="1070">
        <v>69903.440962211811</v>
      </c>
      <c r="M19" s="1071">
        <f t="shared" si="0"/>
        <v>32.614016325397728</v>
      </c>
      <c r="N19" s="1072">
        <f t="shared" si="1"/>
        <v>12.446174105366055</v>
      </c>
    </row>
    <row r="20" spans="3:14">
      <c r="C20" s="1067"/>
      <c r="D20" s="1068"/>
      <c r="E20" s="1068" t="s">
        <v>1196</v>
      </c>
      <c r="F20" s="1068"/>
      <c r="G20" s="1068"/>
      <c r="H20" s="1069">
        <v>-104710.5</v>
      </c>
      <c r="I20" s="1069">
        <v>-128623.18688047546</v>
      </c>
      <c r="J20" s="1069">
        <v>-125993.51208097677</v>
      </c>
      <c r="K20" s="1069">
        <v>-155373.55076098663</v>
      </c>
      <c r="L20" s="1070">
        <v>-142384.52447473846</v>
      </c>
      <c r="M20" s="1071">
        <f t="shared" si="0"/>
        <v>20.325575831436922</v>
      </c>
      <c r="N20" s="1072">
        <f t="shared" si="1"/>
        <v>13.009409868047086</v>
      </c>
    </row>
    <row r="21" spans="3:14">
      <c r="C21" s="1067"/>
      <c r="D21" s="1068"/>
      <c r="E21" s="1068"/>
      <c r="F21" s="1068" t="s">
        <v>185</v>
      </c>
      <c r="G21" s="1068"/>
      <c r="H21" s="1069">
        <v>-35840</v>
      </c>
      <c r="I21" s="1069">
        <v>-44030.325426294396</v>
      </c>
      <c r="J21" s="1069">
        <v>-37171.65080617198</v>
      </c>
      <c r="K21" s="1069">
        <v>-46884.876526952678</v>
      </c>
      <c r="L21" s="1070">
        <v>-51218.951967446788</v>
      </c>
      <c r="M21" s="1071">
        <f t="shared" si="0"/>
        <v>3.7155435440066498</v>
      </c>
      <c r="N21" s="1072">
        <f t="shared" si="1"/>
        <v>37.790361355009821</v>
      </c>
    </row>
    <row r="22" spans="3:14">
      <c r="C22" s="1067"/>
      <c r="D22" s="1068"/>
      <c r="E22" s="1068"/>
      <c r="F22" s="1068" t="s">
        <v>1194</v>
      </c>
      <c r="G22" s="1068"/>
      <c r="H22" s="1069">
        <v>-45238.5</v>
      </c>
      <c r="I22" s="1069">
        <v>-56418.385971561307</v>
      </c>
      <c r="J22" s="1069">
        <v>-65376.213106304232</v>
      </c>
      <c r="K22" s="1069">
        <v>-79926.888425358426</v>
      </c>
      <c r="L22" s="1070">
        <v>-64210.636638147662</v>
      </c>
      <c r="M22" s="1071">
        <f t="shared" si="0"/>
        <v>44.514546473256701</v>
      </c>
      <c r="N22" s="1072">
        <f t="shared" si="1"/>
        <v>-1.7828754722475253</v>
      </c>
    </row>
    <row r="23" spans="3:14">
      <c r="C23" s="1067"/>
      <c r="D23" s="1068"/>
      <c r="E23" s="1068"/>
      <c r="F23" s="1068"/>
      <c r="G23" s="1084" t="s">
        <v>1197</v>
      </c>
      <c r="H23" s="1069">
        <v>-15467.9</v>
      </c>
      <c r="I23" s="1069">
        <v>-20139.143669780668</v>
      </c>
      <c r="J23" s="1069">
        <v>-27148.322721448392</v>
      </c>
      <c r="K23" s="1069">
        <v>-35024.898030045682</v>
      </c>
      <c r="L23" s="1070">
        <v>-30211.992712809391</v>
      </c>
      <c r="M23" s="1071">
        <f t="shared" si="0"/>
        <v>75.513952905361378</v>
      </c>
      <c r="N23" s="1072">
        <f t="shared" si="1"/>
        <v>11.284932858634988</v>
      </c>
    </row>
    <row r="24" spans="3:14">
      <c r="C24" s="1067"/>
      <c r="D24" s="1068"/>
      <c r="E24" s="1068"/>
      <c r="F24" s="1068" t="s">
        <v>1198</v>
      </c>
      <c r="G24" s="1068"/>
      <c r="H24" s="1069">
        <v>-1821.5999999999997</v>
      </c>
      <c r="I24" s="1069">
        <v>-2100.2829999999994</v>
      </c>
      <c r="J24" s="1069">
        <v>-948.20100000000002</v>
      </c>
      <c r="K24" s="1069">
        <v>-1331.9430000000002</v>
      </c>
      <c r="L24" s="1070">
        <v>-2308.7199999999998</v>
      </c>
      <c r="M24" s="1071">
        <f t="shared" si="0"/>
        <v>-47.946805006587603</v>
      </c>
      <c r="N24" s="1072">
        <f t="shared" si="1"/>
        <v>143.48424015583191</v>
      </c>
    </row>
    <row r="25" spans="3:14">
      <c r="C25" s="1067"/>
      <c r="D25" s="1068"/>
      <c r="E25" s="1068"/>
      <c r="F25" s="1068" t="s">
        <v>1189</v>
      </c>
      <c r="G25" s="1068"/>
      <c r="H25" s="1069">
        <v>-21810.400000000001</v>
      </c>
      <c r="I25" s="1069">
        <v>-26074.192482619776</v>
      </c>
      <c r="J25" s="1069">
        <v>-22497.447168500556</v>
      </c>
      <c r="K25" s="1069">
        <v>-27229.84280867553</v>
      </c>
      <c r="L25" s="1070">
        <v>-24646.215869144002</v>
      </c>
      <c r="M25" s="1071">
        <f t="shared" si="0"/>
        <v>3.1500897209613612</v>
      </c>
      <c r="N25" s="1072">
        <f t="shared" si="1"/>
        <v>9.5511667815004699</v>
      </c>
    </row>
    <row r="26" spans="3:14">
      <c r="C26" s="1061"/>
      <c r="D26" s="1062" t="s">
        <v>1199</v>
      </c>
      <c r="E26" s="1062"/>
      <c r="F26" s="1062"/>
      <c r="G26" s="1062"/>
      <c r="H26" s="1073">
        <v>-519295.95000000007</v>
      </c>
      <c r="I26" s="1073">
        <v>-671772.62725160969</v>
      </c>
      <c r="J26" s="1073">
        <v>-722749.93251535366</v>
      </c>
      <c r="K26" s="1073">
        <v>-892926.93775961048</v>
      </c>
      <c r="L26" s="1074">
        <v>-895947.97906912945</v>
      </c>
      <c r="M26" s="1075">
        <f t="shared" si="0"/>
        <v>39.178811719088799</v>
      </c>
      <c r="N26" s="1076">
        <f t="shared" si="1"/>
        <v>23.963758246369181</v>
      </c>
    </row>
    <row r="27" spans="3:14">
      <c r="C27" s="1061"/>
      <c r="D27" s="1062" t="s">
        <v>1200</v>
      </c>
      <c r="E27" s="1062"/>
      <c r="F27" s="1062"/>
      <c r="G27" s="1062"/>
      <c r="H27" s="1073">
        <v>25529.390000000003</v>
      </c>
      <c r="I27" s="1073">
        <v>34004.322032349293</v>
      </c>
      <c r="J27" s="1073">
        <v>22427.352783210186</v>
      </c>
      <c r="K27" s="1073">
        <v>30995.07234588014</v>
      </c>
      <c r="L27" s="1074">
        <v>12693.4199410403</v>
      </c>
      <c r="M27" s="1075">
        <f t="shared" si="0"/>
        <v>-12.150847383309255</v>
      </c>
      <c r="N27" s="1076">
        <f t="shared" si="1"/>
        <v>-43.402058799632435</v>
      </c>
    </row>
    <row r="28" spans="3:14">
      <c r="C28" s="1067"/>
      <c r="D28" s="1068"/>
      <c r="E28" s="1068" t="s">
        <v>1201</v>
      </c>
      <c r="F28" s="1068"/>
      <c r="G28" s="1068"/>
      <c r="H28" s="1069">
        <v>33115.5</v>
      </c>
      <c r="I28" s="1069">
        <v>43085.254032349287</v>
      </c>
      <c r="J28" s="1069">
        <v>42128.055783210191</v>
      </c>
      <c r="K28" s="1069">
        <v>51958.827345880141</v>
      </c>
      <c r="L28" s="1070">
        <v>53759.968941040293</v>
      </c>
      <c r="M28" s="1071">
        <f t="shared" si="0"/>
        <v>27.21552077791425</v>
      </c>
      <c r="N28" s="1072">
        <f t="shared" si="1"/>
        <v>27.610847312032647</v>
      </c>
    </row>
    <row r="29" spans="3:14">
      <c r="C29" s="1067"/>
      <c r="D29" s="1068"/>
      <c r="E29" s="1068" t="s">
        <v>1202</v>
      </c>
      <c r="F29" s="1068"/>
      <c r="G29" s="1068"/>
      <c r="H29" s="1069">
        <v>-7586.1099999999988</v>
      </c>
      <c r="I29" s="1069">
        <v>-9080.9319999999989</v>
      </c>
      <c r="J29" s="1069">
        <v>-19700.702999999998</v>
      </c>
      <c r="K29" s="1069">
        <v>-20963.754999999997</v>
      </c>
      <c r="L29" s="1070">
        <v>-41066.548999999999</v>
      </c>
      <c r="M29" s="1071">
        <f t="shared" si="0"/>
        <v>159.69440200577105</v>
      </c>
      <c r="N29" s="1072">
        <f t="shared" si="1"/>
        <v>108.45220091892153</v>
      </c>
    </row>
    <row r="30" spans="3:14">
      <c r="C30" s="1061"/>
      <c r="D30" s="1062" t="s">
        <v>1203</v>
      </c>
      <c r="E30" s="1062"/>
      <c r="F30" s="1062"/>
      <c r="G30" s="1062"/>
      <c r="H30" s="1073">
        <v>-493766.56000000011</v>
      </c>
      <c r="I30" s="1073">
        <v>-637768.30521926039</v>
      </c>
      <c r="J30" s="1073">
        <v>-700322.57973214344</v>
      </c>
      <c r="K30" s="1073">
        <v>-861931.86541373027</v>
      </c>
      <c r="L30" s="1074">
        <v>-883254.55912808911</v>
      </c>
      <c r="M30" s="1075">
        <f t="shared" si="0"/>
        <v>41.832727540751904</v>
      </c>
      <c r="N30" s="1076">
        <f t="shared" si="1"/>
        <v>26.121102573318808</v>
      </c>
    </row>
    <row r="31" spans="3:14">
      <c r="C31" s="1061"/>
      <c r="D31" s="1062" t="s">
        <v>1204</v>
      </c>
      <c r="E31" s="1062"/>
      <c r="F31" s="1062"/>
      <c r="G31" s="1062"/>
      <c r="H31" s="1073">
        <v>628069.69999999995</v>
      </c>
      <c r="I31" s="1073">
        <v>778186.80143058253</v>
      </c>
      <c r="J31" s="1073">
        <v>692757.54920971638</v>
      </c>
      <c r="K31" s="1073">
        <v>851801.25638198573</v>
      </c>
      <c r="L31" s="1074">
        <v>692234.26706654113</v>
      </c>
      <c r="M31" s="1075">
        <f t="shared" si="0"/>
        <v>10.299469821536761</v>
      </c>
      <c r="N31" s="1076">
        <f t="shared" si="1"/>
        <v>-7.5536115596605669E-2</v>
      </c>
    </row>
    <row r="32" spans="3:14">
      <c r="C32" s="1067"/>
      <c r="D32" s="1068"/>
      <c r="E32" s="1068" t="s">
        <v>1205</v>
      </c>
      <c r="F32" s="1068"/>
      <c r="G32" s="1068"/>
      <c r="H32" s="1069">
        <v>631087.5</v>
      </c>
      <c r="I32" s="1069">
        <v>781989.59876815509</v>
      </c>
      <c r="J32" s="1069">
        <v>695649.78951581893</v>
      </c>
      <c r="K32" s="1069">
        <v>855708.843463692</v>
      </c>
      <c r="L32" s="1070">
        <v>697076.75219078315</v>
      </c>
      <c r="M32" s="1071">
        <f t="shared" si="0"/>
        <v>10.230322976737611</v>
      </c>
      <c r="N32" s="1072">
        <f t="shared" si="1"/>
        <v>0.2051265876120425</v>
      </c>
    </row>
    <row r="33" spans="3:14">
      <c r="C33" s="1067"/>
      <c r="D33" s="1068"/>
      <c r="E33" s="1068"/>
      <c r="F33" s="1068" t="s">
        <v>1206</v>
      </c>
      <c r="G33" s="1068"/>
      <c r="H33" s="1069">
        <v>53557.80000000001</v>
      </c>
      <c r="I33" s="1069">
        <v>70411.604999999996</v>
      </c>
      <c r="J33" s="1069">
        <v>88596.123000000007</v>
      </c>
      <c r="K33" s="1069">
        <v>114663.875</v>
      </c>
      <c r="L33" s="1070">
        <v>46892.861000000004</v>
      </c>
      <c r="M33" s="1071">
        <f t="shared" si="0"/>
        <v>65.421512832864664</v>
      </c>
      <c r="N33" s="1072">
        <f t="shared" si="1"/>
        <v>-47.071204233169439</v>
      </c>
    </row>
    <row r="34" spans="3:14">
      <c r="C34" s="1067"/>
      <c r="D34" s="1079"/>
      <c r="E34" s="1079"/>
      <c r="F34" s="1079" t="s">
        <v>1207</v>
      </c>
      <c r="G34" s="1079"/>
      <c r="H34" s="1080">
        <v>538873.4</v>
      </c>
      <c r="I34" s="1080">
        <v>665064.34822111635</v>
      </c>
      <c r="J34" s="1080">
        <v>566971.84008661122</v>
      </c>
      <c r="K34" s="1080">
        <v>695452.39585422631</v>
      </c>
      <c r="L34" s="1081">
        <v>606680.00475067075</v>
      </c>
      <c r="M34" s="1082">
        <f t="shared" si="0"/>
        <v>5.214293391845132</v>
      </c>
      <c r="N34" s="1083">
        <f t="shared" si="1"/>
        <v>7.0035514740897327</v>
      </c>
    </row>
    <row r="35" spans="3:14">
      <c r="C35" s="1067"/>
      <c r="D35" s="1068"/>
      <c r="E35" s="1068"/>
      <c r="F35" s="1068" t="s">
        <v>1208</v>
      </c>
      <c r="G35" s="1068"/>
      <c r="H35" s="1069">
        <v>38656.300000000003</v>
      </c>
      <c r="I35" s="1069">
        <v>46513.645547038774</v>
      </c>
      <c r="J35" s="1069">
        <v>40081.8264292077</v>
      </c>
      <c r="K35" s="1069">
        <v>45592.572609465722</v>
      </c>
      <c r="L35" s="1070">
        <v>43503.886440112299</v>
      </c>
      <c r="M35" s="1071">
        <f t="shared" si="0"/>
        <v>3.6876949661703122</v>
      </c>
      <c r="N35" s="1072">
        <f t="shared" si="1"/>
        <v>8.5376848206970379</v>
      </c>
    </row>
    <row r="36" spans="3:14">
      <c r="C36" s="1067"/>
      <c r="D36" s="1068"/>
      <c r="E36" s="1068"/>
      <c r="F36" s="1068"/>
      <c r="G36" s="1068"/>
      <c r="H36" s="1069">
        <v>0</v>
      </c>
      <c r="I36" s="1069">
        <v>0</v>
      </c>
      <c r="J36" s="1069">
        <v>0</v>
      </c>
      <c r="K36" s="1069">
        <v>0</v>
      </c>
      <c r="L36" s="1070">
        <v>0</v>
      </c>
      <c r="M36" s="1071"/>
      <c r="N36" s="1072"/>
    </row>
    <row r="37" spans="3:14">
      <c r="C37" s="1067"/>
      <c r="D37" s="1068"/>
      <c r="E37" s="1068" t="s">
        <v>1209</v>
      </c>
      <c r="F37" s="1068"/>
      <c r="G37" s="1068"/>
      <c r="H37" s="1069">
        <v>-3017.8</v>
      </c>
      <c r="I37" s="1069">
        <v>-3802.7973375725223</v>
      </c>
      <c r="J37" s="1069">
        <v>-2892.2403061025439</v>
      </c>
      <c r="K37" s="1069">
        <v>-3907.5870817062046</v>
      </c>
      <c r="L37" s="1070">
        <v>-4842.4851242419936</v>
      </c>
      <c r="M37" s="1071">
        <f t="shared" si="0"/>
        <v>-4.1606366855807693</v>
      </c>
      <c r="N37" s="1072">
        <f t="shared" si="1"/>
        <v>67.430248241285113</v>
      </c>
    </row>
    <row r="38" spans="3:14">
      <c r="C38" s="1061" t="s">
        <v>1210</v>
      </c>
      <c r="D38" s="1062" t="s">
        <v>1211</v>
      </c>
      <c r="E38" s="1062"/>
      <c r="F38" s="1062"/>
      <c r="G38" s="1062"/>
      <c r="H38" s="1073">
        <v>11594.4</v>
      </c>
      <c r="I38" s="1073">
        <v>16987.34</v>
      </c>
      <c r="J38" s="1073">
        <v>11299.630999999999</v>
      </c>
      <c r="K38" s="1073">
        <v>13362.725999999999</v>
      </c>
      <c r="L38" s="1074">
        <v>14154.434999999998</v>
      </c>
      <c r="M38" s="1075">
        <f t="shared" si="0"/>
        <v>-2.5423394052301092</v>
      </c>
      <c r="N38" s="1076">
        <f t="shared" si="1"/>
        <v>25.264577223804906</v>
      </c>
    </row>
    <row r="39" spans="3:14">
      <c r="C39" s="1061" t="s">
        <v>1212</v>
      </c>
      <c r="D39" s="1061"/>
      <c r="E39" s="1062"/>
      <c r="F39" s="1062"/>
      <c r="G39" s="1062"/>
      <c r="H39" s="1073">
        <v>145897.53999999986</v>
      </c>
      <c r="I39" s="1073">
        <v>157405.83621132222</v>
      </c>
      <c r="J39" s="1073">
        <v>3734.600477572938</v>
      </c>
      <c r="K39" s="1073">
        <v>3232.1169682554901</v>
      </c>
      <c r="L39" s="1074">
        <v>-176865.85706154798</v>
      </c>
      <c r="M39" s="1075" t="s">
        <v>636</v>
      </c>
      <c r="N39" s="1078" t="s">
        <v>636</v>
      </c>
    </row>
    <row r="40" spans="3:14">
      <c r="C40" s="1061" t="s">
        <v>1213</v>
      </c>
      <c r="D40" s="1062" t="s">
        <v>1214</v>
      </c>
      <c r="E40" s="1062"/>
      <c r="F40" s="1062"/>
      <c r="G40" s="1062"/>
      <c r="H40" s="1073">
        <v>8660.0899999999929</v>
      </c>
      <c r="I40" s="1073">
        <v>29638.424094576047</v>
      </c>
      <c r="J40" s="1073">
        <v>23711.653204767535</v>
      </c>
      <c r="K40" s="1073">
        <v>26639.503710280282</v>
      </c>
      <c r="L40" s="1074">
        <v>36852.246471026556</v>
      </c>
      <c r="M40" s="1077" t="s">
        <v>636</v>
      </c>
      <c r="N40" s="1078" t="s">
        <v>636</v>
      </c>
    </row>
    <row r="41" spans="3:14">
      <c r="C41" s="1067"/>
      <c r="D41" s="1068" t="s">
        <v>1215</v>
      </c>
      <c r="E41" s="1068"/>
      <c r="F41" s="1068"/>
      <c r="G41" s="1068"/>
      <c r="H41" s="1069">
        <v>4636.8</v>
      </c>
      <c r="I41" s="1069">
        <v>5920.9250000000002</v>
      </c>
      <c r="J41" s="1069">
        <v>11607.731</v>
      </c>
      <c r="K41" s="1069">
        <v>13503.939999999999</v>
      </c>
      <c r="L41" s="1070">
        <v>15510.412999999995</v>
      </c>
      <c r="M41" s="1071">
        <f t="shared" si="0"/>
        <v>150.33926414768803</v>
      </c>
      <c r="N41" s="1072">
        <f t="shared" si="1"/>
        <v>33.621402839193934</v>
      </c>
    </row>
    <row r="42" spans="3:14">
      <c r="C42" s="1067"/>
      <c r="D42" s="1068" t="s">
        <v>1216</v>
      </c>
      <c r="E42" s="1068"/>
      <c r="F42" s="1068"/>
      <c r="G42" s="1068"/>
      <c r="H42" s="1069">
        <v>0</v>
      </c>
      <c r="I42" s="1069">
        <v>0</v>
      </c>
      <c r="J42" s="1069">
        <v>0</v>
      </c>
      <c r="K42" s="1069">
        <v>0</v>
      </c>
      <c r="L42" s="1070">
        <v>0</v>
      </c>
      <c r="M42" s="1071" t="s">
        <v>636</v>
      </c>
      <c r="N42" s="1072" t="s">
        <v>636</v>
      </c>
    </row>
    <row r="43" spans="3:14">
      <c r="C43" s="1067"/>
      <c r="D43" s="1068" t="s">
        <v>1217</v>
      </c>
      <c r="E43" s="1068"/>
      <c r="F43" s="1068"/>
      <c r="G43" s="1068"/>
      <c r="H43" s="1069">
        <v>-25284.430000000004</v>
      </c>
      <c r="I43" s="1069">
        <v>-30936.319010921845</v>
      </c>
      <c r="J43" s="1069">
        <v>-29843.668645073139</v>
      </c>
      <c r="K43" s="1069">
        <v>-48690.569181935425</v>
      </c>
      <c r="L43" s="1070">
        <v>-36536.119176384404</v>
      </c>
      <c r="M43" s="1071">
        <f t="shared" si="0"/>
        <v>18.031803149500035</v>
      </c>
      <c r="N43" s="1072">
        <f t="shared" si="1"/>
        <v>22.425026262366416</v>
      </c>
    </row>
    <row r="44" spans="3:14">
      <c r="C44" s="1067"/>
      <c r="D44" s="1068"/>
      <c r="E44" s="1068" t="s">
        <v>1218</v>
      </c>
      <c r="F44" s="1068"/>
      <c r="G44" s="1068"/>
      <c r="H44" s="1069">
        <v>-701.42999999999984</v>
      </c>
      <c r="I44" s="1069">
        <v>-338.91999999999985</v>
      </c>
      <c r="J44" s="1069">
        <v>-1037.470732581507</v>
      </c>
      <c r="K44" s="1069">
        <v>-9005.2707325815081</v>
      </c>
      <c r="L44" s="1070">
        <v>-314.06000000000074</v>
      </c>
      <c r="M44" s="1071">
        <f t="shared" si="0"/>
        <v>47.907949842679557</v>
      </c>
      <c r="N44" s="1072">
        <f t="shared" si="1"/>
        <v>-69.72830267524418</v>
      </c>
    </row>
    <row r="45" spans="3:14">
      <c r="C45" s="1067"/>
      <c r="D45" s="1068"/>
      <c r="E45" s="1068" t="s">
        <v>1189</v>
      </c>
      <c r="F45" s="1068"/>
      <c r="G45" s="1068"/>
      <c r="H45" s="1069">
        <v>-24583.000000000004</v>
      </c>
      <c r="I45" s="1069">
        <v>-30597.399010921847</v>
      </c>
      <c r="J45" s="1069">
        <v>-28806.197912491632</v>
      </c>
      <c r="K45" s="1069">
        <v>-39685.298449353919</v>
      </c>
      <c r="L45" s="1070">
        <v>-36222.059176384399</v>
      </c>
      <c r="M45" s="1071">
        <f t="shared" si="0"/>
        <v>17.179343092753641</v>
      </c>
      <c r="N45" s="1072">
        <f t="shared" si="1"/>
        <v>25.743978037021421</v>
      </c>
    </row>
    <row r="46" spans="3:14">
      <c r="C46" s="1067"/>
      <c r="D46" s="1068" t="s">
        <v>1219</v>
      </c>
      <c r="E46" s="1068"/>
      <c r="F46" s="1068"/>
      <c r="G46" s="1068"/>
      <c r="H46" s="1069">
        <v>29307.719999999998</v>
      </c>
      <c r="I46" s="1069">
        <v>54653.818105497892</v>
      </c>
      <c r="J46" s="1069">
        <v>41947.590849840679</v>
      </c>
      <c r="K46" s="1069">
        <v>61826.132892215712</v>
      </c>
      <c r="L46" s="1070">
        <v>57877.952647410966</v>
      </c>
      <c r="M46" s="1071">
        <f t="shared" si="0"/>
        <v>43.128127503062956</v>
      </c>
      <c r="N46" s="1085">
        <f t="shared" si="1"/>
        <v>37.976821731183605</v>
      </c>
    </row>
    <row r="47" spans="3:14">
      <c r="C47" s="1067"/>
      <c r="D47" s="1068"/>
      <c r="E47" s="1068" t="s">
        <v>1218</v>
      </c>
      <c r="F47" s="1068"/>
      <c r="G47" s="1068"/>
      <c r="H47" s="1069">
        <v>8049.0499999999993</v>
      </c>
      <c r="I47" s="1069">
        <v>16397.41</v>
      </c>
      <c r="J47" s="1069">
        <v>17154.889877670372</v>
      </c>
      <c r="K47" s="1069">
        <v>24381.269877670376</v>
      </c>
      <c r="L47" s="1070">
        <v>36399.31</v>
      </c>
      <c r="M47" s="1086">
        <f t="shared" si="0"/>
        <v>113.12937399656323</v>
      </c>
      <c r="N47" s="1072">
        <f t="shared" si="1"/>
        <v>112.1803769045413</v>
      </c>
    </row>
    <row r="48" spans="3:14">
      <c r="C48" s="1067"/>
      <c r="D48" s="1068"/>
      <c r="E48" s="1068" t="s">
        <v>1220</v>
      </c>
      <c r="F48" s="1068"/>
      <c r="G48" s="1068"/>
      <c r="H48" s="1069">
        <v>13456.149999999996</v>
      </c>
      <c r="I48" s="1069">
        <v>27341.818105497892</v>
      </c>
      <c r="J48" s="1069">
        <v>31784.760972170301</v>
      </c>
      <c r="K48" s="1069">
        <v>56109.153014545329</v>
      </c>
      <c r="L48" s="1070">
        <v>38709.032647410968</v>
      </c>
      <c r="M48" s="1086">
        <f t="shared" si="0"/>
        <v>136.20991867785594</v>
      </c>
      <c r="N48" s="1085">
        <f t="shared" si="1"/>
        <v>21.784878864759548</v>
      </c>
    </row>
    <row r="49" spans="3:14">
      <c r="C49" s="1067"/>
      <c r="D49" s="1068"/>
      <c r="E49" s="1068"/>
      <c r="F49" s="1068" t="s">
        <v>1221</v>
      </c>
      <c r="G49" s="1068"/>
      <c r="H49" s="1069">
        <v>12389.249999999996</v>
      </c>
      <c r="I49" s="1069">
        <v>25978.899999999998</v>
      </c>
      <c r="J49" s="1069">
        <v>21141.060000000005</v>
      </c>
      <c r="K49" s="1069">
        <v>44787.130000000005</v>
      </c>
      <c r="L49" s="1070">
        <v>35992.160000000003</v>
      </c>
      <c r="M49" s="1071">
        <f t="shared" si="0"/>
        <v>70.640353532296217</v>
      </c>
      <c r="N49" s="1072">
        <f t="shared" si="1"/>
        <v>70.247660240309585</v>
      </c>
    </row>
    <row r="50" spans="3:14">
      <c r="C50" s="1067"/>
      <c r="D50" s="1068"/>
      <c r="E50" s="1068"/>
      <c r="F50" s="1068"/>
      <c r="G50" s="1068" t="s">
        <v>1222</v>
      </c>
      <c r="H50" s="1069">
        <v>26046.249999999996</v>
      </c>
      <c r="I50" s="1069">
        <v>43773.95</v>
      </c>
      <c r="J50" s="1069">
        <v>34979.160000000003</v>
      </c>
      <c r="K50" s="1069">
        <v>62601.73</v>
      </c>
      <c r="L50" s="1070">
        <v>50110</v>
      </c>
      <c r="M50" s="1071">
        <f t="shared" si="0"/>
        <v>34.296338244469013</v>
      </c>
      <c r="N50" s="1072">
        <f t="shared" si="1"/>
        <v>43.256727720162502</v>
      </c>
    </row>
    <row r="51" spans="3:14">
      <c r="C51" s="1067"/>
      <c r="D51" s="1068"/>
      <c r="E51" s="1068"/>
      <c r="F51" s="1068"/>
      <c r="G51" s="1068" t="s">
        <v>1223</v>
      </c>
      <c r="H51" s="1069">
        <v>-13657</v>
      </c>
      <c r="I51" s="1069">
        <v>-17795.05</v>
      </c>
      <c r="J51" s="1069">
        <v>-13838.1</v>
      </c>
      <c r="K51" s="1069">
        <v>-17814.600000000002</v>
      </c>
      <c r="L51" s="1070">
        <v>-14117.84</v>
      </c>
      <c r="M51" s="1071">
        <f t="shared" si="0"/>
        <v>1.326059896024006</v>
      </c>
      <c r="N51" s="1085">
        <f t="shared" si="1"/>
        <v>2.0215202954162663</v>
      </c>
    </row>
    <row r="52" spans="3:14">
      <c r="C52" s="1067"/>
      <c r="D52" s="1068"/>
      <c r="E52" s="1068"/>
      <c r="F52" s="1068" t="s">
        <v>1224</v>
      </c>
      <c r="G52" s="1068"/>
      <c r="H52" s="1069">
        <v>1066.9000000000001</v>
      </c>
      <c r="I52" s="1069">
        <v>1362.918105497894</v>
      </c>
      <c r="J52" s="1069">
        <v>10643.700972170294</v>
      </c>
      <c r="K52" s="1069">
        <v>11322.023014545328</v>
      </c>
      <c r="L52" s="1070">
        <v>2716.8726474109631</v>
      </c>
      <c r="M52" s="1086">
        <f t="shared" si="0"/>
        <v>897.62873485521538</v>
      </c>
      <c r="N52" s="1085">
        <f t="shared" si="1"/>
        <v>-74.474361366270315</v>
      </c>
    </row>
    <row r="53" spans="3:14">
      <c r="C53" s="1067"/>
      <c r="D53" s="1068"/>
      <c r="E53" s="1068" t="s">
        <v>1225</v>
      </c>
      <c r="F53" s="1068"/>
      <c r="G53" s="1068"/>
      <c r="H53" s="1069">
        <v>11730.5</v>
      </c>
      <c r="I53" s="1069">
        <v>14982.299999999994</v>
      </c>
      <c r="J53" s="1069">
        <v>-7145.8</v>
      </c>
      <c r="K53" s="1069">
        <v>-18811.999999999993</v>
      </c>
      <c r="L53" s="1070">
        <v>-17636.199999999993</v>
      </c>
      <c r="M53" s="1071">
        <f t="shared" si="0"/>
        <v>-160.9164144750863</v>
      </c>
      <c r="N53" s="1072">
        <f t="shared" si="1"/>
        <v>146.80511629208755</v>
      </c>
    </row>
    <row r="54" spans="3:14">
      <c r="C54" s="1067"/>
      <c r="D54" s="1068"/>
      <c r="E54" s="1068"/>
      <c r="F54" s="1068" t="s">
        <v>1226</v>
      </c>
      <c r="G54" s="1068"/>
      <c r="H54" s="1069">
        <v>-4.5999999999999996</v>
      </c>
      <c r="I54" s="1069">
        <v>-5.6000000000000005</v>
      </c>
      <c r="J54" s="1069">
        <v>223.70000000000002</v>
      </c>
      <c r="K54" s="1069">
        <v>231.9</v>
      </c>
      <c r="L54" s="1070">
        <v>-125.8</v>
      </c>
      <c r="M54" s="1071">
        <f t="shared" si="0"/>
        <v>-4963.04347826087</v>
      </c>
      <c r="N54" s="1072">
        <f t="shared" si="1"/>
        <v>-156.23603039785428</v>
      </c>
    </row>
    <row r="55" spans="3:14">
      <c r="C55" s="1067"/>
      <c r="D55" s="1068"/>
      <c r="E55" s="1068"/>
      <c r="F55" s="1068" t="s">
        <v>1227</v>
      </c>
      <c r="G55" s="1068"/>
      <c r="H55" s="1069">
        <v>11735.1</v>
      </c>
      <c r="I55" s="1069">
        <v>14987.899999999994</v>
      </c>
      <c r="J55" s="1069">
        <v>-7369.5</v>
      </c>
      <c r="K55" s="1069">
        <v>-19043.899999999994</v>
      </c>
      <c r="L55" s="1070">
        <v>-17510.399999999994</v>
      </c>
      <c r="M55" s="1071">
        <f t="shared" si="0"/>
        <v>-162.79878313776618</v>
      </c>
      <c r="N55" s="1072">
        <f t="shared" si="1"/>
        <v>137.6063504986769</v>
      </c>
    </row>
    <row r="56" spans="3:14">
      <c r="C56" s="1067"/>
      <c r="D56" s="1068"/>
      <c r="E56" s="1068" t="s">
        <v>1228</v>
      </c>
      <c r="F56" s="1068"/>
      <c r="G56" s="1068"/>
      <c r="H56" s="1069">
        <v>-3927.98</v>
      </c>
      <c r="I56" s="1069">
        <v>-4067.71</v>
      </c>
      <c r="J56" s="1069">
        <v>153.73999999999998</v>
      </c>
      <c r="K56" s="1069">
        <v>147.70999999999998</v>
      </c>
      <c r="L56" s="1070">
        <v>405.81</v>
      </c>
      <c r="M56" s="1071">
        <f t="shared" si="0"/>
        <v>-103.91397104873242</v>
      </c>
      <c r="N56" s="1085">
        <f t="shared" si="1"/>
        <v>163.95863145570451</v>
      </c>
    </row>
    <row r="57" spans="3:14">
      <c r="C57" s="1061" t="s">
        <v>1229</v>
      </c>
      <c r="D57" s="1062"/>
      <c r="E57" s="1062"/>
      <c r="F57" s="1062"/>
      <c r="G57" s="1062"/>
      <c r="H57" s="1073">
        <v>154557.62999999989</v>
      </c>
      <c r="I57" s="1073">
        <v>187044.26030589826</v>
      </c>
      <c r="J57" s="1073">
        <v>27446.253682340437</v>
      </c>
      <c r="K57" s="1073">
        <v>29871.620678535779</v>
      </c>
      <c r="L57" s="1074">
        <v>-140013.61059052148</v>
      </c>
      <c r="M57" s="1075">
        <f t="shared" si="0"/>
        <v>-82.242058394438075</v>
      </c>
      <c r="N57" s="1076">
        <f t="shared" si="1"/>
        <v>-610.13742061492906</v>
      </c>
    </row>
    <row r="58" spans="3:14">
      <c r="C58" s="1061" t="s">
        <v>1230</v>
      </c>
      <c r="D58" s="1062" t="s">
        <v>1231</v>
      </c>
      <c r="E58" s="1062"/>
      <c r="F58" s="1062"/>
      <c r="G58" s="1062"/>
      <c r="H58" s="1073">
        <v>24005.1700000001</v>
      </c>
      <c r="I58" s="1073">
        <v>16850.359694101731</v>
      </c>
      <c r="J58" s="1073">
        <v>19214.856317659491</v>
      </c>
      <c r="K58" s="1073">
        <v>33422.499321464216</v>
      </c>
      <c r="L58" s="1074">
        <v>103445.14059052151</v>
      </c>
      <c r="M58" s="1077" t="s">
        <v>636</v>
      </c>
      <c r="N58" s="1076" t="s">
        <v>636</v>
      </c>
    </row>
    <row r="59" spans="3:14">
      <c r="C59" s="1061" t="s">
        <v>1232</v>
      </c>
      <c r="D59" s="1062"/>
      <c r="E59" s="1062"/>
      <c r="F59" s="1062"/>
      <c r="G59" s="1062"/>
      <c r="H59" s="1073">
        <v>178562.8</v>
      </c>
      <c r="I59" s="1073">
        <v>203894.62</v>
      </c>
      <c r="J59" s="1073">
        <v>46661.109999999928</v>
      </c>
      <c r="K59" s="1073">
        <v>63294.119999999995</v>
      </c>
      <c r="L59" s="1074">
        <v>-36568.469999999972</v>
      </c>
      <c r="M59" s="1075">
        <f t="shared" si="0"/>
        <v>-73.868515726679959</v>
      </c>
      <c r="N59" s="1076">
        <f t="shared" si="1"/>
        <v>-178.37033881105708</v>
      </c>
    </row>
    <row r="60" spans="3:14">
      <c r="C60" s="1061" t="s">
        <v>1233</v>
      </c>
      <c r="D60" s="1062"/>
      <c r="E60" s="1062"/>
      <c r="F60" s="1062"/>
      <c r="G60" s="1062"/>
      <c r="H60" s="1073">
        <v>-178562.8</v>
      </c>
      <c r="I60" s="1073">
        <v>-203894.62</v>
      </c>
      <c r="J60" s="1073">
        <v>-46661.109999999986</v>
      </c>
      <c r="K60" s="1073">
        <v>-63294.119999999981</v>
      </c>
      <c r="L60" s="1073">
        <v>36568.469999999972</v>
      </c>
      <c r="M60" s="1075">
        <f t="shared" si="0"/>
        <v>-73.868515726679917</v>
      </c>
      <c r="N60" s="1076">
        <f t="shared" si="1"/>
        <v>-178.37033881105697</v>
      </c>
    </row>
    <row r="61" spans="3:14">
      <c r="C61" s="1067"/>
      <c r="D61" s="1068" t="s">
        <v>1234</v>
      </c>
      <c r="E61" s="1068"/>
      <c r="F61" s="1068"/>
      <c r="G61" s="1068"/>
      <c r="H61" s="1069">
        <v>-178562.8</v>
      </c>
      <c r="I61" s="1069">
        <v>-203894.62</v>
      </c>
      <c r="J61" s="1069">
        <v>-45703.419999999984</v>
      </c>
      <c r="K61" s="1069">
        <v>-61591.859999999986</v>
      </c>
      <c r="L61" s="1069">
        <v>37130.52999999997</v>
      </c>
      <c r="M61" s="1071">
        <f t="shared" si="0"/>
        <v>-74.404848042257413</v>
      </c>
      <c r="N61" s="1072">
        <f t="shared" si="1"/>
        <v>-181.24234466479749</v>
      </c>
    </row>
    <row r="62" spans="3:14">
      <c r="C62" s="1067"/>
      <c r="D62" s="1068"/>
      <c r="E62" s="1068" t="s">
        <v>1226</v>
      </c>
      <c r="F62" s="1068"/>
      <c r="G62" s="1068"/>
      <c r="H62" s="1069">
        <v>-157261.70000000001</v>
      </c>
      <c r="I62" s="1069">
        <v>-172887.02000000002</v>
      </c>
      <c r="J62" s="1069">
        <v>-37571.959999999977</v>
      </c>
      <c r="K62" s="1069">
        <v>-61879.279999999984</v>
      </c>
      <c r="L62" s="1069">
        <v>-9249.030000000017</v>
      </c>
      <c r="M62" s="1071">
        <f t="shared" si="0"/>
        <v>-76.108639293610594</v>
      </c>
      <c r="N62" s="1072">
        <f t="shared" si="1"/>
        <v>-75.38315807852446</v>
      </c>
    </row>
    <row r="63" spans="3:14">
      <c r="C63" s="1067"/>
      <c r="D63" s="1068"/>
      <c r="E63" s="1068" t="s">
        <v>1227</v>
      </c>
      <c r="F63" s="1068"/>
      <c r="G63" s="1068"/>
      <c r="H63" s="1069">
        <v>-21301.100000000006</v>
      </c>
      <c r="I63" s="1069">
        <v>-31007.599999999991</v>
      </c>
      <c r="J63" s="1069">
        <v>-8131.4600000000064</v>
      </c>
      <c r="K63" s="1069">
        <v>287.41999999999825</v>
      </c>
      <c r="L63" s="1069">
        <v>46379.559999999983</v>
      </c>
      <c r="M63" s="1071">
        <f t="shared" si="0"/>
        <v>-61.826102877316174</v>
      </c>
      <c r="N63" s="1085">
        <f t="shared" si="1"/>
        <v>-670.37186433924467</v>
      </c>
    </row>
    <row r="64" spans="3:14">
      <c r="C64" s="1067"/>
      <c r="D64" s="1068" t="s">
        <v>1235</v>
      </c>
      <c r="E64" s="1068"/>
      <c r="F64" s="1068"/>
      <c r="G64" s="1068"/>
      <c r="H64" s="1069">
        <v>0</v>
      </c>
      <c r="I64" s="1069">
        <v>0</v>
      </c>
      <c r="J64" s="1069">
        <v>-957.69000000000017</v>
      </c>
      <c r="K64" s="1069">
        <v>-1702.26</v>
      </c>
      <c r="L64" s="1069">
        <v>-562.06000000000029</v>
      </c>
      <c r="M64" s="1071" t="s">
        <v>636</v>
      </c>
      <c r="N64" s="1072">
        <f t="shared" si="1"/>
        <v>-41.310862596456033</v>
      </c>
    </row>
    <row r="65" spans="3:14" ht="16.5" thickBot="1">
      <c r="C65" s="1087" t="s">
        <v>1236</v>
      </c>
      <c r="D65" s="1088"/>
      <c r="E65" s="1088"/>
      <c r="F65" s="1088"/>
      <c r="G65" s="1088"/>
      <c r="H65" s="1089">
        <v>-166832.29999999999</v>
      </c>
      <c r="I65" s="1089">
        <v>-188912.32</v>
      </c>
      <c r="J65" s="1089">
        <v>-53806.909999999989</v>
      </c>
      <c r="K65" s="1089">
        <v>-82106.119999999966</v>
      </c>
      <c r="L65" s="1089">
        <v>18932.269999999975</v>
      </c>
      <c r="M65" s="1090" t="s">
        <v>636</v>
      </c>
      <c r="N65" s="1091" t="s">
        <v>636</v>
      </c>
    </row>
    <row r="66" spans="3:14" ht="20.25" customHeight="1" thickTop="1">
      <c r="C66" s="1678" t="s">
        <v>1237</v>
      </c>
      <c r="D66" s="1678"/>
      <c r="E66" s="1678"/>
      <c r="F66" s="1678"/>
      <c r="G66" s="1678"/>
      <c r="H66" s="1678"/>
      <c r="I66" s="1678"/>
      <c r="J66" s="1678"/>
      <c r="K66" s="1678"/>
      <c r="L66" s="1678"/>
      <c r="M66" s="1678"/>
      <c r="N66" s="1678"/>
    </row>
    <row r="67" spans="3:14">
      <c r="C67" s="1679" t="s">
        <v>1238</v>
      </c>
      <c r="D67" s="1679"/>
      <c r="E67" s="1679"/>
      <c r="F67" s="1679"/>
      <c r="G67" s="1679"/>
      <c r="H67" s="1679"/>
      <c r="I67" s="1679"/>
      <c r="J67" s="1679"/>
      <c r="K67" s="1679"/>
      <c r="L67" s="1679"/>
      <c r="M67" s="1679"/>
      <c r="N67" s="1679"/>
    </row>
    <row r="68" spans="3:14">
      <c r="C68" s="1092" t="s">
        <v>88</v>
      </c>
    </row>
    <row r="70" spans="3:14">
      <c r="I70" s="1093"/>
      <c r="K70" s="1093"/>
    </row>
    <row r="71" spans="3:14">
      <c r="I71" s="1093"/>
      <c r="K71" s="1093"/>
    </row>
    <row r="72" spans="3:14">
      <c r="I72" s="1093"/>
      <c r="K72" s="1093"/>
    </row>
    <row r="73" spans="3:14">
      <c r="I73" s="1093"/>
      <c r="K73" s="1093"/>
    </row>
    <row r="74" spans="3:14">
      <c r="I74" s="1093"/>
      <c r="K74" s="1093"/>
    </row>
    <row r="75" spans="3:14">
      <c r="I75" s="1093"/>
      <c r="K75" s="1093"/>
    </row>
    <row r="76" spans="3:14">
      <c r="I76" s="1093"/>
      <c r="K76" s="1093"/>
    </row>
    <row r="77" spans="3:14">
      <c r="I77" s="1093"/>
      <c r="K77" s="1093"/>
    </row>
    <row r="78" spans="3:14">
      <c r="I78" s="1093"/>
      <c r="K78" s="1093"/>
    </row>
    <row r="79" spans="3:14">
      <c r="I79" s="1093"/>
      <c r="K79" s="1093"/>
    </row>
    <row r="80" spans="3:14">
      <c r="I80" s="1093"/>
      <c r="K80" s="1093"/>
    </row>
    <row r="81" spans="9:11">
      <c r="I81" s="1093"/>
      <c r="K81" s="1093"/>
    </row>
    <row r="82" spans="9:11">
      <c r="I82" s="1093"/>
      <c r="K82" s="1093"/>
    </row>
    <row r="83" spans="9:11">
      <c r="I83" s="1093"/>
      <c r="K83" s="1093"/>
    </row>
    <row r="84" spans="9:11">
      <c r="I84" s="1093"/>
      <c r="K84" s="1093"/>
    </row>
    <row r="85" spans="9:11">
      <c r="I85" s="1093"/>
      <c r="K85" s="1093"/>
    </row>
    <row r="86" spans="9:11">
      <c r="I86" s="1093"/>
      <c r="K86" s="1093"/>
    </row>
    <row r="87" spans="9:11">
      <c r="I87" s="1093"/>
      <c r="K87" s="1093"/>
    </row>
    <row r="88" spans="9:11">
      <c r="I88" s="1093"/>
      <c r="K88" s="1093"/>
    </row>
    <row r="89" spans="9:11">
      <c r="I89" s="1093"/>
      <c r="K89" s="1093"/>
    </row>
    <row r="90" spans="9:11">
      <c r="I90" s="1093"/>
      <c r="K90" s="1093"/>
    </row>
    <row r="91" spans="9:11">
      <c r="I91" s="1093"/>
      <c r="K91" s="1093"/>
    </row>
    <row r="92" spans="9:11">
      <c r="I92" s="1093"/>
      <c r="K92" s="1093"/>
    </row>
    <row r="93" spans="9:11">
      <c r="I93" s="1093"/>
      <c r="K93" s="1093"/>
    </row>
    <row r="94" spans="9:11">
      <c r="I94" s="1093"/>
      <c r="K94" s="1093"/>
    </row>
    <row r="95" spans="9:11">
      <c r="I95" s="1093"/>
      <c r="K95" s="1093"/>
    </row>
    <row r="96" spans="9:11">
      <c r="I96" s="1093"/>
      <c r="K96" s="1093"/>
    </row>
    <row r="97" spans="9:11">
      <c r="I97" s="1093"/>
      <c r="K97" s="1093"/>
    </row>
    <row r="98" spans="9:11">
      <c r="I98" s="1093"/>
      <c r="K98" s="1093"/>
    </row>
    <row r="99" spans="9:11">
      <c r="I99" s="1093"/>
      <c r="K99" s="1093"/>
    </row>
    <row r="100" spans="9:11">
      <c r="I100" s="1093"/>
      <c r="K100" s="1093"/>
    </row>
    <row r="101" spans="9:11">
      <c r="I101" s="1093"/>
      <c r="K101" s="1093"/>
    </row>
    <row r="102" spans="9:11">
      <c r="I102" s="1093"/>
      <c r="K102" s="1093"/>
    </row>
    <row r="103" spans="9:11">
      <c r="I103" s="1093"/>
      <c r="K103" s="1093"/>
    </row>
    <row r="104" spans="9:11">
      <c r="I104" s="1093"/>
      <c r="K104" s="1093"/>
    </row>
    <row r="105" spans="9:11">
      <c r="I105" s="1093"/>
      <c r="K105" s="1093"/>
    </row>
    <row r="106" spans="9:11">
      <c r="I106" s="1093"/>
      <c r="K106" s="1093"/>
    </row>
    <row r="107" spans="9:11">
      <c r="I107" s="1093"/>
      <c r="K107" s="1093"/>
    </row>
    <row r="108" spans="9:11">
      <c r="I108" s="1093"/>
      <c r="K108" s="1093"/>
    </row>
    <row r="109" spans="9:11">
      <c r="I109" s="1093"/>
      <c r="K109" s="1093"/>
    </row>
    <row r="110" spans="9:11">
      <c r="I110" s="1093"/>
      <c r="K110" s="1093"/>
    </row>
    <row r="111" spans="9:11">
      <c r="I111" s="1093"/>
      <c r="K111" s="1093"/>
    </row>
    <row r="112" spans="9:11">
      <c r="I112" s="1093"/>
      <c r="K112" s="1093"/>
    </row>
    <row r="113" spans="9:11">
      <c r="I113" s="1093"/>
      <c r="K113" s="1093"/>
    </row>
    <row r="114" spans="9:11">
      <c r="I114" s="1093"/>
      <c r="K114" s="1093"/>
    </row>
    <row r="115" spans="9:11">
      <c r="I115" s="1093"/>
      <c r="K115" s="1093"/>
    </row>
    <row r="116" spans="9:11">
      <c r="I116" s="1093"/>
      <c r="K116" s="1093"/>
    </row>
    <row r="117" spans="9:11">
      <c r="I117" s="1093"/>
      <c r="K117" s="1093"/>
    </row>
    <row r="118" spans="9:11">
      <c r="I118" s="1093"/>
      <c r="K118" s="1093"/>
    </row>
    <row r="119" spans="9:11">
      <c r="I119" s="1093"/>
      <c r="K119" s="1093"/>
    </row>
    <row r="120" spans="9:11">
      <c r="I120" s="1093"/>
      <c r="K120" s="1093"/>
    </row>
    <row r="121" spans="9:11">
      <c r="I121" s="1093"/>
      <c r="K121" s="1093"/>
    </row>
    <row r="122" spans="9:11">
      <c r="I122" s="1093"/>
      <c r="K122" s="1093"/>
    </row>
    <row r="123" spans="9:11">
      <c r="I123" s="1093"/>
      <c r="K123" s="1093"/>
    </row>
    <row r="124" spans="9:11">
      <c r="I124" s="1093"/>
      <c r="K124" s="1093"/>
    </row>
    <row r="125" spans="9:11">
      <c r="I125" s="1093"/>
      <c r="K125" s="1093"/>
    </row>
    <row r="126" spans="9:11">
      <c r="I126" s="1093"/>
      <c r="K126" s="1093"/>
    </row>
    <row r="127" spans="9:11">
      <c r="I127" s="1093"/>
      <c r="K127" s="1093"/>
    </row>
    <row r="128" spans="9:11">
      <c r="I128" s="1093"/>
      <c r="K128" s="1093"/>
    </row>
    <row r="129" spans="9:11">
      <c r="I129" s="1093"/>
      <c r="K129" s="1093"/>
    </row>
    <row r="130" spans="9:11">
      <c r="I130" s="1093"/>
      <c r="K130" s="1093"/>
    </row>
    <row r="131" spans="9:11">
      <c r="I131" s="1093"/>
      <c r="K131" s="1093"/>
    </row>
    <row r="132" spans="9:11">
      <c r="I132" s="1093"/>
      <c r="K132" s="1093"/>
    </row>
    <row r="133" spans="9:11">
      <c r="I133" s="1093"/>
      <c r="K133" s="1093"/>
    </row>
    <row r="134" spans="9:11">
      <c r="I134" s="1093"/>
      <c r="K134" s="1093"/>
    </row>
    <row r="135" spans="9:11">
      <c r="I135" s="1093"/>
      <c r="K135" s="1093"/>
    </row>
    <row r="136" spans="9:11">
      <c r="I136" s="1093"/>
      <c r="K136" s="1093"/>
    </row>
    <row r="137" spans="9:11">
      <c r="I137" s="1093"/>
      <c r="K137" s="1093"/>
    </row>
    <row r="138" spans="9:11">
      <c r="I138" s="1093"/>
      <c r="K138" s="1093"/>
    </row>
    <row r="139" spans="9:11">
      <c r="I139" s="1093"/>
      <c r="K139" s="1093"/>
    </row>
    <row r="140" spans="9:11">
      <c r="I140" s="1093"/>
      <c r="K140" s="1093"/>
    </row>
    <row r="141" spans="9:11">
      <c r="I141" s="1093"/>
      <c r="K141" s="1093"/>
    </row>
    <row r="142" spans="9:11">
      <c r="I142" s="1093"/>
      <c r="K142" s="1093"/>
    </row>
    <row r="143" spans="9:11">
      <c r="I143" s="1093"/>
      <c r="K143" s="1093"/>
    </row>
    <row r="144" spans="9:11">
      <c r="I144" s="1093"/>
      <c r="K144" s="1093"/>
    </row>
    <row r="145" spans="9:11">
      <c r="I145" s="1093"/>
      <c r="K145" s="1093"/>
    </row>
    <row r="146" spans="9:11">
      <c r="I146" s="1093"/>
      <c r="K146" s="1093"/>
    </row>
    <row r="147" spans="9:11">
      <c r="I147" s="1093"/>
      <c r="K147" s="1093"/>
    </row>
    <row r="148" spans="9:11">
      <c r="I148" s="1093"/>
      <c r="K148" s="1093"/>
    </row>
    <row r="149" spans="9:11">
      <c r="I149" s="1093"/>
      <c r="K149" s="1093"/>
    </row>
    <row r="150" spans="9:11">
      <c r="I150" s="1093"/>
      <c r="K150" s="1093"/>
    </row>
    <row r="151" spans="9:11">
      <c r="I151" s="1093"/>
      <c r="K151" s="1093"/>
    </row>
    <row r="152" spans="9:11">
      <c r="I152" s="1093"/>
      <c r="K152" s="1093"/>
    </row>
  </sheetData>
  <mergeCells count="10">
    <mergeCell ref="C66:N66"/>
    <mergeCell ref="C67:N67"/>
    <mergeCell ref="C1:N1"/>
    <mergeCell ref="C2:N2"/>
    <mergeCell ref="C3:N3"/>
    <mergeCell ref="C4:G6"/>
    <mergeCell ref="H4:I5"/>
    <mergeCell ref="J4:K5"/>
    <mergeCell ref="L4:L5"/>
    <mergeCell ref="M4:N4"/>
  </mergeCells>
  <pageMargins left="0.5" right="0.5" top="0.5" bottom="0.5" header="0.5" footer="0.5"/>
  <pageSetup scale="62" fitToHeight="0"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M58"/>
  <sheetViews>
    <sheetView zoomScaleSheetLayoutView="100" workbookViewId="0">
      <selection activeCell="K18" sqref="K18"/>
    </sheetView>
  </sheetViews>
  <sheetFormatPr defaultColWidth="11.140625" defaultRowHeight="15.75"/>
  <cols>
    <col min="1" max="1" width="6.85546875" style="498" customWidth="1"/>
    <col min="2" max="2" width="34.5703125" style="498" customWidth="1"/>
    <col min="3" max="3" width="18.42578125" style="498" customWidth="1"/>
    <col min="4" max="4" width="17.7109375" style="498" customWidth="1"/>
    <col min="5" max="5" width="16" style="498" customWidth="1"/>
    <col min="6" max="6" width="16.7109375" style="498" customWidth="1"/>
    <col min="7" max="7" width="13.42578125" style="498" customWidth="1"/>
    <col min="8" max="8" width="12.85546875" style="498" customWidth="1"/>
    <col min="9" max="9" width="6.5703125" style="498" customWidth="1"/>
    <col min="10" max="11" width="9.140625" style="498" customWidth="1"/>
    <col min="12" max="12" width="18.7109375" style="498" customWidth="1"/>
    <col min="13" max="243" width="9.140625" style="498" customWidth="1"/>
    <col min="244" max="244" width="6.85546875" style="498" customWidth="1"/>
    <col min="245" max="245" width="31.28515625" style="498" customWidth="1"/>
    <col min="246" max="246" width="14.85546875" style="498" customWidth="1"/>
    <col min="247" max="247" width="15.85546875" style="498" customWidth="1"/>
    <col min="248" max="249" width="12.85546875" style="498" customWidth="1"/>
    <col min="250" max="250" width="12.42578125" style="498" customWidth="1"/>
    <col min="251" max="251" width="11.85546875" style="498" customWidth="1"/>
    <col min="252" max="252" width="11.28515625" style="498" customWidth="1"/>
    <col min="253" max="254" width="9.140625" style="498" customWidth="1"/>
    <col min="255" max="255" width="11.140625" style="498"/>
    <col min="256" max="256" width="9.140625" style="498" customWidth="1"/>
    <col min="257" max="257" width="6.85546875" style="498" customWidth="1"/>
    <col min="258" max="258" width="34.5703125" style="498" customWidth="1"/>
    <col min="259" max="259" width="18.42578125" style="498" customWidth="1"/>
    <col min="260" max="260" width="17.7109375" style="498" customWidth="1"/>
    <col min="261" max="261" width="16" style="498" customWidth="1"/>
    <col min="262" max="262" width="16.7109375" style="498" customWidth="1"/>
    <col min="263" max="263" width="13.42578125" style="498" customWidth="1"/>
    <col min="264" max="264" width="12.85546875" style="498" customWidth="1"/>
    <col min="265" max="265" width="11.28515625" style="498" customWidth="1"/>
    <col min="266" max="267" width="9.140625" style="498" customWidth="1"/>
    <col min="268" max="268" width="18.7109375" style="498" customWidth="1"/>
    <col min="269" max="499" width="9.140625" style="498" customWidth="1"/>
    <col min="500" max="500" width="6.85546875" style="498" customWidth="1"/>
    <col min="501" max="501" width="31.28515625" style="498" customWidth="1"/>
    <col min="502" max="502" width="14.85546875" style="498" customWidth="1"/>
    <col min="503" max="503" width="15.85546875" style="498" customWidth="1"/>
    <col min="504" max="505" width="12.85546875" style="498" customWidth="1"/>
    <col min="506" max="506" width="12.42578125" style="498" customWidth="1"/>
    <col min="507" max="507" width="11.85546875" style="498" customWidth="1"/>
    <col min="508" max="508" width="11.28515625" style="498" customWidth="1"/>
    <col min="509" max="510" width="9.140625" style="498" customWidth="1"/>
    <col min="511" max="511" width="11.140625" style="498"/>
    <col min="512" max="512" width="9.140625" style="498" customWidth="1"/>
    <col min="513" max="513" width="6.85546875" style="498" customWidth="1"/>
    <col min="514" max="514" width="34.5703125" style="498" customWidth="1"/>
    <col min="515" max="515" width="18.42578125" style="498" customWidth="1"/>
    <col min="516" max="516" width="17.7109375" style="498" customWidth="1"/>
    <col min="517" max="517" width="16" style="498" customWidth="1"/>
    <col min="518" max="518" width="16.7109375" style="498" customWidth="1"/>
    <col min="519" max="519" width="13.42578125" style="498" customWidth="1"/>
    <col min="520" max="520" width="12.85546875" style="498" customWidth="1"/>
    <col min="521" max="521" width="11.28515625" style="498" customWidth="1"/>
    <col min="522" max="523" width="9.140625" style="498" customWidth="1"/>
    <col min="524" max="524" width="18.7109375" style="498" customWidth="1"/>
    <col min="525" max="755" width="9.140625" style="498" customWidth="1"/>
    <col min="756" max="756" width="6.85546875" style="498" customWidth="1"/>
    <col min="757" max="757" width="31.28515625" style="498" customWidth="1"/>
    <col min="758" max="758" width="14.85546875" style="498" customWidth="1"/>
    <col min="759" max="759" width="15.85546875" style="498" customWidth="1"/>
    <col min="760" max="761" width="12.85546875" style="498" customWidth="1"/>
    <col min="762" max="762" width="12.42578125" style="498" customWidth="1"/>
    <col min="763" max="763" width="11.85546875" style="498" customWidth="1"/>
    <col min="764" max="764" width="11.28515625" style="498" customWidth="1"/>
    <col min="765" max="766" width="9.140625" style="498" customWidth="1"/>
    <col min="767" max="767" width="11.140625" style="498"/>
    <col min="768" max="768" width="9.140625" style="498" customWidth="1"/>
    <col min="769" max="769" width="6.85546875" style="498" customWidth="1"/>
    <col min="770" max="770" width="34.5703125" style="498" customWidth="1"/>
    <col min="771" max="771" width="18.42578125" style="498" customWidth="1"/>
    <col min="772" max="772" width="17.7109375" style="498" customWidth="1"/>
    <col min="773" max="773" width="16" style="498" customWidth="1"/>
    <col min="774" max="774" width="16.7109375" style="498" customWidth="1"/>
    <col min="775" max="775" width="13.42578125" style="498" customWidth="1"/>
    <col min="776" max="776" width="12.85546875" style="498" customWidth="1"/>
    <col min="777" max="777" width="11.28515625" style="498" customWidth="1"/>
    <col min="778" max="779" width="9.140625" style="498" customWidth="1"/>
    <col min="780" max="780" width="18.7109375" style="498" customWidth="1"/>
    <col min="781" max="1011" width="9.140625" style="498" customWidth="1"/>
    <col min="1012" max="1012" width="6.85546875" style="498" customWidth="1"/>
    <col min="1013" max="1013" width="31.28515625" style="498" customWidth="1"/>
    <col min="1014" max="1014" width="14.85546875" style="498" customWidth="1"/>
    <col min="1015" max="1015" width="15.85546875" style="498" customWidth="1"/>
    <col min="1016" max="1017" width="12.85546875" style="498" customWidth="1"/>
    <col min="1018" max="1018" width="12.42578125" style="498" customWidth="1"/>
    <col min="1019" max="1019" width="11.85546875" style="498" customWidth="1"/>
    <col min="1020" max="1020" width="11.28515625" style="498" customWidth="1"/>
    <col min="1021" max="1022" width="9.140625" style="498" customWidth="1"/>
    <col min="1023" max="1023" width="11.140625" style="498"/>
    <col min="1024" max="1024" width="9.140625" style="498" customWidth="1"/>
    <col min="1025" max="1025" width="6.85546875" style="498" customWidth="1"/>
    <col min="1026" max="1026" width="34.5703125" style="498" customWidth="1"/>
    <col min="1027" max="1027" width="18.42578125" style="498" customWidth="1"/>
    <col min="1028" max="1028" width="17.7109375" style="498" customWidth="1"/>
    <col min="1029" max="1029" width="16" style="498" customWidth="1"/>
    <col min="1030" max="1030" width="16.7109375" style="498" customWidth="1"/>
    <col min="1031" max="1031" width="13.42578125" style="498" customWidth="1"/>
    <col min="1032" max="1032" width="12.85546875" style="498" customWidth="1"/>
    <col min="1033" max="1033" width="11.28515625" style="498" customWidth="1"/>
    <col min="1034" max="1035" width="9.140625" style="498" customWidth="1"/>
    <col min="1036" max="1036" width="18.7109375" style="498" customWidth="1"/>
    <col min="1037" max="1267" width="9.140625" style="498" customWidth="1"/>
    <col min="1268" max="1268" width="6.85546875" style="498" customWidth="1"/>
    <col min="1269" max="1269" width="31.28515625" style="498" customWidth="1"/>
    <col min="1270" max="1270" width="14.85546875" style="498" customWidth="1"/>
    <col min="1271" max="1271" width="15.85546875" style="498" customWidth="1"/>
    <col min="1272" max="1273" width="12.85546875" style="498" customWidth="1"/>
    <col min="1274" max="1274" width="12.42578125" style="498" customWidth="1"/>
    <col min="1275" max="1275" width="11.85546875" style="498" customWidth="1"/>
    <col min="1276" max="1276" width="11.28515625" style="498" customWidth="1"/>
    <col min="1277" max="1278" width="9.140625" style="498" customWidth="1"/>
    <col min="1279" max="1279" width="11.140625" style="498"/>
    <col min="1280" max="1280" width="9.140625" style="498" customWidth="1"/>
    <col min="1281" max="1281" width="6.85546875" style="498" customWidth="1"/>
    <col min="1282" max="1282" width="34.5703125" style="498" customWidth="1"/>
    <col min="1283" max="1283" width="18.42578125" style="498" customWidth="1"/>
    <col min="1284" max="1284" width="17.7109375" style="498" customWidth="1"/>
    <col min="1285" max="1285" width="16" style="498" customWidth="1"/>
    <col min="1286" max="1286" width="16.7109375" style="498" customWidth="1"/>
    <col min="1287" max="1287" width="13.42578125" style="498" customWidth="1"/>
    <col min="1288" max="1288" width="12.85546875" style="498" customWidth="1"/>
    <col min="1289" max="1289" width="11.28515625" style="498" customWidth="1"/>
    <col min="1290" max="1291" width="9.140625" style="498" customWidth="1"/>
    <col min="1292" max="1292" width="18.7109375" style="498" customWidth="1"/>
    <col min="1293" max="1523" width="9.140625" style="498" customWidth="1"/>
    <col min="1524" max="1524" width="6.85546875" style="498" customWidth="1"/>
    <col min="1525" max="1525" width="31.28515625" style="498" customWidth="1"/>
    <col min="1526" max="1526" width="14.85546875" style="498" customWidth="1"/>
    <col min="1527" max="1527" width="15.85546875" style="498" customWidth="1"/>
    <col min="1528" max="1529" width="12.85546875" style="498" customWidth="1"/>
    <col min="1530" max="1530" width="12.42578125" style="498" customWidth="1"/>
    <col min="1531" max="1531" width="11.85546875" style="498" customWidth="1"/>
    <col min="1532" max="1532" width="11.28515625" style="498" customWidth="1"/>
    <col min="1533" max="1534" width="9.140625" style="498" customWidth="1"/>
    <col min="1535" max="1535" width="11.140625" style="498"/>
    <col min="1536" max="1536" width="9.140625" style="498" customWidth="1"/>
    <col min="1537" max="1537" width="6.85546875" style="498" customWidth="1"/>
    <col min="1538" max="1538" width="34.5703125" style="498" customWidth="1"/>
    <col min="1539" max="1539" width="18.42578125" style="498" customWidth="1"/>
    <col min="1540" max="1540" width="17.7109375" style="498" customWidth="1"/>
    <col min="1541" max="1541" width="16" style="498" customWidth="1"/>
    <col min="1542" max="1542" width="16.7109375" style="498" customWidth="1"/>
    <col min="1543" max="1543" width="13.42578125" style="498" customWidth="1"/>
    <col min="1544" max="1544" width="12.85546875" style="498" customWidth="1"/>
    <col min="1545" max="1545" width="11.28515625" style="498" customWidth="1"/>
    <col min="1546" max="1547" width="9.140625" style="498" customWidth="1"/>
    <col min="1548" max="1548" width="18.7109375" style="498" customWidth="1"/>
    <col min="1549" max="1779" width="9.140625" style="498" customWidth="1"/>
    <col min="1780" max="1780" width="6.85546875" style="498" customWidth="1"/>
    <col min="1781" max="1781" width="31.28515625" style="498" customWidth="1"/>
    <col min="1782" max="1782" width="14.85546875" style="498" customWidth="1"/>
    <col min="1783" max="1783" width="15.85546875" style="498" customWidth="1"/>
    <col min="1784" max="1785" width="12.85546875" style="498" customWidth="1"/>
    <col min="1786" max="1786" width="12.42578125" style="498" customWidth="1"/>
    <col min="1787" max="1787" width="11.85546875" style="498" customWidth="1"/>
    <col min="1788" max="1788" width="11.28515625" style="498" customWidth="1"/>
    <col min="1789" max="1790" width="9.140625" style="498" customWidth="1"/>
    <col min="1791" max="1791" width="11.140625" style="498"/>
    <col min="1792" max="1792" width="9.140625" style="498" customWidth="1"/>
    <col min="1793" max="1793" width="6.85546875" style="498" customWidth="1"/>
    <col min="1794" max="1794" width="34.5703125" style="498" customWidth="1"/>
    <col min="1795" max="1795" width="18.42578125" style="498" customWidth="1"/>
    <col min="1796" max="1796" width="17.7109375" style="498" customWidth="1"/>
    <col min="1797" max="1797" width="16" style="498" customWidth="1"/>
    <col min="1798" max="1798" width="16.7109375" style="498" customWidth="1"/>
    <col min="1799" max="1799" width="13.42578125" style="498" customWidth="1"/>
    <col min="1800" max="1800" width="12.85546875" style="498" customWidth="1"/>
    <col min="1801" max="1801" width="11.28515625" style="498" customWidth="1"/>
    <col min="1802" max="1803" width="9.140625" style="498" customWidth="1"/>
    <col min="1804" max="1804" width="18.7109375" style="498" customWidth="1"/>
    <col min="1805" max="2035" width="9.140625" style="498" customWidth="1"/>
    <col min="2036" max="2036" width="6.85546875" style="498" customWidth="1"/>
    <col min="2037" max="2037" width="31.28515625" style="498" customWidth="1"/>
    <col min="2038" max="2038" width="14.85546875" style="498" customWidth="1"/>
    <col min="2039" max="2039" width="15.85546875" style="498" customWidth="1"/>
    <col min="2040" max="2041" width="12.85546875" style="498" customWidth="1"/>
    <col min="2042" max="2042" width="12.42578125" style="498" customWidth="1"/>
    <col min="2043" max="2043" width="11.85546875" style="498" customWidth="1"/>
    <col min="2044" max="2044" width="11.28515625" style="498" customWidth="1"/>
    <col min="2045" max="2046" width="9.140625" style="498" customWidth="1"/>
    <col min="2047" max="2047" width="11.140625" style="498"/>
    <col min="2048" max="2048" width="9.140625" style="498" customWidth="1"/>
    <col min="2049" max="2049" width="6.85546875" style="498" customWidth="1"/>
    <col min="2050" max="2050" width="34.5703125" style="498" customWidth="1"/>
    <col min="2051" max="2051" width="18.42578125" style="498" customWidth="1"/>
    <col min="2052" max="2052" width="17.7109375" style="498" customWidth="1"/>
    <col min="2053" max="2053" width="16" style="498" customWidth="1"/>
    <col min="2054" max="2054" width="16.7109375" style="498" customWidth="1"/>
    <col min="2055" max="2055" width="13.42578125" style="498" customWidth="1"/>
    <col min="2056" max="2056" width="12.85546875" style="498" customWidth="1"/>
    <col min="2057" max="2057" width="11.28515625" style="498" customWidth="1"/>
    <col min="2058" max="2059" width="9.140625" style="498" customWidth="1"/>
    <col min="2060" max="2060" width="18.7109375" style="498" customWidth="1"/>
    <col min="2061" max="2291" width="9.140625" style="498" customWidth="1"/>
    <col min="2292" max="2292" width="6.85546875" style="498" customWidth="1"/>
    <col min="2293" max="2293" width="31.28515625" style="498" customWidth="1"/>
    <col min="2294" max="2294" width="14.85546875" style="498" customWidth="1"/>
    <col min="2295" max="2295" width="15.85546875" style="498" customWidth="1"/>
    <col min="2296" max="2297" width="12.85546875" style="498" customWidth="1"/>
    <col min="2298" max="2298" width="12.42578125" style="498" customWidth="1"/>
    <col min="2299" max="2299" width="11.85546875" style="498" customWidth="1"/>
    <col min="2300" max="2300" width="11.28515625" style="498" customWidth="1"/>
    <col min="2301" max="2302" width="9.140625" style="498" customWidth="1"/>
    <col min="2303" max="2303" width="11.140625" style="498"/>
    <col min="2304" max="2304" width="9.140625" style="498" customWidth="1"/>
    <col min="2305" max="2305" width="6.85546875" style="498" customWidth="1"/>
    <col min="2306" max="2306" width="34.5703125" style="498" customWidth="1"/>
    <col min="2307" max="2307" width="18.42578125" style="498" customWidth="1"/>
    <col min="2308" max="2308" width="17.7109375" style="498" customWidth="1"/>
    <col min="2309" max="2309" width="16" style="498" customWidth="1"/>
    <col min="2310" max="2310" width="16.7109375" style="498" customWidth="1"/>
    <col min="2311" max="2311" width="13.42578125" style="498" customWidth="1"/>
    <col min="2312" max="2312" width="12.85546875" style="498" customWidth="1"/>
    <col min="2313" max="2313" width="11.28515625" style="498" customWidth="1"/>
    <col min="2314" max="2315" width="9.140625" style="498" customWidth="1"/>
    <col min="2316" max="2316" width="18.7109375" style="498" customWidth="1"/>
    <col min="2317" max="2547" width="9.140625" style="498" customWidth="1"/>
    <col min="2548" max="2548" width="6.85546875" style="498" customWidth="1"/>
    <col min="2549" max="2549" width="31.28515625" style="498" customWidth="1"/>
    <col min="2550" max="2550" width="14.85546875" style="498" customWidth="1"/>
    <col min="2551" max="2551" width="15.85546875" style="498" customWidth="1"/>
    <col min="2552" max="2553" width="12.85546875" style="498" customWidth="1"/>
    <col min="2554" max="2554" width="12.42578125" style="498" customWidth="1"/>
    <col min="2555" max="2555" width="11.85546875" style="498" customWidth="1"/>
    <col min="2556" max="2556" width="11.28515625" style="498" customWidth="1"/>
    <col min="2557" max="2558" width="9.140625" style="498" customWidth="1"/>
    <col min="2559" max="2559" width="11.140625" style="498"/>
    <col min="2560" max="2560" width="9.140625" style="498" customWidth="1"/>
    <col min="2561" max="2561" width="6.85546875" style="498" customWidth="1"/>
    <col min="2562" max="2562" width="34.5703125" style="498" customWidth="1"/>
    <col min="2563" max="2563" width="18.42578125" style="498" customWidth="1"/>
    <col min="2564" max="2564" width="17.7109375" style="498" customWidth="1"/>
    <col min="2565" max="2565" width="16" style="498" customWidth="1"/>
    <col min="2566" max="2566" width="16.7109375" style="498" customWidth="1"/>
    <col min="2567" max="2567" width="13.42578125" style="498" customWidth="1"/>
    <col min="2568" max="2568" width="12.85546875" style="498" customWidth="1"/>
    <col min="2569" max="2569" width="11.28515625" style="498" customWidth="1"/>
    <col min="2570" max="2571" width="9.140625" style="498" customWidth="1"/>
    <col min="2572" max="2572" width="18.7109375" style="498" customWidth="1"/>
    <col min="2573" max="2803" width="9.140625" style="498" customWidth="1"/>
    <col min="2804" max="2804" width="6.85546875" style="498" customWidth="1"/>
    <col min="2805" max="2805" width="31.28515625" style="498" customWidth="1"/>
    <col min="2806" max="2806" width="14.85546875" style="498" customWidth="1"/>
    <col min="2807" max="2807" width="15.85546875" style="498" customWidth="1"/>
    <col min="2808" max="2809" width="12.85546875" style="498" customWidth="1"/>
    <col min="2810" max="2810" width="12.42578125" style="498" customWidth="1"/>
    <col min="2811" max="2811" width="11.85546875" style="498" customWidth="1"/>
    <col min="2812" max="2812" width="11.28515625" style="498" customWidth="1"/>
    <col min="2813" max="2814" width="9.140625" style="498" customWidth="1"/>
    <col min="2815" max="2815" width="11.140625" style="498"/>
    <col min="2816" max="2816" width="9.140625" style="498" customWidth="1"/>
    <col min="2817" max="2817" width="6.85546875" style="498" customWidth="1"/>
    <col min="2818" max="2818" width="34.5703125" style="498" customWidth="1"/>
    <col min="2819" max="2819" width="18.42578125" style="498" customWidth="1"/>
    <col min="2820" max="2820" width="17.7109375" style="498" customWidth="1"/>
    <col min="2821" max="2821" width="16" style="498" customWidth="1"/>
    <col min="2822" max="2822" width="16.7109375" style="498" customWidth="1"/>
    <col min="2823" max="2823" width="13.42578125" style="498" customWidth="1"/>
    <col min="2824" max="2824" width="12.85546875" style="498" customWidth="1"/>
    <col min="2825" max="2825" width="11.28515625" style="498" customWidth="1"/>
    <col min="2826" max="2827" width="9.140625" style="498" customWidth="1"/>
    <col min="2828" max="2828" width="18.7109375" style="498" customWidth="1"/>
    <col min="2829" max="3059" width="9.140625" style="498" customWidth="1"/>
    <col min="3060" max="3060" width="6.85546875" style="498" customWidth="1"/>
    <col min="3061" max="3061" width="31.28515625" style="498" customWidth="1"/>
    <col min="3062" max="3062" width="14.85546875" style="498" customWidth="1"/>
    <col min="3063" max="3063" width="15.85546875" style="498" customWidth="1"/>
    <col min="3064" max="3065" width="12.85546875" style="498" customWidth="1"/>
    <col min="3066" max="3066" width="12.42578125" style="498" customWidth="1"/>
    <col min="3067" max="3067" width="11.85546875" style="498" customWidth="1"/>
    <col min="3068" max="3068" width="11.28515625" style="498" customWidth="1"/>
    <col min="3069" max="3070" width="9.140625" style="498" customWidth="1"/>
    <col min="3071" max="3071" width="11.140625" style="498"/>
    <col min="3072" max="3072" width="9.140625" style="498" customWidth="1"/>
    <col min="3073" max="3073" width="6.85546875" style="498" customWidth="1"/>
    <col min="3074" max="3074" width="34.5703125" style="498" customWidth="1"/>
    <col min="3075" max="3075" width="18.42578125" style="498" customWidth="1"/>
    <col min="3076" max="3076" width="17.7109375" style="498" customWidth="1"/>
    <col min="3077" max="3077" width="16" style="498" customWidth="1"/>
    <col min="3078" max="3078" width="16.7109375" style="498" customWidth="1"/>
    <col min="3079" max="3079" width="13.42578125" style="498" customWidth="1"/>
    <col min="3080" max="3080" width="12.85546875" style="498" customWidth="1"/>
    <col min="3081" max="3081" width="11.28515625" style="498" customWidth="1"/>
    <col min="3082" max="3083" width="9.140625" style="498" customWidth="1"/>
    <col min="3084" max="3084" width="18.7109375" style="498" customWidth="1"/>
    <col min="3085" max="3315" width="9.140625" style="498" customWidth="1"/>
    <col min="3316" max="3316" width="6.85546875" style="498" customWidth="1"/>
    <col min="3317" max="3317" width="31.28515625" style="498" customWidth="1"/>
    <col min="3318" max="3318" width="14.85546875" style="498" customWidth="1"/>
    <col min="3319" max="3319" width="15.85546875" style="498" customWidth="1"/>
    <col min="3320" max="3321" width="12.85546875" style="498" customWidth="1"/>
    <col min="3322" max="3322" width="12.42578125" style="498" customWidth="1"/>
    <col min="3323" max="3323" width="11.85546875" style="498" customWidth="1"/>
    <col min="3324" max="3324" width="11.28515625" style="498" customWidth="1"/>
    <col min="3325" max="3326" width="9.140625" style="498" customWidth="1"/>
    <col min="3327" max="3327" width="11.140625" style="498"/>
    <col min="3328" max="3328" width="9.140625" style="498" customWidth="1"/>
    <col min="3329" max="3329" width="6.85546875" style="498" customWidth="1"/>
    <col min="3330" max="3330" width="34.5703125" style="498" customWidth="1"/>
    <col min="3331" max="3331" width="18.42578125" style="498" customWidth="1"/>
    <col min="3332" max="3332" width="17.7109375" style="498" customWidth="1"/>
    <col min="3333" max="3333" width="16" style="498" customWidth="1"/>
    <col min="3334" max="3334" width="16.7109375" style="498" customWidth="1"/>
    <col min="3335" max="3335" width="13.42578125" style="498" customWidth="1"/>
    <col min="3336" max="3336" width="12.85546875" style="498" customWidth="1"/>
    <col min="3337" max="3337" width="11.28515625" style="498" customWidth="1"/>
    <col min="3338" max="3339" width="9.140625" style="498" customWidth="1"/>
    <col min="3340" max="3340" width="18.7109375" style="498" customWidth="1"/>
    <col min="3341" max="3571" width="9.140625" style="498" customWidth="1"/>
    <col min="3572" max="3572" width="6.85546875" style="498" customWidth="1"/>
    <col min="3573" max="3573" width="31.28515625" style="498" customWidth="1"/>
    <col min="3574" max="3574" width="14.85546875" style="498" customWidth="1"/>
    <col min="3575" max="3575" width="15.85546875" style="498" customWidth="1"/>
    <col min="3576" max="3577" width="12.85546875" style="498" customWidth="1"/>
    <col min="3578" max="3578" width="12.42578125" style="498" customWidth="1"/>
    <col min="3579" max="3579" width="11.85546875" style="498" customWidth="1"/>
    <col min="3580" max="3580" width="11.28515625" style="498" customWidth="1"/>
    <col min="3581" max="3582" width="9.140625" style="498" customWidth="1"/>
    <col min="3583" max="3583" width="11.140625" style="498"/>
    <col min="3584" max="3584" width="9.140625" style="498" customWidth="1"/>
    <col min="3585" max="3585" width="6.85546875" style="498" customWidth="1"/>
    <col min="3586" max="3586" width="34.5703125" style="498" customWidth="1"/>
    <col min="3587" max="3587" width="18.42578125" style="498" customWidth="1"/>
    <col min="3588" max="3588" width="17.7109375" style="498" customWidth="1"/>
    <col min="3589" max="3589" width="16" style="498" customWidth="1"/>
    <col min="3590" max="3590" width="16.7109375" style="498" customWidth="1"/>
    <col min="3591" max="3591" width="13.42578125" style="498" customWidth="1"/>
    <col min="3592" max="3592" width="12.85546875" style="498" customWidth="1"/>
    <col min="3593" max="3593" width="11.28515625" style="498" customWidth="1"/>
    <col min="3594" max="3595" width="9.140625" style="498" customWidth="1"/>
    <col min="3596" max="3596" width="18.7109375" style="498" customWidth="1"/>
    <col min="3597" max="3827" width="9.140625" style="498" customWidth="1"/>
    <col min="3828" max="3828" width="6.85546875" style="498" customWidth="1"/>
    <col min="3829" max="3829" width="31.28515625" style="498" customWidth="1"/>
    <col min="3830" max="3830" width="14.85546875" style="498" customWidth="1"/>
    <col min="3831" max="3831" width="15.85546875" style="498" customWidth="1"/>
    <col min="3832" max="3833" width="12.85546875" style="498" customWidth="1"/>
    <col min="3834" max="3834" width="12.42578125" style="498" customWidth="1"/>
    <col min="3835" max="3835" width="11.85546875" style="498" customWidth="1"/>
    <col min="3836" max="3836" width="11.28515625" style="498" customWidth="1"/>
    <col min="3837" max="3838" width="9.140625" style="498" customWidth="1"/>
    <col min="3839" max="3839" width="11.140625" style="498"/>
    <col min="3840" max="3840" width="9.140625" style="498" customWidth="1"/>
    <col min="3841" max="3841" width="6.85546875" style="498" customWidth="1"/>
    <col min="3842" max="3842" width="34.5703125" style="498" customWidth="1"/>
    <col min="3843" max="3843" width="18.42578125" style="498" customWidth="1"/>
    <col min="3844" max="3844" width="17.7109375" style="498" customWidth="1"/>
    <col min="3845" max="3845" width="16" style="498" customWidth="1"/>
    <col min="3846" max="3846" width="16.7109375" style="498" customWidth="1"/>
    <col min="3847" max="3847" width="13.42578125" style="498" customWidth="1"/>
    <col min="3848" max="3848" width="12.85546875" style="498" customWidth="1"/>
    <col min="3849" max="3849" width="11.28515625" style="498" customWidth="1"/>
    <col min="3850" max="3851" width="9.140625" style="498" customWidth="1"/>
    <col min="3852" max="3852" width="18.7109375" style="498" customWidth="1"/>
    <col min="3853" max="4083" width="9.140625" style="498" customWidth="1"/>
    <col min="4084" max="4084" width="6.85546875" style="498" customWidth="1"/>
    <col min="4085" max="4085" width="31.28515625" style="498" customWidth="1"/>
    <col min="4086" max="4086" width="14.85546875" style="498" customWidth="1"/>
    <col min="4087" max="4087" width="15.85546875" style="498" customWidth="1"/>
    <col min="4088" max="4089" width="12.85546875" style="498" customWidth="1"/>
    <col min="4090" max="4090" width="12.42578125" style="498" customWidth="1"/>
    <col min="4091" max="4091" width="11.85546875" style="498" customWidth="1"/>
    <col min="4092" max="4092" width="11.28515625" style="498" customWidth="1"/>
    <col min="4093" max="4094" width="9.140625" style="498" customWidth="1"/>
    <col min="4095" max="4095" width="11.140625" style="498"/>
    <col min="4096" max="4096" width="9.140625" style="498" customWidth="1"/>
    <col min="4097" max="4097" width="6.85546875" style="498" customWidth="1"/>
    <col min="4098" max="4098" width="34.5703125" style="498" customWidth="1"/>
    <col min="4099" max="4099" width="18.42578125" style="498" customWidth="1"/>
    <col min="4100" max="4100" width="17.7109375" style="498" customWidth="1"/>
    <col min="4101" max="4101" width="16" style="498" customWidth="1"/>
    <col min="4102" max="4102" width="16.7109375" style="498" customWidth="1"/>
    <col min="4103" max="4103" width="13.42578125" style="498" customWidth="1"/>
    <col min="4104" max="4104" width="12.85546875" style="498" customWidth="1"/>
    <col min="4105" max="4105" width="11.28515625" style="498" customWidth="1"/>
    <col min="4106" max="4107" width="9.140625" style="498" customWidth="1"/>
    <col min="4108" max="4108" width="18.7109375" style="498" customWidth="1"/>
    <col min="4109" max="4339" width="9.140625" style="498" customWidth="1"/>
    <col min="4340" max="4340" width="6.85546875" style="498" customWidth="1"/>
    <col min="4341" max="4341" width="31.28515625" style="498" customWidth="1"/>
    <col min="4342" max="4342" width="14.85546875" style="498" customWidth="1"/>
    <col min="4343" max="4343" width="15.85546875" style="498" customWidth="1"/>
    <col min="4344" max="4345" width="12.85546875" style="498" customWidth="1"/>
    <col min="4346" max="4346" width="12.42578125" style="498" customWidth="1"/>
    <col min="4347" max="4347" width="11.85546875" style="498" customWidth="1"/>
    <col min="4348" max="4348" width="11.28515625" style="498" customWidth="1"/>
    <col min="4349" max="4350" width="9.140625" style="498" customWidth="1"/>
    <col min="4351" max="4351" width="11.140625" style="498"/>
    <col min="4352" max="4352" width="9.140625" style="498" customWidth="1"/>
    <col min="4353" max="4353" width="6.85546875" style="498" customWidth="1"/>
    <col min="4354" max="4354" width="34.5703125" style="498" customWidth="1"/>
    <col min="4355" max="4355" width="18.42578125" style="498" customWidth="1"/>
    <col min="4356" max="4356" width="17.7109375" style="498" customWidth="1"/>
    <col min="4357" max="4357" width="16" style="498" customWidth="1"/>
    <col min="4358" max="4358" width="16.7109375" style="498" customWidth="1"/>
    <col min="4359" max="4359" width="13.42578125" style="498" customWidth="1"/>
    <col min="4360" max="4360" width="12.85546875" style="498" customWidth="1"/>
    <col min="4361" max="4361" width="11.28515625" style="498" customWidth="1"/>
    <col min="4362" max="4363" width="9.140625" style="498" customWidth="1"/>
    <col min="4364" max="4364" width="18.7109375" style="498" customWidth="1"/>
    <col min="4365" max="4595" width="9.140625" style="498" customWidth="1"/>
    <col min="4596" max="4596" width="6.85546875" style="498" customWidth="1"/>
    <col min="4597" max="4597" width="31.28515625" style="498" customWidth="1"/>
    <col min="4598" max="4598" width="14.85546875" style="498" customWidth="1"/>
    <col min="4599" max="4599" width="15.85546875" style="498" customWidth="1"/>
    <col min="4600" max="4601" width="12.85546875" style="498" customWidth="1"/>
    <col min="4602" max="4602" width="12.42578125" style="498" customWidth="1"/>
    <col min="4603" max="4603" width="11.85546875" style="498" customWidth="1"/>
    <col min="4604" max="4604" width="11.28515625" style="498" customWidth="1"/>
    <col min="4605" max="4606" width="9.140625" style="498" customWidth="1"/>
    <col min="4607" max="4607" width="11.140625" style="498"/>
    <col min="4608" max="4608" width="9.140625" style="498" customWidth="1"/>
    <col min="4609" max="4609" width="6.85546875" style="498" customWidth="1"/>
    <col min="4610" max="4610" width="34.5703125" style="498" customWidth="1"/>
    <col min="4611" max="4611" width="18.42578125" style="498" customWidth="1"/>
    <col min="4612" max="4612" width="17.7109375" style="498" customWidth="1"/>
    <col min="4613" max="4613" width="16" style="498" customWidth="1"/>
    <col min="4614" max="4614" width="16.7109375" style="498" customWidth="1"/>
    <col min="4615" max="4615" width="13.42578125" style="498" customWidth="1"/>
    <col min="4616" max="4616" width="12.85546875" style="498" customWidth="1"/>
    <col min="4617" max="4617" width="11.28515625" style="498" customWidth="1"/>
    <col min="4618" max="4619" width="9.140625" style="498" customWidth="1"/>
    <col min="4620" max="4620" width="18.7109375" style="498" customWidth="1"/>
    <col min="4621" max="4851" width="9.140625" style="498" customWidth="1"/>
    <col min="4852" max="4852" width="6.85546875" style="498" customWidth="1"/>
    <col min="4853" max="4853" width="31.28515625" style="498" customWidth="1"/>
    <col min="4854" max="4854" width="14.85546875" style="498" customWidth="1"/>
    <col min="4855" max="4855" width="15.85546875" style="498" customWidth="1"/>
    <col min="4856" max="4857" width="12.85546875" style="498" customWidth="1"/>
    <col min="4858" max="4858" width="12.42578125" style="498" customWidth="1"/>
    <col min="4859" max="4859" width="11.85546875" style="498" customWidth="1"/>
    <col min="4860" max="4860" width="11.28515625" style="498" customWidth="1"/>
    <col min="4861" max="4862" width="9.140625" style="498" customWidth="1"/>
    <col min="4863" max="4863" width="11.140625" style="498"/>
    <col min="4864" max="4864" width="9.140625" style="498" customWidth="1"/>
    <col min="4865" max="4865" width="6.85546875" style="498" customWidth="1"/>
    <col min="4866" max="4866" width="34.5703125" style="498" customWidth="1"/>
    <col min="4867" max="4867" width="18.42578125" style="498" customWidth="1"/>
    <col min="4868" max="4868" width="17.7109375" style="498" customWidth="1"/>
    <col min="4869" max="4869" width="16" style="498" customWidth="1"/>
    <col min="4870" max="4870" width="16.7109375" style="498" customWidth="1"/>
    <col min="4871" max="4871" width="13.42578125" style="498" customWidth="1"/>
    <col min="4872" max="4872" width="12.85546875" style="498" customWidth="1"/>
    <col min="4873" max="4873" width="11.28515625" style="498" customWidth="1"/>
    <col min="4874" max="4875" width="9.140625" style="498" customWidth="1"/>
    <col min="4876" max="4876" width="18.7109375" style="498" customWidth="1"/>
    <col min="4877" max="5107" width="9.140625" style="498" customWidth="1"/>
    <col min="5108" max="5108" width="6.85546875" style="498" customWidth="1"/>
    <col min="5109" max="5109" width="31.28515625" style="498" customWidth="1"/>
    <col min="5110" max="5110" width="14.85546875" style="498" customWidth="1"/>
    <col min="5111" max="5111" width="15.85546875" style="498" customWidth="1"/>
    <col min="5112" max="5113" width="12.85546875" style="498" customWidth="1"/>
    <col min="5114" max="5114" width="12.42578125" style="498" customWidth="1"/>
    <col min="5115" max="5115" width="11.85546875" style="498" customWidth="1"/>
    <col min="5116" max="5116" width="11.28515625" style="498" customWidth="1"/>
    <col min="5117" max="5118" width="9.140625" style="498" customWidth="1"/>
    <col min="5119" max="5119" width="11.140625" style="498"/>
    <col min="5120" max="5120" width="9.140625" style="498" customWidth="1"/>
    <col min="5121" max="5121" width="6.85546875" style="498" customWidth="1"/>
    <col min="5122" max="5122" width="34.5703125" style="498" customWidth="1"/>
    <col min="5123" max="5123" width="18.42578125" style="498" customWidth="1"/>
    <col min="5124" max="5124" width="17.7109375" style="498" customWidth="1"/>
    <col min="5125" max="5125" width="16" style="498" customWidth="1"/>
    <col min="5126" max="5126" width="16.7109375" style="498" customWidth="1"/>
    <col min="5127" max="5127" width="13.42578125" style="498" customWidth="1"/>
    <col min="5128" max="5128" width="12.85546875" style="498" customWidth="1"/>
    <col min="5129" max="5129" width="11.28515625" style="498" customWidth="1"/>
    <col min="5130" max="5131" width="9.140625" style="498" customWidth="1"/>
    <col min="5132" max="5132" width="18.7109375" style="498" customWidth="1"/>
    <col min="5133" max="5363" width="9.140625" style="498" customWidth="1"/>
    <col min="5364" max="5364" width="6.85546875" style="498" customWidth="1"/>
    <col min="5365" max="5365" width="31.28515625" style="498" customWidth="1"/>
    <col min="5366" max="5366" width="14.85546875" style="498" customWidth="1"/>
    <col min="5367" max="5367" width="15.85546875" style="498" customWidth="1"/>
    <col min="5368" max="5369" width="12.85546875" style="498" customWidth="1"/>
    <col min="5370" max="5370" width="12.42578125" style="498" customWidth="1"/>
    <col min="5371" max="5371" width="11.85546875" style="498" customWidth="1"/>
    <col min="5372" max="5372" width="11.28515625" style="498" customWidth="1"/>
    <col min="5373" max="5374" width="9.140625" style="498" customWidth="1"/>
    <col min="5375" max="5375" width="11.140625" style="498"/>
    <col min="5376" max="5376" width="9.140625" style="498" customWidth="1"/>
    <col min="5377" max="5377" width="6.85546875" style="498" customWidth="1"/>
    <col min="5378" max="5378" width="34.5703125" style="498" customWidth="1"/>
    <col min="5379" max="5379" width="18.42578125" style="498" customWidth="1"/>
    <col min="5380" max="5380" width="17.7109375" style="498" customWidth="1"/>
    <col min="5381" max="5381" width="16" style="498" customWidth="1"/>
    <col min="5382" max="5382" width="16.7109375" style="498" customWidth="1"/>
    <col min="5383" max="5383" width="13.42578125" style="498" customWidth="1"/>
    <col min="5384" max="5384" width="12.85546875" style="498" customWidth="1"/>
    <col min="5385" max="5385" width="11.28515625" style="498" customWidth="1"/>
    <col min="5386" max="5387" width="9.140625" style="498" customWidth="1"/>
    <col min="5388" max="5388" width="18.7109375" style="498" customWidth="1"/>
    <col min="5389" max="5619" width="9.140625" style="498" customWidth="1"/>
    <col min="5620" max="5620" width="6.85546875" style="498" customWidth="1"/>
    <col min="5621" max="5621" width="31.28515625" style="498" customWidth="1"/>
    <col min="5622" max="5622" width="14.85546875" style="498" customWidth="1"/>
    <col min="5623" max="5623" width="15.85546875" style="498" customWidth="1"/>
    <col min="5624" max="5625" width="12.85546875" style="498" customWidth="1"/>
    <col min="5626" max="5626" width="12.42578125" style="498" customWidth="1"/>
    <col min="5627" max="5627" width="11.85546875" style="498" customWidth="1"/>
    <col min="5628" max="5628" width="11.28515625" style="498" customWidth="1"/>
    <col min="5629" max="5630" width="9.140625" style="498" customWidth="1"/>
    <col min="5631" max="5631" width="11.140625" style="498"/>
    <col min="5632" max="5632" width="9.140625" style="498" customWidth="1"/>
    <col min="5633" max="5633" width="6.85546875" style="498" customWidth="1"/>
    <col min="5634" max="5634" width="34.5703125" style="498" customWidth="1"/>
    <col min="5635" max="5635" width="18.42578125" style="498" customWidth="1"/>
    <col min="5636" max="5636" width="17.7109375" style="498" customWidth="1"/>
    <col min="5637" max="5637" width="16" style="498" customWidth="1"/>
    <col min="5638" max="5638" width="16.7109375" style="498" customWidth="1"/>
    <col min="5639" max="5639" width="13.42578125" style="498" customWidth="1"/>
    <col min="5640" max="5640" width="12.85546875" style="498" customWidth="1"/>
    <col min="5641" max="5641" width="11.28515625" style="498" customWidth="1"/>
    <col min="5642" max="5643" width="9.140625" style="498" customWidth="1"/>
    <col min="5644" max="5644" width="18.7109375" style="498" customWidth="1"/>
    <col min="5645" max="5875" width="9.140625" style="498" customWidth="1"/>
    <col min="5876" max="5876" width="6.85546875" style="498" customWidth="1"/>
    <col min="5877" max="5877" width="31.28515625" style="498" customWidth="1"/>
    <col min="5878" max="5878" width="14.85546875" style="498" customWidth="1"/>
    <col min="5879" max="5879" width="15.85546875" style="498" customWidth="1"/>
    <col min="5880" max="5881" width="12.85546875" style="498" customWidth="1"/>
    <col min="5882" max="5882" width="12.42578125" style="498" customWidth="1"/>
    <col min="5883" max="5883" width="11.85546875" style="498" customWidth="1"/>
    <col min="5884" max="5884" width="11.28515625" style="498" customWidth="1"/>
    <col min="5885" max="5886" width="9.140625" style="498" customWidth="1"/>
    <col min="5887" max="5887" width="11.140625" style="498"/>
    <col min="5888" max="5888" width="9.140625" style="498" customWidth="1"/>
    <col min="5889" max="5889" width="6.85546875" style="498" customWidth="1"/>
    <col min="5890" max="5890" width="34.5703125" style="498" customWidth="1"/>
    <col min="5891" max="5891" width="18.42578125" style="498" customWidth="1"/>
    <col min="5892" max="5892" width="17.7109375" style="498" customWidth="1"/>
    <col min="5893" max="5893" width="16" style="498" customWidth="1"/>
    <col min="5894" max="5894" width="16.7109375" style="498" customWidth="1"/>
    <col min="5895" max="5895" width="13.42578125" style="498" customWidth="1"/>
    <col min="5896" max="5896" width="12.85546875" style="498" customWidth="1"/>
    <col min="5897" max="5897" width="11.28515625" style="498" customWidth="1"/>
    <col min="5898" max="5899" width="9.140625" style="498" customWidth="1"/>
    <col min="5900" max="5900" width="18.7109375" style="498" customWidth="1"/>
    <col min="5901" max="6131" width="9.140625" style="498" customWidth="1"/>
    <col min="6132" max="6132" width="6.85546875" style="498" customWidth="1"/>
    <col min="6133" max="6133" width="31.28515625" style="498" customWidth="1"/>
    <col min="6134" max="6134" width="14.85546875" style="498" customWidth="1"/>
    <col min="6135" max="6135" width="15.85546875" style="498" customWidth="1"/>
    <col min="6136" max="6137" width="12.85546875" style="498" customWidth="1"/>
    <col min="6138" max="6138" width="12.42578125" style="498" customWidth="1"/>
    <col min="6139" max="6139" width="11.85546875" style="498" customWidth="1"/>
    <col min="6140" max="6140" width="11.28515625" style="498" customWidth="1"/>
    <col min="6141" max="6142" width="9.140625" style="498" customWidth="1"/>
    <col min="6143" max="6143" width="11.140625" style="498"/>
    <col min="6144" max="6144" width="9.140625" style="498" customWidth="1"/>
    <col min="6145" max="6145" width="6.85546875" style="498" customWidth="1"/>
    <col min="6146" max="6146" width="34.5703125" style="498" customWidth="1"/>
    <col min="6147" max="6147" width="18.42578125" style="498" customWidth="1"/>
    <col min="6148" max="6148" width="17.7109375" style="498" customWidth="1"/>
    <col min="6149" max="6149" width="16" style="498" customWidth="1"/>
    <col min="6150" max="6150" width="16.7109375" style="498" customWidth="1"/>
    <col min="6151" max="6151" width="13.42578125" style="498" customWidth="1"/>
    <col min="6152" max="6152" width="12.85546875" style="498" customWidth="1"/>
    <col min="6153" max="6153" width="11.28515625" style="498" customWidth="1"/>
    <col min="6154" max="6155" width="9.140625" style="498" customWidth="1"/>
    <col min="6156" max="6156" width="18.7109375" style="498" customWidth="1"/>
    <col min="6157" max="6387" width="9.140625" style="498" customWidth="1"/>
    <col min="6388" max="6388" width="6.85546875" style="498" customWidth="1"/>
    <col min="6389" max="6389" width="31.28515625" style="498" customWidth="1"/>
    <col min="6390" max="6390" width="14.85546875" style="498" customWidth="1"/>
    <col min="6391" max="6391" width="15.85546875" style="498" customWidth="1"/>
    <col min="6392" max="6393" width="12.85546875" style="498" customWidth="1"/>
    <col min="6394" max="6394" width="12.42578125" style="498" customWidth="1"/>
    <col min="6395" max="6395" width="11.85546875" style="498" customWidth="1"/>
    <col min="6396" max="6396" width="11.28515625" style="498" customWidth="1"/>
    <col min="6397" max="6398" width="9.140625" style="498" customWidth="1"/>
    <col min="6399" max="6399" width="11.140625" style="498"/>
    <col min="6400" max="6400" width="9.140625" style="498" customWidth="1"/>
    <col min="6401" max="6401" width="6.85546875" style="498" customWidth="1"/>
    <col min="6402" max="6402" width="34.5703125" style="498" customWidth="1"/>
    <col min="6403" max="6403" width="18.42578125" style="498" customWidth="1"/>
    <col min="6404" max="6404" width="17.7109375" style="498" customWidth="1"/>
    <col min="6405" max="6405" width="16" style="498" customWidth="1"/>
    <col min="6406" max="6406" width="16.7109375" style="498" customWidth="1"/>
    <col min="6407" max="6407" width="13.42578125" style="498" customWidth="1"/>
    <col min="6408" max="6408" width="12.85546875" style="498" customWidth="1"/>
    <col min="6409" max="6409" width="11.28515625" style="498" customWidth="1"/>
    <col min="6410" max="6411" width="9.140625" style="498" customWidth="1"/>
    <col min="6412" max="6412" width="18.7109375" style="498" customWidth="1"/>
    <col min="6413" max="6643" width="9.140625" style="498" customWidth="1"/>
    <col min="6644" max="6644" width="6.85546875" style="498" customWidth="1"/>
    <col min="6645" max="6645" width="31.28515625" style="498" customWidth="1"/>
    <col min="6646" max="6646" width="14.85546875" style="498" customWidth="1"/>
    <col min="6647" max="6647" width="15.85546875" style="498" customWidth="1"/>
    <col min="6648" max="6649" width="12.85546875" style="498" customWidth="1"/>
    <col min="6650" max="6650" width="12.42578125" style="498" customWidth="1"/>
    <col min="6651" max="6651" width="11.85546875" style="498" customWidth="1"/>
    <col min="6652" max="6652" width="11.28515625" style="498" customWidth="1"/>
    <col min="6653" max="6654" width="9.140625" style="498" customWidth="1"/>
    <col min="6655" max="6655" width="11.140625" style="498"/>
    <col min="6656" max="6656" width="9.140625" style="498" customWidth="1"/>
    <col min="6657" max="6657" width="6.85546875" style="498" customWidth="1"/>
    <col min="6658" max="6658" width="34.5703125" style="498" customWidth="1"/>
    <col min="6659" max="6659" width="18.42578125" style="498" customWidth="1"/>
    <col min="6660" max="6660" width="17.7109375" style="498" customWidth="1"/>
    <col min="6661" max="6661" width="16" style="498" customWidth="1"/>
    <col min="6662" max="6662" width="16.7109375" style="498" customWidth="1"/>
    <col min="6663" max="6663" width="13.42578125" style="498" customWidth="1"/>
    <col min="6664" max="6664" width="12.85546875" style="498" customWidth="1"/>
    <col min="6665" max="6665" width="11.28515625" style="498" customWidth="1"/>
    <col min="6666" max="6667" width="9.140625" style="498" customWidth="1"/>
    <col min="6668" max="6668" width="18.7109375" style="498" customWidth="1"/>
    <col min="6669" max="6899" width="9.140625" style="498" customWidth="1"/>
    <col min="6900" max="6900" width="6.85546875" style="498" customWidth="1"/>
    <col min="6901" max="6901" width="31.28515625" style="498" customWidth="1"/>
    <col min="6902" max="6902" width="14.85546875" style="498" customWidth="1"/>
    <col min="6903" max="6903" width="15.85546875" style="498" customWidth="1"/>
    <col min="6904" max="6905" width="12.85546875" style="498" customWidth="1"/>
    <col min="6906" max="6906" width="12.42578125" style="498" customWidth="1"/>
    <col min="6907" max="6907" width="11.85546875" style="498" customWidth="1"/>
    <col min="6908" max="6908" width="11.28515625" style="498" customWidth="1"/>
    <col min="6909" max="6910" width="9.140625" style="498" customWidth="1"/>
    <col min="6911" max="6911" width="11.140625" style="498"/>
    <col min="6912" max="6912" width="9.140625" style="498" customWidth="1"/>
    <col min="6913" max="6913" width="6.85546875" style="498" customWidth="1"/>
    <col min="6914" max="6914" width="34.5703125" style="498" customWidth="1"/>
    <col min="6915" max="6915" width="18.42578125" style="498" customWidth="1"/>
    <col min="6916" max="6916" width="17.7109375" style="498" customWidth="1"/>
    <col min="6917" max="6917" width="16" style="498" customWidth="1"/>
    <col min="6918" max="6918" width="16.7109375" style="498" customWidth="1"/>
    <col min="6919" max="6919" width="13.42578125" style="498" customWidth="1"/>
    <col min="6920" max="6920" width="12.85546875" style="498" customWidth="1"/>
    <col min="6921" max="6921" width="11.28515625" style="498" customWidth="1"/>
    <col min="6922" max="6923" width="9.140625" style="498" customWidth="1"/>
    <col min="6924" max="6924" width="18.7109375" style="498" customWidth="1"/>
    <col min="6925" max="7155" width="9.140625" style="498" customWidth="1"/>
    <col min="7156" max="7156" width="6.85546875" style="498" customWidth="1"/>
    <col min="7157" max="7157" width="31.28515625" style="498" customWidth="1"/>
    <col min="7158" max="7158" width="14.85546875" style="498" customWidth="1"/>
    <col min="7159" max="7159" width="15.85546875" style="498" customWidth="1"/>
    <col min="7160" max="7161" width="12.85546875" style="498" customWidth="1"/>
    <col min="7162" max="7162" width="12.42578125" style="498" customWidth="1"/>
    <col min="7163" max="7163" width="11.85546875" style="498" customWidth="1"/>
    <col min="7164" max="7164" width="11.28515625" style="498" customWidth="1"/>
    <col min="7165" max="7166" width="9.140625" style="498" customWidth="1"/>
    <col min="7167" max="7167" width="11.140625" style="498"/>
    <col min="7168" max="7168" width="9.140625" style="498" customWidth="1"/>
    <col min="7169" max="7169" width="6.85546875" style="498" customWidth="1"/>
    <col min="7170" max="7170" width="34.5703125" style="498" customWidth="1"/>
    <col min="7171" max="7171" width="18.42578125" style="498" customWidth="1"/>
    <col min="7172" max="7172" width="17.7109375" style="498" customWidth="1"/>
    <col min="7173" max="7173" width="16" style="498" customWidth="1"/>
    <col min="7174" max="7174" width="16.7109375" style="498" customWidth="1"/>
    <col min="7175" max="7175" width="13.42578125" style="498" customWidth="1"/>
    <col min="7176" max="7176" width="12.85546875" style="498" customWidth="1"/>
    <col min="7177" max="7177" width="11.28515625" style="498" customWidth="1"/>
    <col min="7178" max="7179" width="9.140625" style="498" customWidth="1"/>
    <col min="7180" max="7180" width="18.7109375" style="498" customWidth="1"/>
    <col min="7181" max="7411" width="9.140625" style="498" customWidth="1"/>
    <col min="7412" max="7412" width="6.85546875" style="498" customWidth="1"/>
    <col min="7413" max="7413" width="31.28515625" style="498" customWidth="1"/>
    <col min="7414" max="7414" width="14.85546875" style="498" customWidth="1"/>
    <col min="7415" max="7415" width="15.85546875" style="498" customWidth="1"/>
    <col min="7416" max="7417" width="12.85546875" style="498" customWidth="1"/>
    <col min="7418" max="7418" width="12.42578125" style="498" customWidth="1"/>
    <col min="7419" max="7419" width="11.85546875" style="498" customWidth="1"/>
    <col min="7420" max="7420" width="11.28515625" style="498" customWidth="1"/>
    <col min="7421" max="7422" width="9.140625" style="498" customWidth="1"/>
    <col min="7423" max="7423" width="11.140625" style="498"/>
    <col min="7424" max="7424" width="9.140625" style="498" customWidth="1"/>
    <col min="7425" max="7425" width="6.85546875" style="498" customWidth="1"/>
    <col min="7426" max="7426" width="34.5703125" style="498" customWidth="1"/>
    <col min="7427" max="7427" width="18.42578125" style="498" customWidth="1"/>
    <col min="7428" max="7428" width="17.7109375" style="498" customWidth="1"/>
    <col min="7429" max="7429" width="16" style="498" customWidth="1"/>
    <col min="7430" max="7430" width="16.7109375" style="498" customWidth="1"/>
    <col min="7431" max="7431" width="13.42578125" style="498" customWidth="1"/>
    <col min="7432" max="7432" width="12.85546875" style="498" customWidth="1"/>
    <col min="7433" max="7433" width="11.28515625" style="498" customWidth="1"/>
    <col min="7434" max="7435" width="9.140625" style="498" customWidth="1"/>
    <col min="7436" max="7436" width="18.7109375" style="498" customWidth="1"/>
    <col min="7437" max="7667" width="9.140625" style="498" customWidth="1"/>
    <col min="7668" max="7668" width="6.85546875" style="498" customWidth="1"/>
    <col min="7669" max="7669" width="31.28515625" style="498" customWidth="1"/>
    <col min="7670" max="7670" width="14.85546875" style="498" customWidth="1"/>
    <col min="7671" max="7671" width="15.85546875" style="498" customWidth="1"/>
    <col min="7672" max="7673" width="12.85546875" style="498" customWidth="1"/>
    <col min="7674" max="7674" width="12.42578125" style="498" customWidth="1"/>
    <col min="7675" max="7675" width="11.85546875" style="498" customWidth="1"/>
    <col min="7676" max="7676" width="11.28515625" style="498" customWidth="1"/>
    <col min="7677" max="7678" width="9.140625" style="498" customWidth="1"/>
    <col min="7679" max="7679" width="11.140625" style="498"/>
    <col min="7680" max="7680" width="9.140625" style="498" customWidth="1"/>
    <col min="7681" max="7681" width="6.85546875" style="498" customWidth="1"/>
    <col min="7682" max="7682" width="34.5703125" style="498" customWidth="1"/>
    <col min="7683" max="7683" width="18.42578125" style="498" customWidth="1"/>
    <col min="7684" max="7684" width="17.7109375" style="498" customWidth="1"/>
    <col min="7685" max="7685" width="16" style="498" customWidth="1"/>
    <col min="7686" max="7686" width="16.7109375" style="498" customWidth="1"/>
    <col min="7687" max="7687" width="13.42578125" style="498" customWidth="1"/>
    <col min="7688" max="7688" width="12.85546875" style="498" customWidth="1"/>
    <col min="7689" max="7689" width="11.28515625" style="498" customWidth="1"/>
    <col min="7690" max="7691" width="9.140625" style="498" customWidth="1"/>
    <col min="7692" max="7692" width="18.7109375" style="498" customWidth="1"/>
    <col min="7693" max="7923" width="9.140625" style="498" customWidth="1"/>
    <col min="7924" max="7924" width="6.85546875" style="498" customWidth="1"/>
    <col min="7925" max="7925" width="31.28515625" style="498" customWidth="1"/>
    <col min="7926" max="7926" width="14.85546875" style="498" customWidth="1"/>
    <col min="7927" max="7927" width="15.85546875" style="498" customWidth="1"/>
    <col min="7928" max="7929" width="12.85546875" style="498" customWidth="1"/>
    <col min="7930" max="7930" width="12.42578125" style="498" customWidth="1"/>
    <col min="7931" max="7931" width="11.85546875" style="498" customWidth="1"/>
    <col min="7932" max="7932" width="11.28515625" style="498" customWidth="1"/>
    <col min="7933" max="7934" width="9.140625" style="498" customWidth="1"/>
    <col min="7935" max="7935" width="11.140625" style="498"/>
    <col min="7936" max="7936" width="9.140625" style="498" customWidth="1"/>
    <col min="7937" max="7937" width="6.85546875" style="498" customWidth="1"/>
    <col min="7938" max="7938" width="34.5703125" style="498" customWidth="1"/>
    <col min="7939" max="7939" width="18.42578125" style="498" customWidth="1"/>
    <col min="7940" max="7940" width="17.7109375" style="498" customWidth="1"/>
    <col min="7941" max="7941" width="16" style="498" customWidth="1"/>
    <col min="7942" max="7942" width="16.7109375" style="498" customWidth="1"/>
    <col min="7943" max="7943" width="13.42578125" style="498" customWidth="1"/>
    <col min="7944" max="7944" width="12.85546875" style="498" customWidth="1"/>
    <col min="7945" max="7945" width="11.28515625" style="498" customWidth="1"/>
    <col min="7946" max="7947" width="9.140625" style="498" customWidth="1"/>
    <col min="7948" max="7948" width="18.7109375" style="498" customWidth="1"/>
    <col min="7949" max="8179" width="9.140625" style="498" customWidth="1"/>
    <col min="8180" max="8180" width="6.85546875" style="498" customWidth="1"/>
    <col min="8181" max="8181" width="31.28515625" style="498" customWidth="1"/>
    <col min="8182" max="8182" width="14.85546875" style="498" customWidth="1"/>
    <col min="8183" max="8183" width="15.85546875" style="498" customWidth="1"/>
    <col min="8184" max="8185" width="12.85546875" style="498" customWidth="1"/>
    <col min="8186" max="8186" width="12.42578125" style="498" customWidth="1"/>
    <col min="8187" max="8187" width="11.85546875" style="498" customWidth="1"/>
    <col min="8188" max="8188" width="11.28515625" style="498" customWidth="1"/>
    <col min="8189" max="8190" width="9.140625" style="498" customWidth="1"/>
    <col min="8191" max="8191" width="11.140625" style="498"/>
    <col min="8192" max="8192" width="9.140625" style="498" customWidth="1"/>
    <col min="8193" max="8193" width="6.85546875" style="498" customWidth="1"/>
    <col min="8194" max="8194" width="34.5703125" style="498" customWidth="1"/>
    <col min="8195" max="8195" width="18.42578125" style="498" customWidth="1"/>
    <col min="8196" max="8196" width="17.7109375" style="498" customWidth="1"/>
    <col min="8197" max="8197" width="16" style="498" customWidth="1"/>
    <col min="8198" max="8198" width="16.7109375" style="498" customWidth="1"/>
    <col min="8199" max="8199" width="13.42578125" style="498" customWidth="1"/>
    <col min="8200" max="8200" width="12.85546875" style="498" customWidth="1"/>
    <col min="8201" max="8201" width="11.28515625" style="498" customWidth="1"/>
    <col min="8202" max="8203" width="9.140625" style="498" customWidth="1"/>
    <col min="8204" max="8204" width="18.7109375" style="498" customWidth="1"/>
    <col min="8205" max="8435" width="9.140625" style="498" customWidth="1"/>
    <col min="8436" max="8436" width="6.85546875" style="498" customWidth="1"/>
    <col min="8437" max="8437" width="31.28515625" style="498" customWidth="1"/>
    <col min="8438" max="8438" width="14.85546875" style="498" customWidth="1"/>
    <col min="8439" max="8439" width="15.85546875" style="498" customWidth="1"/>
    <col min="8440" max="8441" width="12.85546875" style="498" customWidth="1"/>
    <col min="8442" max="8442" width="12.42578125" style="498" customWidth="1"/>
    <col min="8443" max="8443" width="11.85546875" style="498" customWidth="1"/>
    <col min="8444" max="8444" width="11.28515625" style="498" customWidth="1"/>
    <col min="8445" max="8446" width="9.140625" style="498" customWidth="1"/>
    <col min="8447" max="8447" width="11.140625" style="498"/>
    <col min="8448" max="8448" width="9.140625" style="498" customWidth="1"/>
    <col min="8449" max="8449" width="6.85546875" style="498" customWidth="1"/>
    <col min="8450" max="8450" width="34.5703125" style="498" customWidth="1"/>
    <col min="8451" max="8451" width="18.42578125" style="498" customWidth="1"/>
    <col min="8452" max="8452" width="17.7109375" style="498" customWidth="1"/>
    <col min="8453" max="8453" width="16" style="498" customWidth="1"/>
    <col min="8454" max="8454" width="16.7109375" style="498" customWidth="1"/>
    <col min="8455" max="8455" width="13.42578125" style="498" customWidth="1"/>
    <col min="8456" max="8456" width="12.85546875" style="498" customWidth="1"/>
    <col min="8457" max="8457" width="11.28515625" style="498" customWidth="1"/>
    <col min="8458" max="8459" width="9.140625" style="498" customWidth="1"/>
    <col min="8460" max="8460" width="18.7109375" style="498" customWidth="1"/>
    <col min="8461" max="8691" width="9.140625" style="498" customWidth="1"/>
    <col min="8692" max="8692" width="6.85546875" style="498" customWidth="1"/>
    <col min="8693" max="8693" width="31.28515625" style="498" customWidth="1"/>
    <col min="8694" max="8694" width="14.85546875" style="498" customWidth="1"/>
    <col min="8695" max="8695" width="15.85546875" style="498" customWidth="1"/>
    <col min="8696" max="8697" width="12.85546875" style="498" customWidth="1"/>
    <col min="8698" max="8698" width="12.42578125" style="498" customWidth="1"/>
    <col min="8699" max="8699" width="11.85546875" style="498" customWidth="1"/>
    <col min="8700" max="8700" width="11.28515625" style="498" customWidth="1"/>
    <col min="8701" max="8702" width="9.140625" style="498" customWidth="1"/>
    <col min="8703" max="8703" width="11.140625" style="498"/>
    <col min="8704" max="8704" width="9.140625" style="498" customWidth="1"/>
    <col min="8705" max="8705" width="6.85546875" style="498" customWidth="1"/>
    <col min="8706" max="8706" width="34.5703125" style="498" customWidth="1"/>
    <col min="8707" max="8707" width="18.42578125" style="498" customWidth="1"/>
    <col min="8708" max="8708" width="17.7109375" style="498" customWidth="1"/>
    <col min="8709" max="8709" width="16" style="498" customWidth="1"/>
    <col min="8710" max="8710" width="16.7109375" style="498" customWidth="1"/>
    <col min="8711" max="8711" width="13.42578125" style="498" customWidth="1"/>
    <col min="8712" max="8712" width="12.85546875" style="498" customWidth="1"/>
    <col min="8713" max="8713" width="11.28515625" style="498" customWidth="1"/>
    <col min="8714" max="8715" width="9.140625" style="498" customWidth="1"/>
    <col min="8716" max="8716" width="18.7109375" style="498" customWidth="1"/>
    <col min="8717" max="8947" width="9.140625" style="498" customWidth="1"/>
    <col min="8948" max="8948" width="6.85546875" style="498" customWidth="1"/>
    <col min="8949" max="8949" width="31.28515625" style="498" customWidth="1"/>
    <col min="8950" max="8950" width="14.85546875" style="498" customWidth="1"/>
    <col min="8951" max="8951" width="15.85546875" style="498" customWidth="1"/>
    <col min="8952" max="8953" width="12.85546875" style="498" customWidth="1"/>
    <col min="8954" max="8954" width="12.42578125" style="498" customWidth="1"/>
    <col min="8955" max="8955" width="11.85546875" style="498" customWidth="1"/>
    <col min="8956" max="8956" width="11.28515625" style="498" customWidth="1"/>
    <col min="8957" max="8958" width="9.140625" style="498" customWidth="1"/>
    <col min="8959" max="8959" width="11.140625" style="498"/>
    <col min="8960" max="8960" width="9.140625" style="498" customWidth="1"/>
    <col min="8961" max="8961" width="6.85546875" style="498" customWidth="1"/>
    <col min="8962" max="8962" width="34.5703125" style="498" customWidth="1"/>
    <col min="8963" max="8963" width="18.42578125" style="498" customWidth="1"/>
    <col min="8964" max="8964" width="17.7109375" style="498" customWidth="1"/>
    <col min="8965" max="8965" width="16" style="498" customWidth="1"/>
    <col min="8966" max="8966" width="16.7109375" style="498" customWidth="1"/>
    <col min="8967" max="8967" width="13.42578125" style="498" customWidth="1"/>
    <col min="8968" max="8968" width="12.85546875" style="498" customWidth="1"/>
    <col min="8969" max="8969" width="11.28515625" style="498" customWidth="1"/>
    <col min="8970" max="8971" width="9.140625" style="498" customWidth="1"/>
    <col min="8972" max="8972" width="18.7109375" style="498" customWidth="1"/>
    <col min="8973" max="9203" width="9.140625" style="498" customWidth="1"/>
    <col min="9204" max="9204" width="6.85546875" style="498" customWidth="1"/>
    <col min="9205" max="9205" width="31.28515625" style="498" customWidth="1"/>
    <col min="9206" max="9206" width="14.85546875" style="498" customWidth="1"/>
    <col min="9207" max="9207" width="15.85546875" style="498" customWidth="1"/>
    <col min="9208" max="9209" width="12.85546875" style="498" customWidth="1"/>
    <col min="9210" max="9210" width="12.42578125" style="498" customWidth="1"/>
    <col min="9211" max="9211" width="11.85546875" style="498" customWidth="1"/>
    <col min="9212" max="9212" width="11.28515625" style="498" customWidth="1"/>
    <col min="9213" max="9214" width="9.140625" style="498" customWidth="1"/>
    <col min="9215" max="9215" width="11.140625" style="498"/>
    <col min="9216" max="9216" width="9.140625" style="498" customWidth="1"/>
    <col min="9217" max="9217" width="6.85546875" style="498" customWidth="1"/>
    <col min="9218" max="9218" width="34.5703125" style="498" customWidth="1"/>
    <col min="9219" max="9219" width="18.42578125" style="498" customWidth="1"/>
    <col min="9220" max="9220" width="17.7109375" style="498" customWidth="1"/>
    <col min="9221" max="9221" width="16" style="498" customWidth="1"/>
    <col min="9222" max="9222" width="16.7109375" style="498" customWidth="1"/>
    <col min="9223" max="9223" width="13.42578125" style="498" customWidth="1"/>
    <col min="9224" max="9224" width="12.85546875" style="498" customWidth="1"/>
    <col min="9225" max="9225" width="11.28515625" style="498" customWidth="1"/>
    <col min="9226" max="9227" width="9.140625" style="498" customWidth="1"/>
    <col min="9228" max="9228" width="18.7109375" style="498" customWidth="1"/>
    <col min="9229" max="9459" width="9.140625" style="498" customWidth="1"/>
    <col min="9460" max="9460" width="6.85546875" style="498" customWidth="1"/>
    <col min="9461" max="9461" width="31.28515625" style="498" customWidth="1"/>
    <col min="9462" max="9462" width="14.85546875" style="498" customWidth="1"/>
    <col min="9463" max="9463" width="15.85546875" style="498" customWidth="1"/>
    <col min="9464" max="9465" width="12.85546875" style="498" customWidth="1"/>
    <col min="9466" max="9466" width="12.42578125" style="498" customWidth="1"/>
    <col min="9467" max="9467" width="11.85546875" style="498" customWidth="1"/>
    <col min="9468" max="9468" width="11.28515625" style="498" customWidth="1"/>
    <col min="9469" max="9470" width="9.140625" style="498" customWidth="1"/>
    <col min="9471" max="9471" width="11.140625" style="498"/>
    <col min="9472" max="9472" width="9.140625" style="498" customWidth="1"/>
    <col min="9473" max="9473" width="6.85546875" style="498" customWidth="1"/>
    <col min="9474" max="9474" width="34.5703125" style="498" customWidth="1"/>
    <col min="9475" max="9475" width="18.42578125" style="498" customWidth="1"/>
    <col min="9476" max="9476" width="17.7109375" style="498" customWidth="1"/>
    <col min="9477" max="9477" width="16" style="498" customWidth="1"/>
    <col min="9478" max="9478" width="16.7109375" style="498" customWidth="1"/>
    <col min="9479" max="9479" width="13.42578125" style="498" customWidth="1"/>
    <col min="9480" max="9480" width="12.85546875" style="498" customWidth="1"/>
    <col min="9481" max="9481" width="11.28515625" style="498" customWidth="1"/>
    <col min="9482" max="9483" width="9.140625" style="498" customWidth="1"/>
    <col min="9484" max="9484" width="18.7109375" style="498" customWidth="1"/>
    <col min="9485" max="9715" width="9.140625" style="498" customWidth="1"/>
    <col min="9716" max="9716" width="6.85546875" style="498" customWidth="1"/>
    <col min="9717" max="9717" width="31.28515625" style="498" customWidth="1"/>
    <col min="9718" max="9718" width="14.85546875" style="498" customWidth="1"/>
    <col min="9719" max="9719" width="15.85546875" style="498" customWidth="1"/>
    <col min="9720" max="9721" width="12.85546875" style="498" customWidth="1"/>
    <col min="9722" max="9722" width="12.42578125" style="498" customWidth="1"/>
    <col min="9723" max="9723" width="11.85546875" style="498" customWidth="1"/>
    <col min="9724" max="9724" width="11.28515625" style="498" customWidth="1"/>
    <col min="9725" max="9726" width="9.140625" style="498" customWidth="1"/>
    <col min="9727" max="9727" width="11.140625" style="498"/>
    <col min="9728" max="9728" width="9.140625" style="498" customWidth="1"/>
    <col min="9729" max="9729" width="6.85546875" style="498" customWidth="1"/>
    <col min="9730" max="9730" width="34.5703125" style="498" customWidth="1"/>
    <col min="9731" max="9731" width="18.42578125" style="498" customWidth="1"/>
    <col min="9732" max="9732" width="17.7109375" style="498" customWidth="1"/>
    <col min="9733" max="9733" width="16" style="498" customWidth="1"/>
    <col min="9734" max="9734" width="16.7109375" style="498" customWidth="1"/>
    <col min="9735" max="9735" width="13.42578125" style="498" customWidth="1"/>
    <col min="9736" max="9736" width="12.85546875" style="498" customWidth="1"/>
    <col min="9737" max="9737" width="11.28515625" style="498" customWidth="1"/>
    <col min="9738" max="9739" width="9.140625" style="498" customWidth="1"/>
    <col min="9740" max="9740" width="18.7109375" style="498" customWidth="1"/>
    <col min="9741" max="9971" width="9.140625" style="498" customWidth="1"/>
    <col min="9972" max="9972" width="6.85546875" style="498" customWidth="1"/>
    <col min="9973" max="9973" width="31.28515625" style="498" customWidth="1"/>
    <col min="9974" max="9974" width="14.85546875" style="498" customWidth="1"/>
    <col min="9975" max="9975" width="15.85546875" style="498" customWidth="1"/>
    <col min="9976" max="9977" width="12.85546875" style="498" customWidth="1"/>
    <col min="9978" max="9978" width="12.42578125" style="498" customWidth="1"/>
    <col min="9979" max="9979" width="11.85546875" style="498" customWidth="1"/>
    <col min="9980" max="9980" width="11.28515625" style="498" customWidth="1"/>
    <col min="9981" max="9982" width="9.140625" style="498" customWidth="1"/>
    <col min="9983" max="9983" width="11.140625" style="498"/>
    <col min="9984" max="9984" width="9.140625" style="498" customWidth="1"/>
    <col min="9985" max="9985" width="6.85546875" style="498" customWidth="1"/>
    <col min="9986" max="9986" width="34.5703125" style="498" customWidth="1"/>
    <col min="9987" max="9987" width="18.42578125" style="498" customWidth="1"/>
    <col min="9988" max="9988" width="17.7109375" style="498" customWidth="1"/>
    <col min="9989" max="9989" width="16" style="498" customWidth="1"/>
    <col min="9990" max="9990" width="16.7109375" style="498" customWidth="1"/>
    <col min="9991" max="9991" width="13.42578125" style="498" customWidth="1"/>
    <col min="9992" max="9992" width="12.85546875" style="498" customWidth="1"/>
    <col min="9993" max="9993" width="11.28515625" style="498" customWidth="1"/>
    <col min="9994" max="9995" width="9.140625" style="498" customWidth="1"/>
    <col min="9996" max="9996" width="18.7109375" style="498" customWidth="1"/>
    <col min="9997" max="10227" width="9.140625" style="498" customWidth="1"/>
    <col min="10228" max="10228" width="6.85546875" style="498" customWidth="1"/>
    <col min="10229" max="10229" width="31.28515625" style="498" customWidth="1"/>
    <col min="10230" max="10230" width="14.85546875" style="498" customWidth="1"/>
    <col min="10231" max="10231" width="15.85546875" style="498" customWidth="1"/>
    <col min="10232" max="10233" width="12.85546875" style="498" customWidth="1"/>
    <col min="10234" max="10234" width="12.42578125" style="498" customWidth="1"/>
    <col min="10235" max="10235" width="11.85546875" style="498" customWidth="1"/>
    <col min="10236" max="10236" width="11.28515625" style="498" customWidth="1"/>
    <col min="10237" max="10238" width="9.140625" style="498" customWidth="1"/>
    <col min="10239" max="10239" width="11.140625" style="498"/>
    <col min="10240" max="10240" width="9.140625" style="498" customWidth="1"/>
    <col min="10241" max="10241" width="6.85546875" style="498" customWidth="1"/>
    <col min="10242" max="10242" width="34.5703125" style="498" customWidth="1"/>
    <col min="10243" max="10243" width="18.42578125" style="498" customWidth="1"/>
    <col min="10244" max="10244" width="17.7109375" style="498" customWidth="1"/>
    <col min="10245" max="10245" width="16" style="498" customWidth="1"/>
    <col min="10246" max="10246" width="16.7109375" style="498" customWidth="1"/>
    <col min="10247" max="10247" width="13.42578125" style="498" customWidth="1"/>
    <col min="10248" max="10248" width="12.85546875" style="498" customWidth="1"/>
    <col min="10249" max="10249" width="11.28515625" style="498" customWidth="1"/>
    <col min="10250" max="10251" width="9.140625" style="498" customWidth="1"/>
    <col min="10252" max="10252" width="18.7109375" style="498" customWidth="1"/>
    <col min="10253" max="10483" width="9.140625" style="498" customWidth="1"/>
    <col min="10484" max="10484" width="6.85546875" style="498" customWidth="1"/>
    <col min="10485" max="10485" width="31.28515625" style="498" customWidth="1"/>
    <col min="10486" max="10486" width="14.85546875" style="498" customWidth="1"/>
    <col min="10487" max="10487" width="15.85546875" style="498" customWidth="1"/>
    <col min="10488" max="10489" width="12.85546875" style="498" customWidth="1"/>
    <col min="10490" max="10490" width="12.42578125" style="498" customWidth="1"/>
    <col min="10491" max="10491" width="11.85546875" style="498" customWidth="1"/>
    <col min="10492" max="10492" width="11.28515625" style="498" customWidth="1"/>
    <col min="10493" max="10494" width="9.140625" style="498" customWidth="1"/>
    <col min="10495" max="10495" width="11.140625" style="498"/>
    <col min="10496" max="10496" width="9.140625" style="498" customWidth="1"/>
    <col min="10497" max="10497" width="6.85546875" style="498" customWidth="1"/>
    <col min="10498" max="10498" width="34.5703125" style="498" customWidth="1"/>
    <col min="10499" max="10499" width="18.42578125" style="498" customWidth="1"/>
    <col min="10500" max="10500" width="17.7109375" style="498" customWidth="1"/>
    <col min="10501" max="10501" width="16" style="498" customWidth="1"/>
    <col min="10502" max="10502" width="16.7109375" style="498" customWidth="1"/>
    <col min="10503" max="10503" width="13.42578125" style="498" customWidth="1"/>
    <col min="10504" max="10504" width="12.85546875" style="498" customWidth="1"/>
    <col min="10505" max="10505" width="11.28515625" style="498" customWidth="1"/>
    <col min="10506" max="10507" width="9.140625" style="498" customWidth="1"/>
    <col min="10508" max="10508" width="18.7109375" style="498" customWidth="1"/>
    <col min="10509" max="10739" width="9.140625" style="498" customWidth="1"/>
    <col min="10740" max="10740" width="6.85546875" style="498" customWidth="1"/>
    <col min="10741" max="10741" width="31.28515625" style="498" customWidth="1"/>
    <col min="10742" max="10742" width="14.85546875" style="498" customWidth="1"/>
    <col min="10743" max="10743" width="15.85546875" style="498" customWidth="1"/>
    <col min="10744" max="10745" width="12.85546875" style="498" customWidth="1"/>
    <col min="10746" max="10746" width="12.42578125" style="498" customWidth="1"/>
    <col min="10747" max="10747" width="11.85546875" style="498" customWidth="1"/>
    <col min="10748" max="10748" width="11.28515625" style="498" customWidth="1"/>
    <col min="10749" max="10750" width="9.140625" style="498" customWidth="1"/>
    <col min="10751" max="10751" width="11.140625" style="498"/>
    <col min="10752" max="10752" width="9.140625" style="498" customWidth="1"/>
    <col min="10753" max="10753" width="6.85546875" style="498" customWidth="1"/>
    <col min="10754" max="10754" width="34.5703125" style="498" customWidth="1"/>
    <col min="10755" max="10755" width="18.42578125" style="498" customWidth="1"/>
    <col min="10756" max="10756" width="17.7109375" style="498" customWidth="1"/>
    <col min="10757" max="10757" width="16" style="498" customWidth="1"/>
    <col min="10758" max="10758" width="16.7109375" style="498" customWidth="1"/>
    <col min="10759" max="10759" width="13.42578125" style="498" customWidth="1"/>
    <col min="10760" max="10760" width="12.85546875" style="498" customWidth="1"/>
    <col min="10761" max="10761" width="11.28515625" style="498" customWidth="1"/>
    <col min="10762" max="10763" width="9.140625" style="498" customWidth="1"/>
    <col min="10764" max="10764" width="18.7109375" style="498" customWidth="1"/>
    <col min="10765" max="10995" width="9.140625" style="498" customWidth="1"/>
    <col min="10996" max="10996" width="6.85546875" style="498" customWidth="1"/>
    <col min="10997" max="10997" width="31.28515625" style="498" customWidth="1"/>
    <col min="10998" max="10998" width="14.85546875" style="498" customWidth="1"/>
    <col min="10999" max="10999" width="15.85546875" style="498" customWidth="1"/>
    <col min="11000" max="11001" width="12.85546875" style="498" customWidth="1"/>
    <col min="11002" max="11002" width="12.42578125" style="498" customWidth="1"/>
    <col min="11003" max="11003" width="11.85546875" style="498" customWidth="1"/>
    <col min="11004" max="11004" width="11.28515625" style="498" customWidth="1"/>
    <col min="11005" max="11006" width="9.140625" style="498" customWidth="1"/>
    <col min="11007" max="11007" width="11.140625" style="498"/>
    <col min="11008" max="11008" width="9.140625" style="498" customWidth="1"/>
    <col min="11009" max="11009" width="6.85546875" style="498" customWidth="1"/>
    <col min="11010" max="11010" width="34.5703125" style="498" customWidth="1"/>
    <col min="11011" max="11011" width="18.42578125" style="498" customWidth="1"/>
    <col min="11012" max="11012" width="17.7109375" style="498" customWidth="1"/>
    <col min="11013" max="11013" width="16" style="498" customWidth="1"/>
    <col min="11014" max="11014" width="16.7109375" style="498" customWidth="1"/>
    <col min="11015" max="11015" width="13.42578125" style="498" customWidth="1"/>
    <col min="11016" max="11016" width="12.85546875" style="498" customWidth="1"/>
    <col min="11017" max="11017" width="11.28515625" style="498" customWidth="1"/>
    <col min="11018" max="11019" width="9.140625" style="498" customWidth="1"/>
    <col min="11020" max="11020" width="18.7109375" style="498" customWidth="1"/>
    <col min="11021" max="11251" width="9.140625" style="498" customWidth="1"/>
    <col min="11252" max="11252" width="6.85546875" style="498" customWidth="1"/>
    <col min="11253" max="11253" width="31.28515625" style="498" customWidth="1"/>
    <col min="11254" max="11254" width="14.85546875" style="498" customWidth="1"/>
    <col min="11255" max="11255" width="15.85546875" style="498" customWidth="1"/>
    <col min="11256" max="11257" width="12.85546875" style="498" customWidth="1"/>
    <col min="11258" max="11258" width="12.42578125" style="498" customWidth="1"/>
    <col min="11259" max="11259" width="11.85546875" style="498" customWidth="1"/>
    <col min="11260" max="11260" width="11.28515625" style="498" customWidth="1"/>
    <col min="11261" max="11262" width="9.140625" style="498" customWidth="1"/>
    <col min="11263" max="11263" width="11.140625" style="498"/>
    <col min="11264" max="11264" width="9.140625" style="498" customWidth="1"/>
    <col min="11265" max="11265" width="6.85546875" style="498" customWidth="1"/>
    <col min="11266" max="11266" width="34.5703125" style="498" customWidth="1"/>
    <col min="11267" max="11267" width="18.42578125" style="498" customWidth="1"/>
    <col min="11268" max="11268" width="17.7109375" style="498" customWidth="1"/>
    <col min="11269" max="11269" width="16" style="498" customWidth="1"/>
    <col min="11270" max="11270" width="16.7109375" style="498" customWidth="1"/>
    <col min="11271" max="11271" width="13.42578125" style="498" customWidth="1"/>
    <col min="11272" max="11272" width="12.85546875" style="498" customWidth="1"/>
    <col min="11273" max="11273" width="11.28515625" style="498" customWidth="1"/>
    <col min="11274" max="11275" width="9.140625" style="498" customWidth="1"/>
    <col min="11276" max="11276" width="18.7109375" style="498" customWidth="1"/>
    <col min="11277" max="11507" width="9.140625" style="498" customWidth="1"/>
    <col min="11508" max="11508" width="6.85546875" style="498" customWidth="1"/>
    <col min="11509" max="11509" width="31.28515625" style="498" customWidth="1"/>
    <col min="11510" max="11510" width="14.85546875" style="498" customWidth="1"/>
    <col min="11511" max="11511" width="15.85546875" style="498" customWidth="1"/>
    <col min="11512" max="11513" width="12.85546875" style="498" customWidth="1"/>
    <col min="11514" max="11514" width="12.42578125" style="498" customWidth="1"/>
    <col min="11515" max="11515" width="11.85546875" style="498" customWidth="1"/>
    <col min="11516" max="11516" width="11.28515625" style="498" customWidth="1"/>
    <col min="11517" max="11518" width="9.140625" style="498" customWidth="1"/>
    <col min="11519" max="11519" width="11.140625" style="498"/>
    <col min="11520" max="11520" width="9.140625" style="498" customWidth="1"/>
    <col min="11521" max="11521" width="6.85546875" style="498" customWidth="1"/>
    <col min="11522" max="11522" width="34.5703125" style="498" customWidth="1"/>
    <col min="11523" max="11523" width="18.42578125" style="498" customWidth="1"/>
    <col min="11524" max="11524" width="17.7109375" style="498" customWidth="1"/>
    <col min="11525" max="11525" width="16" style="498" customWidth="1"/>
    <col min="11526" max="11526" width="16.7109375" style="498" customWidth="1"/>
    <col min="11527" max="11527" width="13.42578125" style="498" customWidth="1"/>
    <col min="11528" max="11528" width="12.85546875" style="498" customWidth="1"/>
    <col min="11529" max="11529" width="11.28515625" style="498" customWidth="1"/>
    <col min="11530" max="11531" width="9.140625" style="498" customWidth="1"/>
    <col min="11532" max="11532" width="18.7109375" style="498" customWidth="1"/>
    <col min="11533" max="11763" width="9.140625" style="498" customWidth="1"/>
    <col min="11764" max="11764" width="6.85546875" style="498" customWidth="1"/>
    <col min="11765" max="11765" width="31.28515625" style="498" customWidth="1"/>
    <col min="11766" max="11766" width="14.85546875" style="498" customWidth="1"/>
    <col min="11767" max="11767" width="15.85546875" style="498" customWidth="1"/>
    <col min="11768" max="11769" width="12.85546875" style="498" customWidth="1"/>
    <col min="11770" max="11770" width="12.42578125" style="498" customWidth="1"/>
    <col min="11771" max="11771" width="11.85546875" style="498" customWidth="1"/>
    <col min="11772" max="11772" width="11.28515625" style="498" customWidth="1"/>
    <col min="11773" max="11774" width="9.140625" style="498" customWidth="1"/>
    <col min="11775" max="11775" width="11.140625" style="498"/>
    <col min="11776" max="11776" width="9.140625" style="498" customWidth="1"/>
    <col min="11777" max="11777" width="6.85546875" style="498" customWidth="1"/>
    <col min="11778" max="11778" width="34.5703125" style="498" customWidth="1"/>
    <col min="11779" max="11779" width="18.42578125" style="498" customWidth="1"/>
    <col min="11780" max="11780" width="17.7109375" style="498" customWidth="1"/>
    <col min="11781" max="11781" width="16" style="498" customWidth="1"/>
    <col min="11782" max="11782" width="16.7109375" style="498" customWidth="1"/>
    <col min="11783" max="11783" width="13.42578125" style="498" customWidth="1"/>
    <col min="11784" max="11784" width="12.85546875" style="498" customWidth="1"/>
    <col min="11785" max="11785" width="11.28515625" style="498" customWidth="1"/>
    <col min="11786" max="11787" width="9.140625" style="498" customWidth="1"/>
    <col min="11788" max="11788" width="18.7109375" style="498" customWidth="1"/>
    <col min="11789" max="12019" width="9.140625" style="498" customWidth="1"/>
    <col min="12020" max="12020" width="6.85546875" style="498" customWidth="1"/>
    <col min="12021" max="12021" width="31.28515625" style="498" customWidth="1"/>
    <col min="12022" max="12022" width="14.85546875" style="498" customWidth="1"/>
    <col min="12023" max="12023" width="15.85546875" style="498" customWidth="1"/>
    <col min="12024" max="12025" width="12.85546875" style="498" customWidth="1"/>
    <col min="12026" max="12026" width="12.42578125" style="498" customWidth="1"/>
    <col min="12027" max="12027" width="11.85546875" style="498" customWidth="1"/>
    <col min="12028" max="12028" width="11.28515625" style="498" customWidth="1"/>
    <col min="12029" max="12030" width="9.140625" style="498" customWidth="1"/>
    <col min="12031" max="12031" width="11.140625" style="498"/>
    <col min="12032" max="12032" width="9.140625" style="498" customWidth="1"/>
    <col min="12033" max="12033" width="6.85546875" style="498" customWidth="1"/>
    <col min="12034" max="12034" width="34.5703125" style="498" customWidth="1"/>
    <col min="12035" max="12035" width="18.42578125" style="498" customWidth="1"/>
    <col min="12036" max="12036" width="17.7109375" style="498" customWidth="1"/>
    <col min="12037" max="12037" width="16" style="498" customWidth="1"/>
    <col min="12038" max="12038" width="16.7109375" style="498" customWidth="1"/>
    <col min="12039" max="12039" width="13.42578125" style="498" customWidth="1"/>
    <col min="12040" max="12040" width="12.85546875" style="498" customWidth="1"/>
    <col min="12041" max="12041" width="11.28515625" style="498" customWidth="1"/>
    <col min="12042" max="12043" width="9.140625" style="498" customWidth="1"/>
    <col min="12044" max="12044" width="18.7109375" style="498" customWidth="1"/>
    <col min="12045" max="12275" width="9.140625" style="498" customWidth="1"/>
    <col min="12276" max="12276" width="6.85546875" style="498" customWidth="1"/>
    <col min="12277" max="12277" width="31.28515625" style="498" customWidth="1"/>
    <col min="12278" max="12278" width="14.85546875" style="498" customWidth="1"/>
    <col min="12279" max="12279" width="15.85546875" style="498" customWidth="1"/>
    <col min="12280" max="12281" width="12.85546875" style="498" customWidth="1"/>
    <col min="12282" max="12282" width="12.42578125" style="498" customWidth="1"/>
    <col min="12283" max="12283" width="11.85546875" style="498" customWidth="1"/>
    <col min="12284" max="12284" width="11.28515625" style="498" customWidth="1"/>
    <col min="12285" max="12286" width="9.140625" style="498" customWidth="1"/>
    <col min="12287" max="12287" width="11.140625" style="498"/>
    <col min="12288" max="12288" width="9.140625" style="498" customWidth="1"/>
    <col min="12289" max="12289" width="6.85546875" style="498" customWidth="1"/>
    <col min="12290" max="12290" width="34.5703125" style="498" customWidth="1"/>
    <col min="12291" max="12291" width="18.42578125" style="498" customWidth="1"/>
    <col min="12292" max="12292" width="17.7109375" style="498" customWidth="1"/>
    <col min="12293" max="12293" width="16" style="498" customWidth="1"/>
    <col min="12294" max="12294" width="16.7109375" style="498" customWidth="1"/>
    <col min="12295" max="12295" width="13.42578125" style="498" customWidth="1"/>
    <col min="12296" max="12296" width="12.85546875" style="498" customWidth="1"/>
    <col min="12297" max="12297" width="11.28515625" style="498" customWidth="1"/>
    <col min="12298" max="12299" width="9.140625" style="498" customWidth="1"/>
    <col min="12300" max="12300" width="18.7109375" style="498" customWidth="1"/>
    <col min="12301" max="12531" width="9.140625" style="498" customWidth="1"/>
    <col min="12532" max="12532" width="6.85546875" style="498" customWidth="1"/>
    <col min="12533" max="12533" width="31.28515625" style="498" customWidth="1"/>
    <col min="12534" max="12534" width="14.85546875" style="498" customWidth="1"/>
    <col min="12535" max="12535" width="15.85546875" style="498" customWidth="1"/>
    <col min="12536" max="12537" width="12.85546875" style="498" customWidth="1"/>
    <col min="12538" max="12538" width="12.42578125" style="498" customWidth="1"/>
    <col min="12539" max="12539" width="11.85546875" style="498" customWidth="1"/>
    <col min="12540" max="12540" width="11.28515625" style="498" customWidth="1"/>
    <col min="12541" max="12542" width="9.140625" style="498" customWidth="1"/>
    <col min="12543" max="12543" width="11.140625" style="498"/>
    <col min="12544" max="12544" width="9.140625" style="498" customWidth="1"/>
    <col min="12545" max="12545" width="6.85546875" style="498" customWidth="1"/>
    <col min="12546" max="12546" width="34.5703125" style="498" customWidth="1"/>
    <col min="12547" max="12547" width="18.42578125" style="498" customWidth="1"/>
    <col min="12548" max="12548" width="17.7109375" style="498" customWidth="1"/>
    <col min="12549" max="12549" width="16" style="498" customWidth="1"/>
    <col min="12550" max="12550" width="16.7109375" style="498" customWidth="1"/>
    <col min="12551" max="12551" width="13.42578125" style="498" customWidth="1"/>
    <col min="12552" max="12552" width="12.85546875" style="498" customWidth="1"/>
    <col min="12553" max="12553" width="11.28515625" style="498" customWidth="1"/>
    <col min="12554" max="12555" width="9.140625" style="498" customWidth="1"/>
    <col min="12556" max="12556" width="18.7109375" style="498" customWidth="1"/>
    <col min="12557" max="12787" width="9.140625" style="498" customWidth="1"/>
    <col min="12788" max="12788" width="6.85546875" style="498" customWidth="1"/>
    <col min="12789" max="12789" width="31.28515625" style="498" customWidth="1"/>
    <col min="12790" max="12790" width="14.85546875" style="498" customWidth="1"/>
    <col min="12791" max="12791" width="15.85546875" style="498" customWidth="1"/>
    <col min="12792" max="12793" width="12.85546875" style="498" customWidth="1"/>
    <col min="12794" max="12794" width="12.42578125" style="498" customWidth="1"/>
    <col min="12795" max="12795" width="11.85546875" style="498" customWidth="1"/>
    <col min="12796" max="12796" width="11.28515625" style="498" customWidth="1"/>
    <col min="12797" max="12798" width="9.140625" style="498" customWidth="1"/>
    <col min="12799" max="12799" width="11.140625" style="498"/>
    <col min="12800" max="12800" width="9.140625" style="498" customWidth="1"/>
    <col min="12801" max="12801" width="6.85546875" style="498" customWidth="1"/>
    <col min="12802" max="12802" width="34.5703125" style="498" customWidth="1"/>
    <col min="12803" max="12803" width="18.42578125" style="498" customWidth="1"/>
    <col min="12804" max="12804" width="17.7109375" style="498" customWidth="1"/>
    <col min="12805" max="12805" width="16" style="498" customWidth="1"/>
    <col min="12806" max="12806" width="16.7109375" style="498" customWidth="1"/>
    <col min="12807" max="12807" width="13.42578125" style="498" customWidth="1"/>
    <col min="12808" max="12808" width="12.85546875" style="498" customWidth="1"/>
    <col min="12809" max="12809" width="11.28515625" style="498" customWidth="1"/>
    <col min="12810" max="12811" width="9.140625" style="498" customWidth="1"/>
    <col min="12812" max="12812" width="18.7109375" style="498" customWidth="1"/>
    <col min="12813" max="13043" width="9.140625" style="498" customWidth="1"/>
    <col min="13044" max="13044" width="6.85546875" style="498" customWidth="1"/>
    <col min="13045" max="13045" width="31.28515625" style="498" customWidth="1"/>
    <col min="13046" max="13046" width="14.85546875" style="498" customWidth="1"/>
    <col min="13047" max="13047" width="15.85546875" style="498" customWidth="1"/>
    <col min="13048" max="13049" width="12.85546875" style="498" customWidth="1"/>
    <col min="13050" max="13050" width="12.42578125" style="498" customWidth="1"/>
    <col min="13051" max="13051" width="11.85546875" style="498" customWidth="1"/>
    <col min="13052" max="13052" width="11.28515625" style="498" customWidth="1"/>
    <col min="13053" max="13054" width="9.140625" style="498" customWidth="1"/>
    <col min="13055" max="13055" width="11.140625" style="498"/>
    <col min="13056" max="13056" width="9.140625" style="498" customWidth="1"/>
    <col min="13057" max="13057" width="6.85546875" style="498" customWidth="1"/>
    <col min="13058" max="13058" width="34.5703125" style="498" customWidth="1"/>
    <col min="13059" max="13059" width="18.42578125" style="498" customWidth="1"/>
    <col min="13060" max="13060" width="17.7109375" style="498" customWidth="1"/>
    <col min="13061" max="13061" width="16" style="498" customWidth="1"/>
    <col min="13062" max="13062" width="16.7109375" style="498" customWidth="1"/>
    <col min="13063" max="13063" width="13.42578125" style="498" customWidth="1"/>
    <col min="13064" max="13064" width="12.85546875" style="498" customWidth="1"/>
    <col min="13065" max="13065" width="11.28515625" style="498" customWidth="1"/>
    <col min="13066" max="13067" width="9.140625" style="498" customWidth="1"/>
    <col min="13068" max="13068" width="18.7109375" style="498" customWidth="1"/>
    <col min="13069" max="13299" width="9.140625" style="498" customWidth="1"/>
    <col min="13300" max="13300" width="6.85546875" style="498" customWidth="1"/>
    <col min="13301" max="13301" width="31.28515625" style="498" customWidth="1"/>
    <col min="13302" max="13302" width="14.85546875" style="498" customWidth="1"/>
    <col min="13303" max="13303" width="15.85546875" style="498" customWidth="1"/>
    <col min="13304" max="13305" width="12.85546875" style="498" customWidth="1"/>
    <col min="13306" max="13306" width="12.42578125" style="498" customWidth="1"/>
    <col min="13307" max="13307" width="11.85546875" style="498" customWidth="1"/>
    <col min="13308" max="13308" width="11.28515625" style="498" customWidth="1"/>
    <col min="13309" max="13310" width="9.140625" style="498" customWidth="1"/>
    <col min="13311" max="13311" width="11.140625" style="498"/>
    <col min="13312" max="13312" width="9.140625" style="498" customWidth="1"/>
    <col min="13313" max="13313" width="6.85546875" style="498" customWidth="1"/>
    <col min="13314" max="13314" width="34.5703125" style="498" customWidth="1"/>
    <col min="13315" max="13315" width="18.42578125" style="498" customWidth="1"/>
    <col min="13316" max="13316" width="17.7109375" style="498" customWidth="1"/>
    <col min="13317" max="13317" width="16" style="498" customWidth="1"/>
    <col min="13318" max="13318" width="16.7109375" style="498" customWidth="1"/>
    <col min="13319" max="13319" width="13.42578125" style="498" customWidth="1"/>
    <col min="13320" max="13320" width="12.85546875" style="498" customWidth="1"/>
    <col min="13321" max="13321" width="11.28515625" style="498" customWidth="1"/>
    <col min="13322" max="13323" width="9.140625" style="498" customWidth="1"/>
    <col min="13324" max="13324" width="18.7109375" style="498" customWidth="1"/>
    <col min="13325" max="13555" width="9.140625" style="498" customWidth="1"/>
    <col min="13556" max="13556" width="6.85546875" style="498" customWidth="1"/>
    <col min="13557" max="13557" width="31.28515625" style="498" customWidth="1"/>
    <col min="13558" max="13558" width="14.85546875" style="498" customWidth="1"/>
    <col min="13559" max="13559" width="15.85546875" style="498" customWidth="1"/>
    <col min="13560" max="13561" width="12.85546875" style="498" customWidth="1"/>
    <col min="13562" max="13562" width="12.42578125" style="498" customWidth="1"/>
    <col min="13563" max="13563" width="11.85546875" style="498" customWidth="1"/>
    <col min="13564" max="13564" width="11.28515625" style="498" customWidth="1"/>
    <col min="13565" max="13566" width="9.140625" style="498" customWidth="1"/>
    <col min="13567" max="13567" width="11.140625" style="498"/>
    <col min="13568" max="13568" width="9.140625" style="498" customWidth="1"/>
    <col min="13569" max="13569" width="6.85546875" style="498" customWidth="1"/>
    <col min="13570" max="13570" width="34.5703125" style="498" customWidth="1"/>
    <col min="13571" max="13571" width="18.42578125" style="498" customWidth="1"/>
    <col min="13572" max="13572" width="17.7109375" style="498" customWidth="1"/>
    <col min="13573" max="13573" width="16" style="498" customWidth="1"/>
    <col min="13574" max="13574" width="16.7109375" style="498" customWidth="1"/>
    <col min="13575" max="13575" width="13.42578125" style="498" customWidth="1"/>
    <col min="13576" max="13576" width="12.85546875" style="498" customWidth="1"/>
    <col min="13577" max="13577" width="11.28515625" style="498" customWidth="1"/>
    <col min="13578" max="13579" width="9.140625" style="498" customWidth="1"/>
    <col min="13580" max="13580" width="18.7109375" style="498" customWidth="1"/>
    <col min="13581" max="13811" width="9.140625" style="498" customWidth="1"/>
    <col min="13812" max="13812" width="6.85546875" style="498" customWidth="1"/>
    <col min="13813" max="13813" width="31.28515625" style="498" customWidth="1"/>
    <col min="13814" max="13814" width="14.85546875" style="498" customWidth="1"/>
    <col min="13815" max="13815" width="15.85546875" style="498" customWidth="1"/>
    <col min="13816" max="13817" width="12.85546875" style="498" customWidth="1"/>
    <col min="13818" max="13818" width="12.42578125" style="498" customWidth="1"/>
    <col min="13819" max="13819" width="11.85546875" style="498" customWidth="1"/>
    <col min="13820" max="13820" width="11.28515625" style="498" customWidth="1"/>
    <col min="13821" max="13822" width="9.140625" style="498" customWidth="1"/>
    <col min="13823" max="13823" width="11.140625" style="498"/>
    <col min="13824" max="13824" width="9.140625" style="498" customWidth="1"/>
    <col min="13825" max="13825" width="6.85546875" style="498" customWidth="1"/>
    <col min="13826" max="13826" width="34.5703125" style="498" customWidth="1"/>
    <col min="13827" max="13827" width="18.42578125" style="498" customWidth="1"/>
    <col min="13828" max="13828" width="17.7109375" style="498" customWidth="1"/>
    <col min="13829" max="13829" width="16" style="498" customWidth="1"/>
    <col min="13830" max="13830" width="16.7109375" style="498" customWidth="1"/>
    <col min="13831" max="13831" width="13.42578125" style="498" customWidth="1"/>
    <col min="13832" max="13832" width="12.85546875" style="498" customWidth="1"/>
    <col min="13833" max="13833" width="11.28515625" style="498" customWidth="1"/>
    <col min="13834" max="13835" width="9.140625" style="498" customWidth="1"/>
    <col min="13836" max="13836" width="18.7109375" style="498" customWidth="1"/>
    <col min="13837" max="14067" width="9.140625" style="498" customWidth="1"/>
    <col min="14068" max="14068" width="6.85546875" style="498" customWidth="1"/>
    <col min="14069" max="14069" width="31.28515625" style="498" customWidth="1"/>
    <col min="14070" max="14070" width="14.85546875" style="498" customWidth="1"/>
    <col min="14071" max="14071" width="15.85546875" style="498" customWidth="1"/>
    <col min="14072" max="14073" width="12.85546875" style="498" customWidth="1"/>
    <col min="14074" max="14074" width="12.42578125" style="498" customWidth="1"/>
    <col min="14075" max="14075" width="11.85546875" style="498" customWidth="1"/>
    <col min="14076" max="14076" width="11.28515625" style="498" customWidth="1"/>
    <col min="14077" max="14078" width="9.140625" style="498" customWidth="1"/>
    <col min="14079" max="14079" width="11.140625" style="498"/>
    <col min="14080" max="14080" width="9.140625" style="498" customWidth="1"/>
    <col min="14081" max="14081" width="6.85546875" style="498" customWidth="1"/>
    <col min="14082" max="14082" width="34.5703125" style="498" customWidth="1"/>
    <col min="14083" max="14083" width="18.42578125" style="498" customWidth="1"/>
    <col min="14084" max="14084" width="17.7109375" style="498" customWidth="1"/>
    <col min="14085" max="14085" width="16" style="498" customWidth="1"/>
    <col min="14086" max="14086" width="16.7109375" style="498" customWidth="1"/>
    <col min="14087" max="14087" width="13.42578125" style="498" customWidth="1"/>
    <col min="14088" max="14088" width="12.85546875" style="498" customWidth="1"/>
    <col min="14089" max="14089" width="11.28515625" style="498" customWidth="1"/>
    <col min="14090" max="14091" width="9.140625" style="498" customWidth="1"/>
    <col min="14092" max="14092" width="18.7109375" style="498" customWidth="1"/>
    <col min="14093" max="14323" width="9.140625" style="498" customWidth="1"/>
    <col min="14324" max="14324" width="6.85546875" style="498" customWidth="1"/>
    <col min="14325" max="14325" width="31.28515625" style="498" customWidth="1"/>
    <col min="14326" max="14326" width="14.85546875" style="498" customWidth="1"/>
    <col min="14327" max="14327" width="15.85546875" style="498" customWidth="1"/>
    <col min="14328" max="14329" width="12.85546875" style="498" customWidth="1"/>
    <col min="14330" max="14330" width="12.42578125" style="498" customWidth="1"/>
    <col min="14331" max="14331" width="11.85546875" style="498" customWidth="1"/>
    <col min="14332" max="14332" width="11.28515625" style="498" customWidth="1"/>
    <col min="14333" max="14334" width="9.140625" style="498" customWidth="1"/>
    <col min="14335" max="14335" width="11.140625" style="498"/>
    <col min="14336" max="14336" width="9.140625" style="498" customWidth="1"/>
    <col min="14337" max="14337" width="6.85546875" style="498" customWidth="1"/>
    <col min="14338" max="14338" width="34.5703125" style="498" customWidth="1"/>
    <col min="14339" max="14339" width="18.42578125" style="498" customWidth="1"/>
    <col min="14340" max="14340" width="17.7109375" style="498" customWidth="1"/>
    <col min="14341" max="14341" width="16" style="498" customWidth="1"/>
    <col min="14342" max="14342" width="16.7109375" style="498" customWidth="1"/>
    <col min="14343" max="14343" width="13.42578125" style="498" customWidth="1"/>
    <col min="14344" max="14344" width="12.85546875" style="498" customWidth="1"/>
    <col min="14345" max="14345" width="11.28515625" style="498" customWidth="1"/>
    <col min="14346" max="14347" width="9.140625" style="498" customWidth="1"/>
    <col min="14348" max="14348" width="18.7109375" style="498" customWidth="1"/>
    <col min="14349" max="14579" width="9.140625" style="498" customWidth="1"/>
    <col min="14580" max="14580" width="6.85546875" style="498" customWidth="1"/>
    <col min="14581" max="14581" width="31.28515625" style="498" customWidth="1"/>
    <col min="14582" max="14582" width="14.85546875" style="498" customWidth="1"/>
    <col min="14583" max="14583" width="15.85546875" style="498" customWidth="1"/>
    <col min="14584" max="14585" width="12.85546875" style="498" customWidth="1"/>
    <col min="14586" max="14586" width="12.42578125" style="498" customWidth="1"/>
    <col min="14587" max="14587" width="11.85546875" style="498" customWidth="1"/>
    <col min="14588" max="14588" width="11.28515625" style="498" customWidth="1"/>
    <col min="14589" max="14590" width="9.140625" style="498" customWidth="1"/>
    <col min="14591" max="14591" width="11.140625" style="498"/>
    <col min="14592" max="14592" width="9.140625" style="498" customWidth="1"/>
    <col min="14593" max="14593" width="6.85546875" style="498" customWidth="1"/>
    <col min="14594" max="14594" width="34.5703125" style="498" customWidth="1"/>
    <col min="14595" max="14595" width="18.42578125" style="498" customWidth="1"/>
    <col min="14596" max="14596" width="17.7109375" style="498" customWidth="1"/>
    <col min="14597" max="14597" width="16" style="498" customWidth="1"/>
    <col min="14598" max="14598" width="16.7109375" style="498" customWidth="1"/>
    <col min="14599" max="14599" width="13.42578125" style="498" customWidth="1"/>
    <col min="14600" max="14600" width="12.85546875" style="498" customWidth="1"/>
    <col min="14601" max="14601" width="11.28515625" style="498" customWidth="1"/>
    <col min="14602" max="14603" width="9.140625" style="498" customWidth="1"/>
    <col min="14604" max="14604" width="18.7109375" style="498" customWidth="1"/>
    <col min="14605" max="14835" width="9.140625" style="498" customWidth="1"/>
    <col min="14836" max="14836" width="6.85546875" style="498" customWidth="1"/>
    <col min="14837" max="14837" width="31.28515625" style="498" customWidth="1"/>
    <col min="14838" max="14838" width="14.85546875" style="498" customWidth="1"/>
    <col min="14839" max="14839" width="15.85546875" style="498" customWidth="1"/>
    <col min="14840" max="14841" width="12.85546875" style="498" customWidth="1"/>
    <col min="14842" max="14842" width="12.42578125" style="498" customWidth="1"/>
    <col min="14843" max="14843" width="11.85546875" style="498" customWidth="1"/>
    <col min="14844" max="14844" width="11.28515625" style="498" customWidth="1"/>
    <col min="14845" max="14846" width="9.140625" style="498" customWidth="1"/>
    <col min="14847" max="14847" width="11.140625" style="498"/>
    <col min="14848" max="14848" width="9.140625" style="498" customWidth="1"/>
    <col min="14849" max="14849" width="6.85546875" style="498" customWidth="1"/>
    <col min="14850" max="14850" width="34.5703125" style="498" customWidth="1"/>
    <col min="14851" max="14851" width="18.42578125" style="498" customWidth="1"/>
    <col min="14852" max="14852" width="17.7109375" style="498" customWidth="1"/>
    <col min="14853" max="14853" width="16" style="498" customWidth="1"/>
    <col min="14854" max="14854" width="16.7109375" style="498" customWidth="1"/>
    <col min="14855" max="14855" width="13.42578125" style="498" customWidth="1"/>
    <col min="14856" max="14856" width="12.85546875" style="498" customWidth="1"/>
    <col min="14857" max="14857" width="11.28515625" style="498" customWidth="1"/>
    <col min="14858" max="14859" width="9.140625" style="498" customWidth="1"/>
    <col min="14860" max="14860" width="18.7109375" style="498" customWidth="1"/>
    <col min="14861" max="15091" width="9.140625" style="498" customWidth="1"/>
    <col min="15092" max="15092" width="6.85546875" style="498" customWidth="1"/>
    <col min="15093" max="15093" width="31.28515625" style="498" customWidth="1"/>
    <col min="15094" max="15094" width="14.85546875" style="498" customWidth="1"/>
    <col min="15095" max="15095" width="15.85546875" style="498" customWidth="1"/>
    <col min="15096" max="15097" width="12.85546875" style="498" customWidth="1"/>
    <col min="15098" max="15098" width="12.42578125" style="498" customWidth="1"/>
    <col min="15099" max="15099" width="11.85546875" style="498" customWidth="1"/>
    <col min="15100" max="15100" width="11.28515625" style="498" customWidth="1"/>
    <col min="15101" max="15102" width="9.140625" style="498" customWidth="1"/>
    <col min="15103" max="15103" width="11.140625" style="498"/>
    <col min="15104" max="15104" width="9.140625" style="498" customWidth="1"/>
    <col min="15105" max="15105" width="6.85546875" style="498" customWidth="1"/>
    <col min="15106" max="15106" width="34.5703125" style="498" customWidth="1"/>
    <col min="15107" max="15107" width="18.42578125" style="498" customWidth="1"/>
    <col min="15108" max="15108" width="17.7109375" style="498" customWidth="1"/>
    <col min="15109" max="15109" width="16" style="498" customWidth="1"/>
    <col min="15110" max="15110" width="16.7109375" style="498" customWidth="1"/>
    <col min="15111" max="15111" width="13.42578125" style="498" customWidth="1"/>
    <col min="15112" max="15112" width="12.85546875" style="498" customWidth="1"/>
    <col min="15113" max="15113" width="11.28515625" style="498" customWidth="1"/>
    <col min="15114" max="15115" width="9.140625" style="498" customWidth="1"/>
    <col min="15116" max="15116" width="18.7109375" style="498" customWidth="1"/>
    <col min="15117" max="15347" width="9.140625" style="498" customWidth="1"/>
    <col min="15348" max="15348" width="6.85546875" style="498" customWidth="1"/>
    <col min="15349" max="15349" width="31.28515625" style="498" customWidth="1"/>
    <col min="15350" max="15350" width="14.85546875" style="498" customWidth="1"/>
    <col min="15351" max="15351" width="15.85546875" style="498" customWidth="1"/>
    <col min="15352" max="15353" width="12.85546875" style="498" customWidth="1"/>
    <col min="15354" max="15354" width="12.42578125" style="498" customWidth="1"/>
    <col min="15355" max="15355" width="11.85546875" style="498" customWidth="1"/>
    <col min="15356" max="15356" width="11.28515625" style="498" customWidth="1"/>
    <col min="15357" max="15358" width="9.140625" style="498" customWidth="1"/>
    <col min="15359" max="15359" width="11.140625" style="498"/>
    <col min="15360" max="15360" width="9.140625" style="498" customWidth="1"/>
    <col min="15361" max="15361" width="6.85546875" style="498" customWidth="1"/>
    <col min="15362" max="15362" width="34.5703125" style="498" customWidth="1"/>
    <col min="15363" max="15363" width="18.42578125" style="498" customWidth="1"/>
    <col min="15364" max="15364" width="17.7109375" style="498" customWidth="1"/>
    <col min="15365" max="15365" width="16" style="498" customWidth="1"/>
    <col min="15366" max="15366" width="16.7109375" style="498" customWidth="1"/>
    <col min="15367" max="15367" width="13.42578125" style="498" customWidth="1"/>
    <col min="15368" max="15368" width="12.85546875" style="498" customWidth="1"/>
    <col min="15369" max="15369" width="11.28515625" style="498" customWidth="1"/>
    <col min="15370" max="15371" width="9.140625" style="498" customWidth="1"/>
    <col min="15372" max="15372" width="18.7109375" style="498" customWidth="1"/>
    <col min="15373" max="15603" width="9.140625" style="498" customWidth="1"/>
    <col min="15604" max="15604" width="6.85546875" style="498" customWidth="1"/>
    <col min="15605" max="15605" width="31.28515625" style="498" customWidth="1"/>
    <col min="15606" max="15606" width="14.85546875" style="498" customWidth="1"/>
    <col min="15607" max="15607" width="15.85546875" style="498" customWidth="1"/>
    <col min="15608" max="15609" width="12.85546875" style="498" customWidth="1"/>
    <col min="15610" max="15610" width="12.42578125" style="498" customWidth="1"/>
    <col min="15611" max="15611" width="11.85546875" style="498" customWidth="1"/>
    <col min="15612" max="15612" width="11.28515625" style="498" customWidth="1"/>
    <col min="15613" max="15614" width="9.140625" style="498" customWidth="1"/>
    <col min="15615" max="15615" width="11.140625" style="498"/>
    <col min="15616" max="15616" width="9.140625" style="498" customWidth="1"/>
    <col min="15617" max="15617" width="6.85546875" style="498" customWidth="1"/>
    <col min="15618" max="15618" width="34.5703125" style="498" customWidth="1"/>
    <col min="15619" max="15619" width="18.42578125" style="498" customWidth="1"/>
    <col min="15620" max="15620" width="17.7109375" style="498" customWidth="1"/>
    <col min="15621" max="15621" width="16" style="498" customWidth="1"/>
    <col min="15622" max="15622" width="16.7109375" style="498" customWidth="1"/>
    <col min="15623" max="15623" width="13.42578125" style="498" customWidth="1"/>
    <col min="15624" max="15624" width="12.85546875" style="498" customWidth="1"/>
    <col min="15625" max="15625" width="11.28515625" style="498" customWidth="1"/>
    <col min="15626" max="15627" width="9.140625" style="498" customWidth="1"/>
    <col min="15628" max="15628" width="18.7109375" style="498" customWidth="1"/>
    <col min="15629" max="15859" width="9.140625" style="498" customWidth="1"/>
    <col min="15860" max="15860" width="6.85546875" style="498" customWidth="1"/>
    <col min="15861" max="15861" width="31.28515625" style="498" customWidth="1"/>
    <col min="15862" max="15862" width="14.85546875" style="498" customWidth="1"/>
    <col min="15863" max="15863" width="15.85546875" style="498" customWidth="1"/>
    <col min="15864" max="15865" width="12.85546875" style="498" customWidth="1"/>
    <col min="15866" max="15866" width="12.42578125" style="498" customWidth="1"/>
    <col min="15867" max="15867" width="11.85546875" style="498" customWidth="1"/>
    <col min="15868" max="15868" width="11.28515625" style="498" customWidth="1"/>
    <col min="15869" max="15870" width="9.140625" style="498" customWidth="1"/>
    <col min="15871" max="15871" width="11.140625" style="498"/>
    <col min="15872" max="15872" width="9.140625" style="498" customWidth="1"/>
    <col min="15873" max="15873" width="6.85546875" style="498" customWidth="1"/>
    <col min="15874" max="15874" width="34.5703125" style="498" customWidth="1"/>
    <col min="15875" max="15875" width="18.42578125" style="498" customWidth="1"/>
    <col min="15876" max="15876" width="17.7109375" style="498" customWidth="1"/>
    <col min="15877" max="15877" width="16" style="498" customWidth="1"/>
    <col min="15878" max="15878" width="16.7109375" style="498" customWidth="1"/>
    <col min="15879" max="15879" width="13.42578125" style="498" customWidth="1"/>
    <col min="15880" max="15880" width="12.85546875" style="498" customWidth="1"/>
    <col min="15881" max="15881" width="11.28515625" style="498" customWidth="1"/>
    <col min="15882" max="15883" width="9.140625" style="498" customWidth="1"/>
    <col min="15884" max="15884" width="18.7109375" style="498" customWidth="1"/>
    <col min="15885" max="16115" width="9.140625" style="498" customWidth="1"/>
    <col min="16116" max="16116" width="6.85546875" style="498" customWidth="1"/>
    <col min="16117" max="16117" width="31.28515625" style="498" customWidth="1"/>
    <col min="16118" max="16118" width="14.85546875" style="498" customWidth="1"/>
    <col min="16119" max="16119" width="15.85546875" style="498" customWidth="1"/>
    <col min="16120" max="16121" width="12.85546875" style="498" customWidth="1"/>
    <col min="16122" max="16122" width="12.42578125" style="498" customWidth="1"/>
    <col min="16123" max="16123" width="11.85546875" style="498" customWidth="1"/>
    <col min="16124" max="16124" width="11.28515625" style="498" customWidth="1"/>
    <col min="16125" max="16126" width="9.140625" style="498" customWidth="1"/>
    <col min="16127" max="16127" width="11.140625" style="498"/>
    <col min="16128" max="16128" width="9.140625" style="498" customWidth="1"/>
    <col min="16129" max="16129" width="6.85546875" style="498" customWidth="1"/>
    <col min="16130" max="16130" width="34.5703125" style="498" customWidth="1"/>
    <col min="16131" max="16131" width="18.42578125" style="498" customWidth="1"/>
    <col min="16132" max="16132" width="17.7109375" style="498" customWidth="1"/>
    <col min="16133" max="16133" width="16" style="498" customWidth="1"/>
    <col min="16134" max="16134" width="16.7109375" style="498" customWidth="1"/>
    <col min="16135" max="16135" width="13.42578125" style="498" customWidth="1"/>
    <col min="16136" max="16136" width="12.85546875" style="498" customWidth="1"/>
    <col min="16137" max="16137" width="11.28515625" style="498" customWidth="1"/>
    <col min="16138" max="16139" width="9.140625" style="498" customWidth="1"/>
    <col min="16140" max="16140" width="18.7109375" style="498" customWidth="1"/>
    <col min="16141" max="16371" width="9.140625" style="498" customWidth="1"/>
    <col min="16372" max="16372" width="6.85546875" style="498" customWidth="1"/>
    <col min="16373" max="16373" width="31.28515625" style="498" customWidth="1"/>
    <col min="16374" max="16374" width="14.85546875" style="498" customWidth="1"/>
    <col min="16375" max="16375" width="15.85546875" style="498" customWidth="1"/>
    <col min="16376" max="16377" width="12.85546875" style="498" customWidth="1"/>
    <col min="16378" max="16378" width="12.42578125" style="498" customWidth="1"/>
    <col min="16379" max="16379" width="11.85546875" style="498" customWidth="1"/>
    <col min="16380" max="16380" width="11.28515625" style="498" customWidth="1"/>
    <col min="16381" max="16382" width="9.140625" style="498" customWidth="1"/>
    <col min="16383" max="16384" width="11.140625" style="498"/>
  </cols>
  <sheetData>
    <row r="1" spans="1:13">
      <c r="A1" s="1672" t="s">
        <v>1239</v>
      </c>
      <c r="B1" s="1672"/>
      <c r="C1" s="1672"/>
      <c r="D1" s="1672"/>
      <c r="E1" s="1672"/>
      <c r="F1" s="1672"/>
      <c r="G1" s="1672"/>
      <c r="H1" s="1672"/>
      <c r="I1" s="1094"/>
    </row>
    <row r="2" spans="1:13">
      <c r="A2" s="1702" t="s">
        <v>109</v>
      </c>
      <c r="B2" s="1702"/>
      <c r="C2" s="1702"/>
      <c r="D2" s="1702"/>
      <c r="E2" s="1702"/>
      <c r="F2" s="1702"/>
      <c r="G2" s="1702"/>
      <c r="H2" s="1702"/>
    </row>
    <row r="3" spans="1:13">
      <c r="A3" s="1703"/>
      <c r="B3" s="1703"/>
      <c r="C3" s="1703"/>
      <c r="D3" s="1703"/>
      <c r="E3" s="1703"/>
      <c r="F3" s="1703"/>
      <c r="G3" s="1703"/>
      <c r="H3" s="1703"/>
    </row>
    <row r="4" spans="1:13" ht="16.5" thickBot="1">
      <c r="A4" s="1095"/>
      <c r="B4" s="1095"/>
      <c r="C4" s="1095"/>
      <c r="D4" s="1095"/>
      <c r="E4" s="1095"/>
      <c r="F4" s="1095"/>
      <c r="G4" s="1704" t="s">
        <v>69</v>
      </c>
      <c r="H4" s="1704"/>
    </row>
    <row r="5" spans="1:13" ht="16.5" thickTop="1">
      <c r="A5" s="1096"/>
      <c r="B5" s="1097"/>
      <c r="C5" s="1098"/>
      <c r="D5" s="1099"/>
      <c r="E5" s="1098"/>
      <c r="F5" s="1098"/>
      <c r="G5" s="1100" t="s">
        <v>4</v>
      </c>
      <c r="H5" s="1101"/>
    </row>
    <row r="6" spans="1:13">
      <c r="A6" s="1102"/>
      <c r="B6" s="1103"/>
      <c r="C6" s="1104" t="s">
        <v>72</v>
      </c>
      <c r="D6" s="1105" t="s">
        <v>146</v>
      </c>
      <c r="E6" s="1104" t="s">
        <v>72</v>
      </c>
      <c r="F6" s="1105" t="str">
        <f>D6</f>
        <v>Mid-May</v>
      </c>
      <c r="G6" s="1106" t="s">
        <v>1240</v>
      </c>
      <c r="H6" s="1107" t="str">
        <f>F6</f>
        <v>Mid-May</v>
      </c>
    </row>
    <row r="7" spans="1:13">
      <c r="A7" s="1102"/>
      <c r="B7" s="1103"/>
      <c r="C7" s="1108">
        <v>2016</v>
      </c>
      <c r="D7" s="1109">
        <v>2017</v>
      </c>
      <c r="E7" s="1108">
        <v>2017</v>
      </c>
      <c r="F7" s="1108">
        <v>2018</v>
      </c>
      <c r="G7" s="1110" t="s">
        <v>6</v>
      </c>
      <c r="H7" s="1111" t="s">
        <v>47</v>
      </c>
    </row>
    <row r="8" spans="1:13">
      <c r="A8" s="1112"/>
      <c r="B8" s="1113"/>
      <c r="C8" s="1114"/>
      <c r="D8" s="1114"/>
      <c r="E8" s="1113"/>
      <c r="F8" s="1114"/>
      <c r="G8" s="1115"/>
      <c r="H8" s="1116"/>
    </row>
    <row r="9" spans="1:13">
      <c r="A9" s="1696" t="s">
        <v>1241</v>
      </c>
      <c r="B9" s="1701"/>
      <c r="C9" s="1117">
        <v>917630.89047060988</v>
      </c>
      <c r="D9" s="1117">
        <v>926118.01480414008</v>
      </c>
      <c r="E9" s="1117">
        <v>955657.72971067985</v>
      </c>
      <c r="F9" s="1117">
        <v>999420.67370037001</v>
      </c>
      <c r="G9" s="1118">
        <f>D9/C9*100-100</f>
        <v>0.92489522984318739</v>
      </c>
      <c r="H9" s="1119">
        <f>F9/E9*100-100</f>
        <v>4.5793533217105988</v>
      </c>
      <c r="K9" s="1120"/>
      <c r="L9" s="1120"/>
      <c r="M9" s="1120"/>
    </row>
    <row r="10" spans="1:13">
      <c r="A10" s="1121" t="s">
        <v>1242</v>
      </c>
      <c r="B10" s="1122"/>
      <c r="C10" s="1123">
        <v>30620.108336740002</v>
      </c>
      <c r="D10" s="1123">
        <v>28378.611333499997</v>
      </c>
      <c r="E10" s="1123">
        <v>28391.375846990002</v>
      </c>
      <c r="F10" s="1123">
        <v>32509.361159440003</v>
      </c>
      <c r="G10" s="1124">
        <f t="shared" ref="G10:G13" si="0">D10/C10*100-100</f>
        <v>-7.3203431502902703</v>
      </c>
      <c r="H10" s="1119">
        <f t="shared" ref="H10:H13" si="1">F10/E10*100-100</f>
        <v>14.504352781785258</v>
      </c>
      <c r="L10" s="1120"/>
      <c r="M10" s="1120"/>
    </row>
    <row r="11" spans="1:13">
      <c r="A11" s="1121" t="s">
        <v>1243</v>
      </c>
      <c r="B11" s="1122"/>
      <c r="C11" s="1117">
        <v>887010.78213386983</v>
      </c>
      <c r="D11" s="1117">
        <v>897739.40347064007</v>
      </c>
      <c r="E11" s="1117">
        <v>927266.35386368982</v>
      </c>
      <c r="F11" s="1117">
        <v>966911.31254093</v>
      </c>
      <c r="G11" s="1125">
        <f t="shared" si="0"/>
        <v>1.2095254705879199</v>
      </c>
      <c r="H11" s="1126">
        <f t="shared" si="1"/>
        <v>4.2754661065883965</v>
      </c>
      <c r="L11" s="1120"/>
      <c r="M11" s="1120"/>
    </row>
    <row r="12" spans="1:13">
      <c r="A12" s="1127"/>
      <c r="B12" s="1128" t="s">
        <v>1244</v>
      </c>
      <c r="C12" s="1123">
        <v>672458.1601839799</v>
      </c>
      <c r="D12" s="1123">
        <v>665012.10347064002</v>
      </c>
      <c r="E12" s="1123">
        <v>683870.35827257985</v>
      </c>
      <c r="F12" s="1123">
        <v>717707.87365961005</v>
      </c>
      <c r="G12" s="1124">
        <f t="shared" si="0"/>
        <v>-1.1072892194962236</v>
      </c>
      <c r="H12" s="1119">
        <f t="shared" si="1"/>
        <v>4.9479429803774337</v>
      </c>
      <c r="L12" s="1120"/>
      <c r="M12" s="1120"/>
    </row>
    <row r="13" spans="1:13">
      <c r="A13" s="1127"/>
      <c r="B13" s="1129" t="s">
        <v>1245</v>
      </c>
      <c r="C13" s="1123">
        <v>214552.62194988999</v>
      </c>
      <c r="D13" s="1123">
        <v>232727.3</v>
      </c>
      <c r="E13" s="1123">
        <v>243395.99559111</v>
      </c>
      <c r="F13" s="1123">
        <v>249203.43888132001</v>
      </c>
      <c r="G13" s="1124">
        <f t="shared" si="0"/>
        <v>8.4709652508254294</v>
      </c>
      <c r="H13" s="1119">
        <f t="shared" si="1"/>
        <v>2.3860060951726325</v>
      </c>
      <c r="L13" s="1120"/>
      <c r="M13" s="1120"/>
    </row>
    <row r="14" spans="1:13">
      <c r="A14" s="1127"/>
      <c r="B14" s="1129"/>
      <c r="C14" s="1130"/>
      <c r="D14" s="1130"/>
      <c r="E14" s="1130"/>
      <c r="F14" s="1130"/>
      <c r="G14" s="1124"/>
      <c r="H14" s="1131"/>
      <c r="L14" s="1120"/>
      <c r="M14" s="1120"/>
    </row>
    <row r="15" spans="1:13">
      <c r="A15" s="1132"/>
      <c r="B15" s="1113"/>
      <c r="C15" s="1133"/>
      <c r="D15" s="1133"/>
      <c r="E15" s="1133"/>
      <c r="F15" s="1133"/>
      <c r="G15" s="1115"/>
      <c r="H15" s="1116"/>
      <c r="L15" s="1120"/>
      <c r="M15" s="1120"/>
    </row>
    <row r="16" spans="1:13">
      <c r="A16" s="1696" t="s">
        <v>1246</v>
      </c>
      <c r="B16" s="1701"/>
      <c r="C16" s="1117">
        <v>152158.63732362376</v>
      </c>
      <c r="D16" s="1117">
        <v>160467.23245376087</v>
      </c>
      <c r="E16" s="1117">
        <v>152165.7633257861</v>
      </c>
      <c r="F16" s="1117">
        <v>105938.76087710868</v>
      </c>
      <c r="G16" s="1125">
        <f t="shared" ref="G16:G17" si="2">D16/C16*100-100</f>
        <v>5.460482083883079</v>
      </c>
      <c r="H16" s="1134">
        <f t="shared" ref="H16:H17" si="3">F16/E16*100-100</f>
        <v>-30.379371442251198</v>
      </c>
      <c r="L16" s="1120"/>
      <c r="M16" s="1120"/>
    </row>
    <row r="17" spans="1:13">
      <c r="A17" s="1127"/>
      <c r="B17" s="1135" t="s">
        <v>1244</v>
      </c>
      <c r="C17" s="1123">
        <v>142550.09779149212</v>
      </c>
      <c r="D17" s="1123">
        <v>150298.60197802261</v>
      </c>
      <c r="E17" s="1123">
        <v>141502.96432003897</v>
      </c>
      <c r="F17" s="1123">
        <v>97347.588501509206</v>
      </c>
      <c r="G17" s="1124">
        <f t="shared" si="2"/>
        <v>5.4356358266861378</v>
      </c>
      <c r="H17" s="1136">
        <f t="shared" si="3"/>
        <v>-31.204558880238736</v>
      </c>
      <c r="L17" s="1120"/>
      <c r="M17" s="1120"/>
    </row>
    <row r="18" spans="1:13">
      <c r="A18" s="1127"/>
      <c r="B18" s="1135" t="s">
        <v>1245</v>
      </c>
      <c r="C18" s="1123">
        <v>9608.5395321316446</v>
      </c>
      <c r="D18" s="1123">
        <v>10168.630475738271</v>
      </c>
      <c r="E18" s="1123">
        <v>10662.799005747132</v>
      </c>
      <c r="F18" s="1123">
        <v>8591.1723755994699</v>
      </c>
      <c r="G18" s="1124">
        <f>D18/C18*100-100</f>
        <v>5.8290954804696611</v>
      </c>
      <c r="H18" s="1136">
        <f>F18/E18*100-100</f>
        <v>-19.428544315906905</v>
      </c>
      <c r="K18" s="1120"/>
      <c r="L18" s="1120"/>
      <c r="M18" s="1120"/>
    </row>
    <row r="19" spans="1:13">
      <c r="A19" s="1137"/>
      <c r="B19" s="1138"/>
      <c r="C19" s="1138"/>
      <c r="D19" s="1138"/>
      <c r="E19" s="1138"/>
      <c r="F19" s="1138"/>
      <c r="G19" s="1139"/>
      <c r="H19" s="1140"/>
      <c r="K19" s="1120"/>
      <c r="L19" s="1120"/>
      <c r="M19" s="1120"/>
    </row>
    <row r="20" spans="1:13">
      <c r="A20" s="1141"/>
      <c r="B20" s="1135"/>
      <c r="C20" s="1142"/>
      <c r="D20" s="1142"/>
      <c r="E20" s="1142"/>
      <c r="F20" s="1142"/>
      <c r="G20" s="1143"/>
      <c r="H20" s="1144"/>
      <c r="K20" s="1120"/>
      <c r="L20" s="1120"/>
      <c r="M20" s="1120"/>
    </row>
    <row r="21" spans="1:13">
      <c r="A21" s="1696" t="s">
        <v>1247</v>
      </c>
      <c r="B21" s="1697"/>
      <c r="C21" s="1117">
        <v>1039169.4294574936</v>
      </c>
      <c r="D21" s="1117">
        <v>1058206.6359244008</v>
      </c>
      <c r="E21" s="1117">
        <v>1079432.117189476</v>
      </c>
      <c r="F21" s="1117">
        <v>1072850.0734180387</v>
      </c>
      <c r="G21" s="1125">
        <f t="shared" ref="G21:G22" si="4">D21/C21*100-100</f>
        <v>1.8319636747633865</v>
      </c>
      <c r="H21" s="1134">
        <f t="shared" ref="H21:H22" si="5">F21/E21*100-100</f>
        <v>-0.6097691245814616</v>
      </c>
      <c r="L21" s="1120"/>
      <c r="M21" s="1120"/>
    </row>
    <row r="22" spans="1:13">
      <c r="A22" s="1127"/>
      <c r="B22" s="1135" t="s">
        <v>1244</v>
      </c>
      <c r="C22" s="1123">
        <v>815008.25797547202</v>
      </c>
      <c r="D22" s="1123">
        <v>815310.70544866263</v>
      </c>
      <c r="E22" s="1123">
        <v>825373.32259261888</v>
      </c>
      <c r="F22" s="1123">
        <v>815055.46216111921</v>
      </c>
      <c r="G22" s="1124">
        <f t="shared" si="4"/>
        <v>3.7109743395973283E-2</v>
      </c>
      <c r="H22" s="1136">
        <f t="shared" si="5"/>
        <v>-1.250084070937703</v>
      </c>
      <c r="L22" s="1120"/>
      <c r="M22" s="1120"/>
    </row>
    <row r="23" spans="1:13">
      <c r="A23" s="1127"/>
      <c r="B23" s="1135" t="s">
        <v>1248</v>
      </c>
      <c r="C23" s="1123">
        <v>78.428813903903375</v>
      </c>
      <c r="D23" s="1123">
        <v>77.046455556994744</v>
      </c>
      <c r="E23" s="1123">
        <v>76.463661720724815</v>
      </c>
      <c r="F23" s="1123">
        <v>75.971049670006479</v>
      </c>
      <c r="G23" s="1124" t="s">
        <v>636</v>
      </c>
      <c r="H23" s="1136" t="s">
        <v>636</v>
      </c>
      <c r="L23" s="1120"/>
      <c r="M23" s="1120"/>
    </row>
    <row r="24" spans="1:13">
      <c r="A24" s="1127"/>
      <c r="B24" s="1135" t="s">
        <v>1245</v>
      </c>
      <c r="C24" s="1123">
        <v>224161.17148202163</v>
      </c>
      <c r="D24" s="1123">
        <v>242895.93047573825</v>
      </c>
      <c r="E24" s="1123">
        <v>254058.79459685713</v>
      </c>
      <c r="F24" s="1123">
        <v>257794.61125691948</v>
      </c>
      <c r="G24" s="1124">
        <f t="shared" ref="G24" si="6">D24/C24*100-100</f>
        <v>8.3577181854704889</v>
      </c>
      <c r="H24" s="1136">
        <f t="shared" ref="H24" si="7">F24/E24*100-100</f>
        <v>1.4704535877179126</v>
      </c>
      <c r="L24" s="1120"/>
      <c r="M24" s="1120"/>
    </row>
    <row r="25" spans="1:13">
      <c r="A25" s="1127"/>
      <c r="B25" s="1135" t="s">
        <v>1248</v>
      </c>
      <c r="C25" s="1123">
        <v>21.571186096096639</v>
      </c>
      <c r="D25" s="1123">
        <v>22.953544443005264</v>
      </c>
      <c r="E25" s="1123">
        <v>23.536338279275178</v>
      </c>
      <c r="F25" s="1123">
        <v>24.028950329993513</v>
      </c>
      <c r="G25" s="1124" t="s">
        <v>636</v>
      </c>
      <c r="H25" s="1136" t="s">
        <v>636</v>
      </c>
      <c r="L25" s="1120"/>
      <c r="M25" s="1120"/>
    </row>
    <row r="26" spans="1:13">
      <c r="A26" s="1137"/>
      <c r="B26" s="1138"/>
      <c r="C26" s="1145"/>
      <c r="D26" s="1145"/>
      <c r="E26" s="1145"/>
      <c r="F26" s="1145"/>
      <c r="G26" s="1139"/>
      <c r="H26" s="1140"/>
      <c r="L26" s="1120"/>
      <c r="M26" s="1120"/>
    </row>
    <row r="27" spans="1:13">
      <c r="A27" s="1127"/>
      <c r="B27" s="1128"/>
      <c r="C27" s="1128"/>
      <c r="D27" s="1128"/>
      <c r="E27" s="1128"/>
      <c r="F27" s="1128"/>
      <c r="G27" s="1124"/>
      <c r="H27" s="1136"/>
      <c r="L27" s="1120"/>
      <c r="M27" s="1120"/>
    </row>
    <row r="28" spans="1:13">
      <c r="A28" s="1696" t="s">
        <v>1249</v>
      </c>
      <c r="B28" s="1697"/>
      <c r="C28" s="1117">
        <v>1069789.5377942338</v>
      </c>
      <c r="D28" s="1117">
        <v>1086585.2472579009</v>
      </c>
      <c r="E28" s="1117">
        <v>1107823.493036466</v>
      </c>
      <c r="F28" s="1117">
        <v>1105359.4345774788</v>
      </c>
      <c r="G28" s="1125">
        <f t="shared" ref="G28" si="8">D28/C28*100-100</f>
        <v>1.5700012825230658</v>
      </c>
      <c r="H28" s="1134">
        <f t="shared" ref="H28" si="9">F28/E28*100-100</f>
        <v>-0.22242338012108576</v>
      </c>
      <c r="L28" s="1120"/>
      <c r="M28" s="1120"/>
    </row>
    <row r="29" spans="1:13">
      <c r="A29" s="1146"/>
      <c r="B29" s="1147"/>
      <c r="C29" s="1148"/>
      <c r="D29" s="1148"/>
      <c r="E29" s="1148"/>
      <c r="F29" s="1148"/>
      <c r="G29" s="1149"/>
      <c r="H29" s="1150"/>
      <c r="L29" s="1120"/>
      <c r="M29" s="1120"/>
    </row>
    <row r="30" spans="1:13">
      <c r="A30" s="1151" t="s">
        <v>1250</v>
      </c>
      <c r="B30" s="1152"/>
      <c r="C30" s="1128"/>
      <c r="D30" s="1128"/>
      <c r="E30" s="1128"/>
      <c r="F30" s="1128"/>
      <c r="G30" s="1115"/>
      <c r="H30" s="1116"/>
      <c r="L30" s="1120"/>
      <c r="M30" s="1120"/>
    </row>
    <row r="31" spans="1:13">
      <c r="A31" s="1153"/>
      <c r="B31" s="1154"/>
      <c r="C31" s="1117"/>
      <c r="D31" s="1117"/>
      <c r="E31" s="1117"/>
      <c r="F31" s="1117"/>
      <c r="G31" s="1125"/>
      <c r="H31" s="1134"/>
      <c r="L31" s="1120"/>
      <c r="M31" s="1120"/>
    </row>
    <row r="32" spans="1:13">
      <c r="A32" s="1698" t="s">
        <v>1251</v>
      </c>
      <c r="B32" s="1699"/>
      <c r="C32" s="1128"/>
      <c r="D32" s="1128"/>
      <c r="E32" s="1128"/>
      <c r="F32" s="1128"/>
      <c r="G32" s="1124"/>
      <c r="H32" s="1136"/>
      <c r="L32" s="1120"/>
      <c r="M32" s="1120"/>
    </row>
    <row r="33" spans="1:13">
      <c r="A33" s="1127"/>
      <c r="B33" s="1128" t="s">
        <v>1252</v>
      </c>
      <c r="C33" s="1123">
        <v>16.484116257658659</v>
      </c>
      <c r="D33" s="1123">
        <v>13.239001587924598</v>
      </c>
      <c r="E33" s="1123">
        <v>13.245300022019331</v>
      </c>
      <c r="F33" s="1123">
        <v>11.035974005960451</v>
      </c>
      <c r="G33" s="1124" t="s">
        <v>636</v>
      </c>
      <c r="H33" s="1136" t="s">
        <v>636</v>
      </c>
      <c r="L33" s="1120"/>
      <c r="M33" s="1120"/>
    </row>
    <row r="34" spans="1:13">
      <c r="A34" s="1127"/>
      <c r="B34" s="1128" t="s">
        <v>1253</v>
      </c>
      <c r="C34" s="1123">
        <v>14.088676464498409</v>
      </c>
      <c r="D34" s="1123">
        <v>11.436319390604282</v>
      </c>
      <c r="E34" s="1123">
        <v>11.4294218613691</v>
      </c>
      <c r="F34" s="1123">
        <v>9.625829264152248</v>
      </c>
      <c r="G34" s="1124" t="s">
        <v>636</v>
      </c>
      <c r="H34" s="1136" t="s">
        <v>636</v>
      </c>
      <c r="L34" s="1120"/>
      <c r="M34" s="1120"/>
    </row>
    <row r="35" spans="1:13">
      <c r="A35" s="1127"/>
      <c r="B35" s="1128"/>
      <c r="C35" s="1123"/>
      <c r="D35" s="1123"/>
      <c r="E35" s="1123"/>
      <c r="F35" s="1123"/>
      <c r="G35" s="1124"/>
      <c r="H35" s="1136"/>
      <c r="L35" s="1120"/>
      <c r="M35" s="1120"/>
    </row>
    <row r="36" spans="1:13">
      <c r="A36" s="1698" t="s">
        <v>1254</v>
      </c>
      <c r="B36" s="1699"/>
      <c r="C36" s="1117"/>
      <c r="D36" s="1117"/>
      <c r="E36" s="1117"/>
      <c r="F36" s="1117"/>
      <c r="G36" s="1125"/>
      <c r="H36" s="1136"/>
      <c r="L36" s="1120"/>
      <c r="M36" s="1120"/>
    </row>
    <row r="37" spans="1:13">
      <c r="A37" s="1155"/>
      <c r="B37" s="1128" t="s">
        <v>1252</v>
      </c>
      <c r="C37" s="1123">
        <v>16.969836306128936</v>
      </c>
      <c r="D37" s="1123">
        <v>13.594040450612415</v>
      </c>
      <c r="E37" s="1123">
        <v>13.593679768794539</v>
      </c>
      <c r="F37" s="1123">
        <v>11.370384632007138</v>
      </c>
      <c r="G37" s="1124" t="s">
        <v>636</v>
      </c>
      <c r="H37" s="1136" t="s">
        <v>636</v>
      </c>
      <c r="L37" s="1120"/>
      <c r="M37" s="1120"/>
    </row>
    <row r="38" spans="1:13">
      <c r="A38" s="1155"/>
      <c r="B38" s="1156" t="s">
        <v>1253</v>
      </c>
      <c r="C38" s="1123">
        <v>14.503812617887212</v>
      </c>
      <c r="D38" s="1123">
        <v>11.743014559632606</v>
      </c>
      <c r="E38" s="1123">
        <v>11.730040124997057</v>
      </c>
      <c r="F38" s="1123">
        <v>9.917509870567697</v>
      </c>
      <c r="G38" s="1124" t="s">
        <v>636</v>
      </c>
      <c r="H38" s="1136" t="s">
        <v>636</v>
      </c>
      <c r="L38" s="1120"/>
      <c r="M38" s="1120"/>
    </row>
    <row r="39" spans="1:13">
      <c r="A39" s="1157"/>
      <c r="B39" s="1138"/>
      <c r="C39" s="1145"/>
      <c r="D39" s="1145"/>
      <c r="E39" s="1145"/>
      <c r="F39" s="1145"/>
      <c r="G39" s="1139"/>
      <c r="H39" s="1140"/>
      <c r="L39" s="1120"/>
      <c r="M39" s="1120"/>
    </row>
    <row r="40" spans="1:13">
      <c r="A40" s="1158"/>
      <c r="B40" s="1159"/>
      <c r="C40" s="1160"/>
      <c r="D40" s="1160"/>
      <c r="E40" s="1160"/>
      <c r="F40" s="1160"/>
      <c r="G40" s="1161"/>
      <c r="H40" s="1162"/>
      <c r="L40" s="1120"/>
      <c r="M40" s="1120"/>
    </row>
    <row r="41" spans="1:13">
      <c r="A41" s="1163" t="s">
        <v>1255</v>
      </c>
      <c r="B41" s="1128"/>
      <c r="C41" s="1130">
        <v>113808.65484504159</v>
      </c>
      <c r="D41" s="1130">
        <v>105508.09380958902</v>
      </c>
      <c r="E41" s="1130">
        <v>93188.607279228629</v>
      </c>
      <c r="F41" s="1130">
        <v>75146.256852403152</v>
      </c>
      <c r="G41" s="1124">
        <f t="shared" ref="G41:G42" si="10">D41/C41*100-100</f>
        <v>-7.2934356765347701</v>
      </c>
      <c r="H41" s="1136">
        <f t="shared" ref="H41:H42" si="11">F41/E41*100-100</f>
        <v>-19.361111785653918</v>
      </c>
      <c r="L41" s="1120"/>
      <c r="M41" s="1120"/>
    </row>
    <row r="42" spans="1:13">
      <c r="A42" s="1163" t="s">
        <v>1256</v>
      </c>
      <c r="B42" s="1128"/>
      <c r="C42" s="1130">
        <v>955980.88294919219</v>
      </c>
      <c r="D42" s="1130">
        <v>981077.15344831184</v>
      </c>
      <c r="E42" s="1130">
        <v>1014634.8957572373</v>
      </c>
      <c r="F42" s="1130">
        <v>1030213.1777250756</v>
      </c>
      <c r="G42" s="1124">
        <f t="shared" si="10"/>
        <v>2.6251853930068023</v>
      </c>
      <c r="H42" s="1136">
        <f t="shared" si="11"/>
        <v>1.5353583868424039</v>
      </c>
      <c r="L42" s="1120"/>
      <c r="M42" s="1120"/>
    </row>
    <row r="43" spans="1:13">
      <c r="A43" s="1163" t="s">
        <v>1257</v>
      </c>
      <c r="B43" s="1128"/>
      <c r="C43" s="1130">
        <v>-208693.49294919218</v>
      </c>
      <c r="D43" s="1130">
        <v>-25096.270499119652</v>
      </c>
      <c r="E43" s="1130">
        <v>-58654.01280804514</v>
      </c>
      <c r="F43" s="1130">
        <v>-15578.281967838295</v>
      </c>
      <c r="G43" s="1124" t="s">
        <v>636</v>
      </c>
      <c r="H43" s="1136" t="s">
        <v>636</v>
      </c>
    </row>
    <row r="44" spans="1:13">
      <c r="A44" s="1163" t="s">
        <v>1258</v>
      </c>
      <c r="B44" s="1128"/>
      <c r="C44" s="1130">
        <v>19781.400000000001</v>
      </c>
      <c r="D44" s="1130">
        <v>-28710.610854990009</v>
      </c>
      <c r="E44" s="1130">
        <v>-23452.11585906001</v>
      </c>
      <c r="F44" s="1130">
        <v>34510.56387553551</v>
      </c>
      <c r="G44" s="1124" t="s">
        <v>636</v>
      </c>
      <c r="H44" s="1136" t="s">
        <v>636</v>
      </c>
    </row>
    <row r="45" spans="1:13" ht="16.5" thickBot="1">
      <c r="A45" s="1164" t="s">
        <v>1259</v>
      </c>
      <c r="B45" s="1165"/>
      <c r="C45" s="1166">
        <v>-188912.30929491899</v>
      </c>
      <c r="D45" s="1166">
        <v>-53806.881354109661</v>
      </c>
      <c r="E45" s="1166">
        <v>-82106.128667105149</v>
      </c>
      <c r="F45" s="1166">
        <v>18932.281907697216</v>
      </c>
      <c r="G45" s="1167" t="s">
        <v>636</v>
      </c>
      <c r="H45" s="1168" t="s">
        <v>636</v>
      </c>
    </row>
    <row r="46" spans="1:13" ht="16.5" thickTop="1">
      <c r="A46" s="1169" t="s">
        <v>1260</v>
      </c>
      <c r="B46" s="1169"/>
      <c r="C46" s="1169"/>
      <c r="D46" s="1169"/>
      <c r="E46" s="1169"/>
      <c r="F46" s="1169"/>
      <c r="G46" s="1169"/>
      <c r="H46" s="1169"/>
    </row>
    <row r="47" spans="1:13">
      <c r="A47" s="1170" t="s">
        <v>1261</v>
      </c>
      <c r="B47" s="1170"/>
      <c r="C47" s="1170"/>
      <c r="D47" s="1170"/>
      <c r="E47" s="1170"/>
      <c r="F47" s="1170"/>
      <c r="G47" s="1170"/>
      <c r="H47" s="1170"/>
    </row>
    <row r="48" spans="1:13">
      <c r="A48" s="1171" t="s">
        <v>1262</v>
      </c>
      <c r="B48" s="1171"/>
      <c r="C48" s="1171"/>
      <c r="D48" s="1171"/>
      <c r="E48" s="1171"/>
      <c r="F48" s="1171"/>
      <c r="G48" s="1171"/>
      <c r="H48" s="1171"/>
    </row>
    <row r="49" spans="1:8">
      <c r="A49" s="1172" t="s">
        <v>1263</v>
      </c>
      <c r="B49" s="1172"/>
      <c r="C49" s="1172"/>
      <c r="D49" s="1172"/>
      <c r="E49" s="1172"/>
      <c r="F49" s="1172"/>
      <c r="G49" s="1172"/>
      <c r="H49" s="1172"/>
    </row>
    <row r="50" spans="1:8">
      <c r="A50" s="1700" t="s">
        <v>1264</v>
      </c>
      <c r="B50" s="1700"/>
      <c r="C50" s="1173">
        <v>106.73</v>
      </c>
      <c r="D50" s="1174">
        <v>102.61</v>
      </c>
      <c r="E50" s="1173">
        <v>102.86</v>
      </c>
      <c r="F50" s="1174">
        <v>107.43</v>
      </c>
      <c r="G50" s="1175"/>
      <c r="H50" s="1176"/>
    </row>
    <row r="52" spans="1:8">
      <c r="C52" s="1177"/>
      <c r="D52" s="1177"/>
      <c r="E52" s="1177"/>
      <c r="F52" s="1177"/>
    </row>
    <row r="53" spans="1:8">
      <c r="C53" s="1177"/>
      <c r="D53" s="1177"/>
      <c r="E53" s="1177"/>
      <c r="F53" s="1177"/>
    </row>
    <row r="56" spans="1:8">
      <c r="F56" s="1177"/>
    </row>
    <row r="57" spans="1:8">
      <c r="F57" s="1177"/>
    </row>
    <row r="58" spans="1:8">
      <c r="F58" s="1177"/>
    </row>
  </sheetData>
  <mergeCells count="11">
    <mergeCell ref="A16:B16"/>
    <mergeCell ref="A1:H1"/>
    <mergeCell ref="A2:H2"/>
    <mergeCell ref="A3:H3"/>
    <mergeCell ref="G4:H4"/>
    <mergeCell ref="A9:B9"/>
    <mergeCell ref="A21:B21"/>
    <mergeCell ref="A28:B28"/>
    <mergeCell ref="A32:B32"/>
    <mergeCell ref="A36:B36"/>
    <mergeCell ref="A50:B50"/>
  </mergeCells>
  <pageMargins left="0.5" right="0.5" top="0.75" bottom="0.7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52"/>
  <sheetViews>
    <sheetView workbookViewId="0">
      <selection activeCell="O11" sqref="O11"/>
    </sheetView>
  </sheetViews>
  <sheetFormatPr defaultRowHeight="15.75"/>
  <cols>
    <col min="1" max="1" width="35.85546875" style="135" customWidth="1"/>
    <col min="2" max="12" width="12.7109375" style="102" customWidth="1"/>
    <col min="13" max="16384" width="9.140625" style="102"/>
  </cols>
  <sheetData>
    <row r="1" spans="1:12">
      <c r="A1" s="1537" t="s">
        <v>151</v>
      </c>
      <c r="B1" s="1537"/>
      <c r="C1" s="1537"/>
      <c r="D1" s="1537"/>
      <c r="E1" s="1537"/>
      <c r="F1" s="1537"/>
      <c r="G1" s="1537"/>
      <c r="H1" s="1537"/>
      <c r="I1" s="1537"/>
      <c r="J1" s="1537"/>
      <c r="K1" s="1537"/>
      <c r="L1" s="1537"/>
    </row>
    <row r="2" spans="1:12">
      <c r="A2" s="1538" t="s">
        <v>87</v>
      </c>
      <c r="B2" s="1538"/>
      <c r="C2" s="1538"/>
      <c r="D2" s="1538"/>
      <c r="E2" s="1538"/>
      <c r="F2" s="1538"/>
      <c r="G2" s="1538"/>
      <c r="H2" s="1538"/>
      <c r="I2" s="1538"/>
      <c r="J2" s="1538"/>
      <c r="K2" s="1538"/>
      <c r="L2" s="1538"/>
    </row>
    <row r="3" spans="1:12">
      <c r="A3" s="1538" t="s">
        <v>152</v>
      </c>
      <c r="B3" s="1538"/>
      <c r="C3" s="1538"/>
      <c r="D3" s="1538"/>
      <c r="E3" s="1538"/>
      <c r="F3" s="1538"/>
      <c r="G3" s="1538"/>
      <c r="H3" s="1538"/>
      <c r="I3" s="1538"/>
      <c r="J3" s="1538"/>
      <c r="K3" s="1538"/>
      <c r="L3" s="1538"/>
    </row>
    <row r="4" spans="1:12">
      <c r="A4" s="1539" t="s">
        <v>153</v>
      </c>
      <c r="B4" s="1539"/>
      <c r="C4" s="1539"/>
      <c r="D4" s="1539"/>
      <c r="E4" s="1539"/>
      <c r="F4" s="1539"/>
      <c r="G4" s="1539"/>
      <c r="H4" s="1539"/>
      <c r="I4" s="1539"/>
      <c r="J4" s="1539"/>
      <c r="K4" s="1539"/>
      <c r="L4" s="1539"/>
    </row>
    <row r="5" spans="1:12" ht="16.5" thickBot="1">
      <c r="A5" s="102"/>
    </row>
    <row r="6" spans="1:12" ht="27" customHeight="1" thickTop="1">
      <c r="A6" s="1540" t="s">
        <v>154</v>
      </c>
      <c r="B6" s="1542" t="s">
        <v>155</v>
      </c>
      <c r="C6" s="103" t="s">
        <v>5</v>
      </c>
      <c r="D6" s="1544" t="s">
        <v>6</v>
      </c>
      <c r="E6" s="1544"/>
      <c r="F6" s="1544" t="s">
        <v>282</v>
      </c>
      <c r="G6" s="1544"/>
      <c r="H6" s="1544"/>
      <c r="I6" s="1545" t="s">
        <v>4</v>
      </c>
      <c r="J6" s="1545"/>
      <c r="K6" s="1545"/>
      <c r="L6" s="1546"/>
    </row>
    <row r="7" spans="1:12" ht="27" customHeight="1">
      <c r="A7" s="1541"/>
      <c r="B7" s="1543"/>
      <c r="C7" s="104" t="str">
        <f>H7</f>
        <v>Apr/May</v>
      </c>
      <c r="D7" s="104" t="str">
        <f>G7</f>
        <v>Mar/Apr</v>
      </c>
      <c r="E7" s="104" t="str">
        <f>H7</f>
        <v>Apr/May</v>
      </c>
      <c r="F7" s="104" t="s">
        <v>156</v>
      </c>
      <c r="G7" s="104" t="s">
        <v>157</v>
      </c>
      <c r="H7" s="104" t="s">
        <v>158</v>
      </c>
      <c r="I7" s="104" t="s">
        <v>159</v>
      </c>
      <c r="J7" s="104" t="s">
        <v>159</v>
      </c>
      <c r="K7" s="104" t="s">
        <v>160</v>
      </c>
      <c r="L7" s="105" t="s">
        <v>160</v>
      </c>
    </row>
    <row r="8" spans="1:12" ht="27" customHeight="1">
      <c r="A8" s="106">
        <v>1</v>
      </c>
      <c r="B8" s="104">
        <v>2</v>
      </c>
      <c r="C8" s="104">
        <v>3</v>
      </c>
      <c r="D8" s="104">
        <v>4</v>
      </c>
      <c r="E8" s="104">
        <v>5</v>
      </c>
      <c r="F8" s="104">
        <v>6</v>
      </c>
      <c r="G8" s="104">
        <v>7</v>
      </c>
      <c r="H8" s="104">
        <v>8</v>
      </c>
      <c r="I8" s="104" t="s">
        <v>161</v>
      </c>
      <c r="J8" s="104" t="s">
        <v>162</v>
      </c>
      <c r="K8" s="104" t="s">
        <v>163</v>
      </c>
      <c r="L8" s="105" t="s">
        <v>164</v>
      </c>
    </row>
    <row r="9" spans="1:12" ht="27" customHeight="1">
      <c r="A9" s="107" t="s">
        <v>165</v>
      </c>
      <c r="B9" s="108">
        <v>100</v>
      </c>
      <c r="C9" s="109">
        <v>111.48</v>
      </c>
      <c r="D9" s="109">
        <v>113.47</v>
      </c>
      <c r="E9" s="109">
        <v>115.22</v>
      </c>
      <c r="F9" s="109">
        <v>119.09</v>
      </c>
      <c r="G9" s="109">
        <v>119.51</v>
      </c>
      <c r="H9" s="109">
        <v>119.95</v>
      </c>
      <c r="I9" s="109">
        <v>3.36</v>
      </c>
      <c r="J9" s="109">
        <v>1.54</v>
      </c>
      <c r="K9" s="109">
        <v>4.1100000000000003</v>
      </c>
      <c r="L9" s="110">
        <v>0.37</v>
      </c>
    </row>
    <row r="10" spans="1:12" ht="27" customHeight="1">
      <c r="A10" s="107" t="s">
        <v>166</v>
      </c>
      <c r="B10" s="111">
        <v>43.91</v>
      </c>
      <c r="C10" s="109">
        <v>110.91</v>
      </c>
      <c r="D10" s="109">
        <v>109.86</v>
      </c>
      <c r="E10" s="109">
        <v>111.1</v>
      </c>
      <c r="F10" s="109">
        <v>114.19</v>
      </c>
      <c r="G10" s="109">
        <v>114.99</v>
      </c>
      <c r="H10" s="109">
        <v>114.67</v>
      </c>
      <c r="I10" s="109">
        <v>0.18</v>
      </c>
      <c r="J10" s="109">
        <v>1.1299999999999999</v>
      </c>
      <c r="K10" s="109">
        <v>3.21</v>
      </c>
      <c r="L10" s="110">
        <v>-0.28000000000000003</v>
      </c>
    </row>
    <row r="11" spans="1:12" ht="27" customHeight="1">
      <c r="A11" s="112" t="s">
        <v>167</v>
      </c>
      <c r="B11" s="113">
        <v>11.33</v>
      </c>
      <c r="C11" s="114">
        <v>110.08</v>
      </c>
      <c r="D11" s="114">
        <v>109.56</v>
      </c>
      <c r="E11" s="114">
        <v>110.19</v>
      </c>
      <c r="F11" s="114">
        <v>113.52</v>
      </c>
      <c r="G11" s="114">
        <v>113.45</v>
      </c>
      <c r="H11" s="114">
        <v>114.15</v>
      </c>
      <c r="I11" s="114">
        <v>0.1</v>
      </c>
      <c r="J11" s="114">
        <v>0.57999999999999996</v>
      </c>
      <c r="K11" s="114">
        <v>3.59</v>
      </c>
      <c r="L11" s="115">
        <v>0.61</v>
      </c>
    </row>
    <row r="12" spans="1:12" ht="27" customHeight="1">
      <c r="A12" s="116" t="s">
        <v>168</v>
      </c>
      <c r="B12" s="117">
        <v>1.84</v>
      </c>
      <c r="C12" s="118">
        <v>130.04</v>
      </c>
      <c r="D12" s="118">
        <v>115.52</v>
      </c>
      <c r="E12" s="118">
        <v>112.59</v>
      </c>
      <c r="F12" s="118">
        <v>91.08</v>
      </c>
      <c r="G12" s="118">
        <v>88.57</v>
      </c>
      <c r="H12" s="118">
        <v>86.37</v>
      </c>
      <c r="I12" s="118">
        <v>-13.42</v>
      </c>
      <c r="J12" s="118">
        <v>-2.5299999999999998</v>
      </c>
      <c r="K12" s="118">
        <v>-23.29</v>
      </c>
      <c r="L12" s="119">
        <v>-2.48</v>
      </c>
    </row>
    <row r="13" spans="1:12" ht="27" customHeight="1">
      <c r="A13" s="116" t="s">
        <v>169</v>
      </c>
      <c r="B13" s="117">
        <v>5.52</v>
      </c>
      <c r="C13" s="118">
        <v>106.29</v>
      </c>
      <c r="D13" s="118">
        <v>87.62</v>
      </c>
      <c r="E13" s="118">
        <v>92.34</v>
      </c>
      <c r="F13" s="118">
        <v>105.62</v>
      </c>
      <c r="G13" s="118">
        <v>109.25</v>
      </c>
      <c r="H13" s="118">
        <v>104.73</v>
      </c>
      <c r="I13" s="118">
        <v>-13.12</v>
      </c>
      <c r="J13" s="118">
        <v>5.39</v>
      </c>
      <c r="K13" s="118">
        <v>13.42</v>
      </c>
      <c r="L13" s="119">
        <v>-4.13</v>
      </c>
    </row>
    <row r="14" spans="1:12" ht="27" customHeight="1">
      <c r="A14" s="116" t="s">
        <v>170</v>
      </c>
      <c r="B14" s="117">
        <v>6.75</v>
      </c>
      <c r="C14" s="118">
        <v>109.84</v>
      </c>
      <c r="D14" s="118">
        <v>115.46</v>
      </c>
      <c r="E14" s="118">
        <v>117.29</v>
      </c>
      <c r="F14" s="118">
        <v>117.66</v>
      </c>
      <c r="G14" s="118">
        <v>119.28</v>
      </c>
      <c r="H14" s="118">
        <v>117.93</v>
      </c>
      <c r="I14" s="118">
        <v>6.78</v>
      </c>
      <c r="J14" s="118">
        <v>1.59</v>
      </c>
      <c r="K14" s="118">
        <v>0.55000000000000004</v>
      </c>
      <c r="L14" s="119">
        <v>-1.1299999999999999</v>
      </c>
    </row>
    <row r="15" spans="1:12" ht="27" customHeight="1">
      <c r="A15" s="116" t="s">
        <v>171</v>
      </c>
      <c r="B15" s="117">
        <v>5.24</v>
      </c>
      <c r="C15" s="118">
        <v>110.73</v>
      </c>
      <c r="D15" s="118">
        <v>114.65</v>
      </c>
      <c r="E15" s="118">
        <v>114.9</v>
      </c>
      <c r="F15" s="118">
        <v>123.06</v>
      </c>
      <c r="G15" s="118">
        <v>123.38</v>
      </c>
      <c r="H15" s="118">
        <v>123.66</v>
      </c>
      <c r="I15" s="118">
        <v>3.77</v>
      </c>
      <c r="J15" s="118">
        <v>0.22</v>
      </c>
      <c r="K15" s="118">
        <v>7.62</v>
      </c>
      <c r="L15" s="119">
        <v>0.23</v>
      </c>
    </row>
    <row r="16" spans="1:12" ht="27" customHeight="1">
      <c r="A16" s="116" t="s">
        <v>172</v>
      </c>
      <c r="B16" s="117">
        <v>2.95</v>
      </c>
      <c r="C16" s="118">
        <v>113.51</v>
      </c>
      <c r="D16" s="118">
        <v>111.94</v>
      </c>
      <c r="E16" s="118">
        <v>111.37</v>
      </c>
      <c r="F16" s="118">
        <v>114.45</v>
      </c>
      <c r="G16" s="118">
        <v>113.87</v>
      </c>
      <c r="H16" s="118">
        <v>113.87</v>
      </c>
      <c r="I16" s="118">
        <v>-1.89</v>
      </c>
      <c r="J16" s="118">
        <v>-0.51</v>
      </c>
      <c r="K16" s="118">
        <v>2.2400000000000002</v>
      </c>
      <c r="L16" s="119">
        <v>0</v>
      </c>
    </row>
    <row r="17" spans="1:12" ht="27" customHeight="1">
      <c r="A17" s="116" t="s">
        <v>173</v>
      </c>
      <c r="B17" s="117">
        <v>2.08</v>
      </c>
      <c r="C17" s="118">
        <v>111.23</v>
      </c>
      <c r="D17" s="118">
        <v>105.69</v>
      </c>
      <c r="E17" s="118">
        <v>109.99</v>
      </c>
      <c r="F17" s="118">
        <v>108.54</v>
      </c>
      <c r="G17" s="118">
        <v>115.16</v>
      </c>
      <c r="H17" s="118">
        <v>122.56</v>
      </c>
      <c r="I17" s="118">
        <v>-1.1200000000000001</v>
      </c>
      <c r="J17" s="118">
        <v>4.07</v>
      </c>
      <c r="K17" s="118">
        <v>11.43</v>
      </c>
      <c r="L17" s="119">
        <v>6.42</v>
      </c>
    </row>
    <row r="18" spans="1:12" ht="27" customHeight="1">
      <c r="A18" s="116" t="s">
        <v>174</v>
      </c>
      <c r="B18" s="117">
        <v>1.74</v>
      </c>
      <c r="C18" s="118">
        <v>111.15</v>
      </c>
      <c r="D18" s="118">
        <v>124.81</v>
      </c>
      <c r="E18" s="118">
        <v>125.24</v>
      </c>
      <c r="F18" s="118">
        <v>120.69</v>
      </c>
      <c r="G18" s="118">
        <v>118.61</v>
      </c>
      <c r="H18" s="118">
        <v>117.57</v>
      </c>
      <c r="I18" s="118">
        <v>12.68</v>
      </c>
      <c r="J18" s="118">
        <v>0.34</v>
      </c>
      <c r="K18" s="118">
        <v>-6.12</v>
      </c>
      <c r="L18" s="119">
        <v>-0.88</v>
      </c>
    </row>
    <row r="19" spans="1:12" ht="27" customHeight="1">
      <c r="A19" s="116" t="s">
        <v>175</v>
      </c>
      <c r="B19" s="117">
        <v>1.21</v>
      </c>
      <c r="C19" s="118">
        <v>114.1</v>
      </c>
      <c r="D19" s="118">
        <v>118.61</v>
      </c>
      <c r="E19" s="118">
        <v>117.94</v>
      </c>
      <c r="F19" s="118">
        <v>113.45</v>
      </c>
      <c r="G19" s="118">
        <v>112.9</v>
      </c>
      <c r="H19" s="118">
        <v>112.55</v>
      </c>
      <c r="I19" s="118">
        <v>3.36</v>
      </c>
      <c r="J19" s="118">
        <v>-0.56999999999999995</v>
      </c>
      <c r="K19" s="118">
        <v>-4.57</v>
      </c>
      <c r="L19" s="119">
        <v>-0.31</v>
      </c>
    </row>
    <row r="20" spans="1:12" ht="27" customHeight="1">
      <c r="A20" s="116" t="s">
        <v>176</v>
      </c>
      <c r="B20" s="117">
        <v>1.24</v>
      </c>
      <c r="C20" s="118">
        <v>106.24</v>
      </c>
      <c r="D20" s="118">
        <v>108.72</v>
      </c>
      <c r="E20" s="118">
        <v>108.99</v>
      </c>
      <c r="F20" s="118">
        <v>111.52</v>
      </c>
      <c r="G20" s="118">
        <v>111.54</v>
      </c>
      <c r="H20" s="118">
        <v>111.8</v>
      </c>
      <c r="I20" s="118">
        <v>2.59</v>
      </c>
      <c r="J20" s="118">
        <v>0.25</v>
      </c>
      <c r="K20" s="118">
        <v>2.58</v>
      </c>
      <c r="L20" s="119">
        <v>0.23</v>
      </c>
    </row>
    <row r="21" spans="1:12" ht="27" customHeight="1">
      <c r="A21" s="116" t="s">
        <v>177</v>
      </c>
      <c r="B21" s="117">
        <v>0.68</v>
      </c>
      <c r="C21" s="118">
        <v>116.03</v>
      </c>
      <c r="D21" s="118">
        <v>129.53</v>
      </c>
      <c r="E21" s="118">
        <v>128.47999999999999</v>
      </c>
      <c r="F21" s="118">
        <v>136.82</v>
      </c>
      <c r="G21" s="118">
        <v>136.82</v>
      </c>
      <c r="H21" s="118">
        <v>139.55000000000001</v>
      </c>
      <c r="I21" s="118">
        <v>10.73</v>
      </c>
      <c r="J21" s="118">
        <v>-0.81</v>
      </c>
      <c r="K21" s="118">
        <v>8.6199999999999992</v>
      </c>
      <c r="L21" s="119">
        <v>2</v>
      </c>
    </row>
    <row r="22" spans="1:12" ht="27" customHeight="1">
      <c r="A22" s="116" t="s">
        <v>178</v>
      </c>
      <c r="B22" s="117">
        <v>0.41</v>
      </c>
      <c r="C22" s="118">
        <v>108.52</v>
      </c>
      <c r="D22" s="118">
        <v>112.22</v>
      </c>
      <c r="E22" s="118">
        <v>112.93</v>
      </c>
      <c r="F22" s="118">
        <v>119.24</v>
      </c>
      <c r="G22" s="118">
        <v>119.24</v>
      </c>
      <c r="H22" s="118">
        <v>120.33</v>
      </c>
      <c r="I22" s="118">
        <v>4.0599999999999996</v>
      </c>
      <c r="J22" s="118">
        <v>0.63</v>
      </c>
      <c r="K22" s="118">
        <v>6.55</v>
      </c>
      <c r="L22" s="119">
        <v>0.92</v>
      </c>
    </row>
    <row r="23" spans="1:12" ht="27" customHeight="1">
      <c r="A23" s="120" t="s">
        <v>179</v>
      </c>
      <c r="B23" s="121">
        <v>2.92</v>
      </c>
      <c r="C23" s="122">
        <v>111.62</v>
      </c>
      <c r="D23" s="122">
        <v>118.25</v>
      </c>
      <c r="E23" s="122">
        <v>118.16</v>
      </c>
      <c r="F23" s="122">
        <v>123.09</v>
      </c>
      <c r="G23" s="122">
        <v>123.18</v>
      </c>
      <c r="H23" s="122">
        <v>124.04</v>
      </c>
      <c r="I23" s="122">
        <v>5.86</v>
      </c>
      <c r="J23" s="122">
        <v>-0.08</v>
      </c>
      <c r="K23" s="122">
        <v>4.9800000000000004</v>
      </c>
      <c r="L23" s="123">
        <v>0.7</v>
      </c>
    </row>
    <row r="24" spans="1:12" ht="27" customHeight="1">
      <c r="A24" s="107" t="s">
        <v>180</v>
      </c>
      <c r="B24" s="111">
        <v>56.09</v>
      </c>
      <c r="C24" s="109">
        <v>111.93</v>
      </c>
      <c r="D24" s="109">
        <v>116.44</v>
      </c>
      <c r="E24" s="109">
        <v>118.61</v>
      </c>
      <c r="F24" s="109">
        <v>123.08</v>
      </c>
      <c r="G24" s="109">
        <v>123.17</v>
      </c>
      <c r="H24" s="109">
        <v>124.26</v>
      </c>
      <c r="I24" s="109">
        <v>5.97</v>
      </c>
      <c r="J24" s="109">
        <v>1.86</v>
      </c>
      <c r="K24" s="109">
        <v>4.7699999999999996</v>
      </c>
      <c r="L24" s="110">
        <v>0.89</v>
      </c>
    </row>
    <row r="25" spans="1:12" ht="27" customHeight="1">
      <c r="A25" s="112" t="s">
        <v>181</v>
      </c>
      <c r="B25" s="113">
        <v>7.19</v>
      </c>
      <c r="C25" s="114">
        <v>118.04</v>
      </c>
      <c r="D25" s="114">
        <v>125.05</v>
      </c>
      <c r="E25" s="114">
        <v>128.56</v>
      </c>
      <c r="F25" s="114">
        <v>133.16</v>
      </c>
      <c r="G25" s="114">
        <v>133.16</v>
      </c>
      <c r="H25" s="114">
        <v>134.41999999999999</v>
      </c>
      <c r="I25" s="114">
        <v>8.92</v>
      </c>
      <c r="J25" s="114">
        <v>2.81</v>
      </c>
      <c r="K25" s="114">
        <v>4.5599999999999996</v>
      </c>
      <c r="L25" s="115">
        <v>0.95</v>
      </c>
    </row>
    <row r="26" spans="1:12" ht="27" customHeight="1">
      <c r="A26" s="116" t="s">
        <v>182</v>
      </c>
      <c r="B26" s="117">
        <v>20.3</v>
      </c>
      <c r="C26" s="118">
        <v>116.83</v>
      </c>
      <c r="D26" s="118">
        <v>121.94</v>
      </c>
      <c r="E26" s="118">
        <v>125.76</v>
      </c>
      <c r="F26" s="118">
        <v>131.85</v>
      </c>
      <c r="G26" s="118">
        <v>131.88999999999999</v>
      </c>
      <c r="H26" s="118">
        <v>132.72</v>
      </c>
      <c r="I26" s="118">
        <v>7.64</v>
      </c>
      <c r="J26" s="118">
        <v>3.13</v>
      </c>
      <c r="K26" s="118">
        <v>5.53</v>
      </c>
      <c r="L26" s="119">
        <v>0.63</v>
      </c>
    </row>
    <row r="27" spans="1:12" ht="27" customHeight="1">
      <c r="A27" s="116" t="s">
        <v>183</v>
      </c>
      <c r="B27" s="117">
        <v>4.3</v>
      </c>
      <c r="C27" s="118">
        <v>108.82</v>
      </c>
      <c r="D27" s="118">
        <v>113.73</v>
      </c>
      <c r="E27" s="118">
        <v>114.56</v>
      </c>
      <c r="F27" s="118">
        <v>117.84</v>
      </c>
      <c r="G27" s="118">
        <v>117.92</v>
      </c>
      <c r="H27" s="118">
        <v>118.92</v>
      </c>
      <c r="I27" s="118">
        <v>5.27</v>
      </c>
      <c r="J27" s="118">
        <v>0.73</v>
      </c>
      <c r="K27" s="118">
        <v>3.8</v>
      </c>
      <c r="L27" s="119">
        <v>0.85</v>
      </c>
    </row>
    <row r="28" spans="1:12" ht="27" customHeight="1">
      <c r="A28" s="116" t="s">
        <v>184</v>
      </c>
      <c r="B28" s="117">
        <v>3.47</v>
      </c>
      <c r="C28" s="118">
        <v>105.09</v>
      </c>
      <c r="D28" s="118">
        <v>105</v>
      </c>
      <c r="E28" s="118">
        <v>105.68</v>
      </c>
      <c r="F28" s="118">
        <v>107.72</v>
      </c>
      <c r="G28" s="118">
        <v>107.72</v>
      </c>
      <c r="H28" s="118">
        <v>108.66</v>
      </c>
      <c r="I28" s="118">
        <v>0.56000000000000005</v>
      </c>
      <c r="J28" s="118">
        <v>0.64</v>
      </c>
      <c r="K28" s="118">
        <v>2.83</v>
      </c>
      <c r="L28" s="119">
        <v>0.88</v>
      </c>
    </row>
    <row r="29" spans="1:12" ht="27" customHeight="1">
      <c r="A29" s="116" t="s">
        <v>185</v>
      </c>
      <c r="B29" s="117">
        <v>5.34</v>
      </c>
      <c r="C29" s="118">
        <v>100.48</v>
      </c>
      <c r="D29" s="118">
        <v>101.91</v>
      </c>
      <c r="E29" s="118">
        <v>102</v>
      </c>
      <c r="F29" s="118">
        <v>102.92</v>
      </c>
      <c r="G29" s="118">
        <v>103.3</v>
      </c>
      <c r="H29" s="118">
        <v>104.27</v>
      </c>
      <c r="I29" s="118">
        <v>1.51</v>
      </c>
      <c r="J29" s="118">
        <v>0.09</v>
      </c>
      <c r="K29" s="118">
        <v>2.2200000000000002</v>
      </c>
      <c r="L29" s="119">
        <v>0.93</v>
      </c>
    </row>
    <row r="30" spans="1:12" ht="27" customHeight="1">
      <c r="A30" s="116" t="s">
        <v>186</v>
      </c>
      <c r="B30" s="117">
        <v>2.82</v>
      </c>
      <c r="C30" s="118">
        <v>105.59</v>
      </c>
      <c r="D30" s="118">
        <v>104.78</v>
      </c>
      <c r="E30" s="118">
        <v>103.22</v>
      </c>
      <c r="F30" s="118">
        <v>105.8</v>
      </c>
      <c r="G30" s="118">
        <v>105.8</v>
      </c>
      <c r="H30" s="118">
        <v>103.07</v>
      </c>
      <c r="I30" s="118">
        <v>-2.2400000000000002</v>
      </c>
      <c r="J30" s="118">
        <v>-1.49</v>
      </c>
      <c r="K30" s="118">
        <v>-0.15</v>
      </c>
      <c r="L30" s="119">
        <v>-2.58</v>
      </c>
    </row>
    <row r="31" spans="1:12" ht="27" customHeight="1">
      <c r="A31" s="116" t="s">
        <v>187</v>
      </c>
      <c r="B31" s="117">
        <v>2.46</v>
      </c>
      <c r="C31" s="118">
        <v>105.95</v>
      </c>
      <c r="D31" s="118">
        <v>106.64</v>
      </c>
      <c r="E31" s="118">
        <v>109.73</v>
      </c>
      <c r="F31" s="118">
        <v>112.01</v>
      </c>
      <c r="G31" s="118">
        <v>112.01</v>
      </c>
      <c r="H31" s="118">
        <v>113.69</v>
      </c>
      <c r="I31" s="118">
        <v>3.57</v>
      </c>
      <c r="J31" s="118">
        <v>2.89</v>
      </c>
      <c r="K31" s="118">
        <v>3.61</v>
      </c>
      <c r="L31" s="119">
        <v>1.49</v>
      </c>
    </row>
    <row r="32" spans="1:12" ht="27" customHeight="1">
      <c r="A32" s="116" t="s">
        <v>188</v>
      </c>
      <c r="B32" s="117">
        <v>7.41</v>
      </c>
      <c r="C32" s="118">
        <v>112.73</v>
      </c>
      <c r="D32" s="118">
        <v>120.28</v>
      </c>
      <c r="E32" s="118">
        <v>123.41</v>
      </c>
      <c r="F32" s="118">
        <v>129.93</v>
      </c>
      <c r="G32" s="118">
        <v>129.93</v>
      </c>
      <c r="H32" s="118">
        <v>133.34</v>
      </c>
      <c r="I32" s="118">
        <v>9.4700000000000006</v>
      </c>
      <c r="J32" s="118">
        <v>2.6</v>
      </c>
      <c r="K32" s="118">
        <v>8.0500000000000007</v>
      </c>
      <c r="L32" s="119">
        <v>2.63</v>
      </c>
    </row>
    <row r="33" spans="1:12" ht="27" customHeight="1">
      <c r="A33" s="120" t="s">
        <v>189</v>
      </c>
      <c r="B33" s="121">
        <v>2.81</v>
      </c>
      <c r="C33" s="122">
        <v>108.3</v>
      </c>
      <c r="D33" s="122">
        <v>115.87</v>
      </c>
      <c r="E33" s="122">
        <v>113.47</v>
      </c>
      <c r="F33" s="122">
        <v>118.59</v>
      </c>
      <c r="G33" s="122">
        <v>119.11</v>
      </c>
      <c r="H33" s="122">
        <v>120.39</v>
      </c>
      <c r="I33" s="122">
        <v>4.78</v>
      </c>
      <c r="J33" s="122">
        <v>-2.0699999999999998</v>
      </c>
      <c r="K33" s="122">
        <v>6.09</v>
      </c>
      <c r="L33" s="123">
        <v>1.07</v>
      </c>
    </row>
    <row r="34" spans="1:12" ht="27" customHeight="1">
      <c r="A34" s="124" t="s">
        <v>190</v>
      </c>
      <c r="B34" s="125"/>
      <c r="C34" s="126"/>
      <c r="D34" s="126"/>
      <c r="E34" s="126"/>
      <c r="F34" s="126"/>
      <c r="G34" s="126"/>
      <c r="H34" s="126"/>
      <c r="I34" s="126"/>
      <c r="J34" s="126"/>
      <c r="K34" s="126"/>
      <c r="L34" s="127"/>
    </row>
    <row r="35" spans="1:12" ht="27" customHeight="1">
      <c r="A35" s="107" t="s">
        <v>165</v>
      </c>
      <c r="B35" s="108">
        <v>100</v>
      </c>
      <c r="C35" s="109">
        <v>113.25</v>
      </c>
      <c r="D35" s="109">
        <v>113.96</v>
      </c>
      <c r="E35" s="109">
        <v>115.43</v>
      </c>
      <c r="F35" s="109">
        <v>118.65</v>
      </c>
      <c r="G35" s="109">
        <v>118.87</v>
      </c>
      <c r="H35" s="109">
        <v>119.29</v>
      </c>
      <c r="I35" s="109">
        <v>1.93</v>
      </c>
      <c r="J35" s="109">
        <v>1.29</v>
      </c>
      <c r="K35" s="109">
        <v>3.34</v>
      </c>
      <c r="L35" s="110">
        <v>0.35</v>
      </c>
    </row>
    <row r="36" spans="1:12" ht="27" customHeight="1">
      <c r="A36" s="112" t="s">
        <v>166</v>
      </c>
      <c r="B36" s="113">
        <v>39.770000000000003</v>
      </c>
      <c r="C36" s="114">
        <v>113.84</v>
      </c>
      <c r="D36" s="114">
        <v>112.1</v>
      </c>
      <c r="E36" s="114">
        <v>114.05</v>
      </c>
      <c r="F36" s="114">
        <v>117.51</v>
      </c>
      <c r="G36" s="114">
        <v>117.9</v>
      </c>
      <c r="H36" s="114">
        <v>118.17</v>
      </c>
      <c r="I36" s="114">
        <v>0.19</v>
      </c>
      <c r="J36" s="114">
        <v>1.74</v>
      </c>
      <c r="K36" s="114">
        <v>3.61</v>
      </c>
      <c r="L36" s="115">
        <v>0.23</v>
      </c>
    </row>
    <row r="37" spans="1:12" ht="27" customHeight="1">
      <c r="A37" s="120" t="s">
        <v>180</v>
      </c>
      <c r="B37" s="121">
        <v>60.23</v>
      </c>
      <c r="C37" s="122">
        <v>112.86</v>
      </c>
      <c r="D37" s="122">
        <v>115.2</v>
      </c>
      <c r="E37" s="122">
        <v>116.35</v>
      </c>
      <c r="F37" s="122">
        <v>119.41</v>
      </c>
      <c r="G37" s="122">
        <v>119.51</v>
      </c>
      <c r="H37" s="122">
        <v>120.03</v>
      </c>
      <c r="I37" s="122">
        <v>3.1</v>
      </c>
      <c r="J37" s="122">
        <v>1</v>
      </c>
      <c r="K37" s="122">
        <v>3.16</v>
      </c>
      <c r="L37" s="123">
        <v>0.43</v>
      </c>
    </row>
    <row r="38" spans="1:12" ht="27" customHeight="1">
      <c r="A38" s="124" t="s">
        <v>191</v>
      </c>
      <c r="B38" s="128"/>
      <c r="C38" s="129"/>
      <c r="D38" s="129"/>
      <c r="E38" s="129"/>
      <c r="F38" s="129"/>
      <c r="G38" s="129"/>
      <c r="H38" s="129"/>
      <c r="I38" s="129"/>
      <c r="J38" s="129"/>
      <c r="K38" s="129"/>
      <c r="L38" s="130"/>
    </row>
    <row r="39" spans="1:12" ht="27" customHeight="1">
      <c r="A39" s="107" t="s">
        <v>165</v>
      </c>
      <c r="B39" s="108">
        <v>100</v>
      </c>
      <c r="C39" s="109">
        <v>109.67</v>
      </c>
      <c r="D39" s="109">
        <v>111.63</v>
      </c>
      <c r="E39" s="109">
        <v>113.66</v>
      </c>
      <c r="F39" s="109">
        <v>117.41</v>
      </c>
      <c r="G39" s="109">
        <v>117.97</v>
      </c>
      <c r="H39" s="109">
        <v>118.15</v>
      </c>
      <c r="I39" s="109">
        <v>3.64</v>
      </c>
      <c r="J39" s="109">
        <v>1.82</v>
      </c>
      <c r="K39" s="109">
        <v>3.95</v>
      </c>
      <c r="L39" s="110">
        <v>0.15</v>
      </c>
    </row>
    <row r="40" spans="1:12" ht="27" customHeight="1">
      <c r="A40" s="112" t="s">
        <v>166</v>
      </c>
      <c r="B40" s="113">
        <v>44.14</v>
      </c>
      <c r="C40" s="114">
        <v>109.14</v>
      </c>
      <c r="D40" s="114">
        <v>107.34</v>
      </c>
      <c r="E40" s="114">
        <v>108.56</v>
      </c>
      <c r="F40" s="114">
        <v>111.48</v>
      </c>
      <c r="G40" s="114">
        <v>112.59</v>
      </c>
      <c r="H40" s="114">
        <v>111.85</v>
      </c>
      <c r="I40" s="114">
        <v>-0.53</v>
      </c>
      <c r="J40" s="114">
        <v>1.1399999999999999</v>
      </c>
      <c r="K40" s="114">
        <v>3.03</v>
      </c>
      <c r="L40" s="115">
        <v>-0.66</v>
      </c>
    </row>
    <row r="41" spans="1:12" ht="27" customHeight="1">
      <c r="A41" s="120" t="s">
        <v>180</v>
      </c>
      <c r="B41" s="121">
        <v>55.86</v>
      </c>
      <c r="C41" s="122">
        <v>110.09</v>
      </c>
      <c r="D41" s="122">
        <v>115.15</v>
      </c>
      <c r="E41" s="122">
        <v>117.86</v>
      </c>
      <c r="F41" s="122">
        <v>122.32</v>
      </c>
      <c r="G41" s="122">
        <v>122.41</v>
      </c>
      <c r="H41" s="122">
        <v>123.38</v>
      </c>
      <c r="I41" s="122">
        <v>7.06</v>
      </c>
      <c r="J41" s="122">
        <v>2.36</v>
      </c>
      <c r="K41" s="122">
        <v>4.68</v>
      </c>
      <c r="L41" s="123">
        <v>0.8</v>
      </c>
    </row>
    <row r="42" spans="1:12" ht="27" customHeight="1">
      <c r="A42" s="124" t="s">
        <v>192</v>
      </c>
      <c r="B42" s="128"/>
      <c r="C42" s="129"/>
      <c r="D42" s="129"/>
      <c r="E42" s="129"/>
      <c r="F42" s="129"/>
      <c r="G42" s="129"/>
      <c r="H42" s="129"/>
      <c r="I42" s="129"/>
      <c r="J42" s="129"/>
      <c r="K42" s="129"/>
      <c r="L42" s="130"/>
    </row>
    <row r="43" spans="1:12" ht="27" customHeight="1">
      <c r="A43" s="107" t="s">
        <v>165</v>
      </c>
      <c r="B43" s="108">
        <v>100</v>
      </c>
      <c r="C43" s="109">
        <v>112.8</v>
      </c>
      <c r="D43" s="109">
        <v>116.11</v>
      </c>
      <c r="E43" s="109">
        <v>117.34</v>
      </c>
      <c r="F43" s="109">
        <v>122.66</v>
      </c>
      <c r="G43" s="109">
        <v>123.09</v>
      </c>
      <c r="H43" s="109">
        <v>124</v>
      </c>
      <c r="I43" s="109">
        <v>4.03</v>
      </c>
      <c r="J43" s="109">
        <v>1.06</v>
      </c>
      <c r="K43" s="109">
        <v>5.68</v>
      </c>
      <c r="L43" s="110">
        <v>0.74</v>
      </c>
    </row>
    <row r="44" spans="1:12" ht="27" customHeight="1">
      <c r="A44" s="112" t="s">
        <v>166</v>
      </c>
      <c r="B44" s="113">
        <v>46.88</v>
      </c>
      <c r="C44" s="114">
        <v>111.26</v>
      </c>
      <c r="D44" s="114">
        <v>111.96</v>
      </c>
      <c r="E44" s="114">
        <v>112.19</v>
      </c>
      <c r="F44" s="114">
        <v>115.34</v>
      </c>
      <c r="G44" s="114">
        <v>116.1</v>
      </c>
      <c r="H44" s="114">
        <v>115.78</v>
      </c>
      <c r="I44" s="114">
        <v>0.83</v>
      </c>
      <c r="J44" s="114">
        <v>0.2</v>
      </c>
      <c r="K44" s="114">
        <v>3.2</v>
      </c>
      <c r="L44" s="115">
        <v>-0.27</v>
      </c>
    </row>
    <row r="45" spans="1:12" ht="27" customHeight="1">
      <c r="A45" s="120" t="s">
        <v>180</v>
      </c>
      <c r="B45" s="121">
        <v>53.12</v>
      </c>
      <c r="C45" s="122">
        <v>114.17</v>
      </c>
      <c r="D45" s="122">
        <v>119.99</v>
      </c>
      <c r="E45" s="122">
        <v>122.24</v>
      </c>
      <c r="F45" s="122">
        <v>129.52000000000001</v>
      </c>
      <c r="G45" s="122">
        <v>129.61000000000001</v>
      </c>
      <c r="H45" s="122">
        <v>131.74</v>
      </c>
      <c r="I45" s="122">
        <v>7.07</v>
      </c>
      <c r="J45" s="122">
        <v>1.88</v>
      </c>
      <c r="K45" s="122">
        <v>7.77</v>
      </c>
      <c r="L45" s="123">
        <v>1.65</v>
      </c>
    </row>
    <row r="46" spans="1:12" ht="27" customHeight="1">
      <c r="A46" s="124" t="s">
        <v>193</v>
      </c>
      <c r="B46" s="128"/>
      <c r="C46" s="129"/>
      <c r="D46" s="129"/>
      <c r="E46" s="129"/>
      <c r="F46" s="129"/>
      <c r="G46" s="129"/>
      <c r="H46" s="129"/>
      <c r="I46" s="129"/>
      <c r="J46" s="129"/>
      <c r="K46" s="129"/>
      <c r="L46" s="130"/>
    </row>
    <row r="47" spans="1:12" ht="27" customHeight="1">
      <c r="A47" s="107" t="s">
        <v>165</v>
      </c>
      <c r="B47" s="108">
        <v>100</v>
      </c>
      <c r="C47" s="109">
        <v>110.11</v>
      </c>
      <c r="D47" s="109">
        <v>111.53</v>
      </c>
      <c r="E47" s="109">
        <v>113.15</v>
      </c>
      <c r="F47" s="109">
        <v>119.22</v>
      </c>
      <c r="G47" s="109">
        <v>119.3</v>
      </c>
      <c r="H47" s="109">
        <v>120.29</v>
      </c>
      <c r="I47" s="109">
        <v>2.77</v>
      </c>
      <c r="J47" s="109">
        <v>1.46</v>
      </c>
      <c r="K47" s="109">
        <v>6.31</v>
      </c>
      <c r="L47" s="110">
        <v>0.83</v>
      </c>
    </row>
    <row r="48" spans="1:12" ht="27" customHeight="1">
      <c r="A48" s="112" t="s">
        <v>166</v>
      </c>
      <c r="B48" s="113">
        <v>59.53</v>
      </c>
      <c r="C48" s="114">
        <v>108.82</v>
      </c>
      <c r="D48" s="114">
        <v>107.99</v>
      </c>
      <c r="E48" s="114">
        <v>111.03</v>
      </c>
      <c r="F48" s="114">
        <v>115.88</v>
      </c>
      <c r="G48" s="114">
        <v>115.96</v>
      </c>
      <c r="H48" s="114">
        <v>116.77</v>
      </c>
      <c r="I48" s="114">
        <v>2.04</v>
      </c>
      <c r="J48" s="114">
        <v>2.82</v>
      </c>
      <c r="K48" s="114">
        <v>5.17</v>
      </c>
      <c r="L48" s="115">
        <v>0.7</v>
      </c>
    </row>
    <row r="49" spans="1:12" ht="27" customHeight="1" thickBot="1">
      <c r="A49" s="131" t="s">
        <v>180</v>
      </c>
      <c r="B49" s="132">
        <v>40.47</v>
      </c>
      <c r="C49" s="133">
        <v>112.03</v>
      </c>
      <c r="D49" s="133">
        <v>117.07</v>
      </c>
      <c r="E49" s="133">
        <v>116.34</v>
      </c>
      <c r="F49" s="133">
        <v>124.31</v>
      </c>
      <c r="G49" s="133">
        <v>124.39</v>
      </c>
      <c r="H49" s="133">
        <v>125.66</v>
      </c>
      <c r="I49" s="133">
        <v>3.85</v>
      </c>
      <c r="J49" s="133">
        <v>-0.62</v>
      </c>
      <c r="K49" s="133">
        <v>8.01</v>
      </c>
      <c r="L49" s="134">
        <v>1.02</v>
      </c>
    </row>
    <row r="50" spans="1:12" ht="16.5" thickTop="1"/>
    <row r="51" spans="1:12">
      <c r="K51" s="102" t="s">
        <v>88</v>
      </c>
    </row>
    <row r="52" spans="1:12">
      <c r="H52" s="102" t="s">
        <v>88</v>
      </c>
    </row>
  </sheetData>
  <mergeCells count="9">
    <mergeCell ref="A1:L1"/>
    <mergeCell ref="A2:L2"/>
    <mergeCell ref="A3:L3"/>
    <mergeCell ref="A4:L4"/>
    <mergeCell ref="A6:A7"/>
    <mergeCell ref="B6:B7"/>
    <mergeCell ref="D6:E6"/>
    <mergeCell ref="F6:H6"/>
    <mergeCell ref="I6:L6"/>
  </mergeCells>
  <printOptions horizontalCentered="1"/>
  <pageMargins left="0.5" right="0.5" top="0.75" bottom="0.75" header="0.3" footer="0.3"/>
  <pageSetup paperSize="9" scale="52" orientation="portrait" errors="blank" r:id="rId1"/>
</worksheet>
</file>

<file path=xl/worksheets/sheet20.xml><?xml version="1.0" encoding="utf-8"?>
<worksheet xmlns="http://schemas.openxmlformats.org/spreadsheetml/2006/main" xmlns:r="http://schemas.openxmlformats.org/officeDocument/2006/relationships">
  <sheetPr>
    <pageSetUpPr fitToPage="1"/>
  </sheetPr>
  <dimension ref="A1:O95"/>
  <sheetViews>
    <sheetView zoomScaleSheetLayoutView="100" workbookViewId="0">
      <selection activeCell="L10" sqref="L10"/>
    </sheetView>
  </sheetViews>
  <sheetFormatPr defaultColWidth="14.140625" defaultRowHeight="15.75"/>
  <cols>
    <col min="1" max="1" width="5.85546875" style="1179" customWidth="1"/>
    <col min="2" max="2" width="36.140625" style="1179" customWidth="1"/>
    <col min="3" max="6" width="14.140625" style="1179" customWidth="1"/>
    <col min="7" max="7" width="12.42578125" style="1179" customWidth="1"/>
    <col min="8" max="8" width="12" style="1179" customWidth="1"/>
    <col min="9" max="13" width="9.140625" style="1179" customWidth="1"/>
    <col min="14" max="14" width="11" style="1179" bestFit="1" customWidth="1"/>
    <col min="15" max="247" width="9.140625" style="1179" customWidth="1"/>
    <col min="248" max="248" width="5.85546875" style="1179" customWidth="1"/>
    <col min="249" max="249" width="28.7109375" style="1179" customWidth="1"/>
    <col min="250" max="251" width="14.140625" style="1179"/>
    <col min="252" max="252" width="9.140625" style="1179" customWidth="1"/>
    <col min="253" max="253" width="5.85546875" style="1179" customWidth="1"/>
    <col min="254" max="254" width="36.140625" style="1179" customWidth="1"/>
    <col min="255" max="255" width="14.140625" style="1179"/>
    <col min="256" max="256" width="9.140625" style="1179" customWidth="1"/>
    <col min="257" max="257" width="5.85546875" style="1179" customWidth="1"/>
    <col min="258" max="258" width="36.140625" style="1179" customWidth="1"/>
    <col min="259" max="262" width="14.140625" style="1179" customWidth="1"/>
    <col min="263" max="263" width="12.42578125" style="1179" customWidth="1"/>
    <col min="264" max="264" width="12" style="1179" customWidth="1"/>
    <col min="265" max="503" width="9.140625" style="1179" customWidth="1"/>
    <col min="504" max="504" width="5.85546875" style="1179" customWidth="1"/>
    <col min="505" max="505" width="28.7109375" style="1179" customWidth="1"/>
    <col min="506" max="507" width="14.140625" style="1179"/>
    <col min="508" max="508" width="9.140625" style="1179" customWidth="1"/>
    <col min="509" max="509" width="5.85546875" style="1179" customWidth="1"/>
    <col min="510" max="510" width="36.140625" style="1179" customWidth="1"/>
    <col min="511" max="511" width="14.140625" style="1179"/>
    <col min="512" max="512" width="9.140625" style="1179" customWidth="1"/>
    <col min="513" max="513" width="5.85546875" style="1179" customWidth="1"/>
    <col min="514" max="514" width="36.140625" style="1179" customWidth="1"/>
    <col min="515" max="518" width="14.140625" style="1179" customWidth="1"/>
    <col min="519" max="519" width="12.42578125" style="1179" customWidth="1"/>
    <col min="520" max="520" width="12" style="1179" customWidth="1"/>
    <col min="521" max="759" width="9.140625" style="1179" customWidth="1"/>
    <col min="760" max="760" width="5.85546875" style="1179" customWidth="1"/>
    <col min="761" max="761" width="28.7109375" style="1179" customWidth="1"/>
    <col min="762" max="763" width="14.140625" style="1179"/>
    <col min="764" max="764" width="9.140625" style="1179" customWidth="1"/>
    <col min="765" max="765" width="5.85546875" style="1179" customWidth="1"/>
    <col min="766" max="766" width="36.140625" style="1179" customWidth="1"/>
    <col min="767" max="767" width="14.140625" style="1179"/>
    <col min="768" max="768" width="9.140625" style="1179" customWidth="1"/>
    <col min="769" max="769" width="5.85546875" style="1179" customWidth="1"/>
    <col min="770" max="770" width="36.140625" style="1179" customWidth="1"/>
    <col min="771" max="774" width="14.140625" style="1179" customWidth="1"/>
    <col min="775" max="775" width="12.42578125" style="1179" customWidth="1"/>
    <col min="776" max="776" width="12" style="1179" customWidth="1"/>
    <col min="777" max="1015" width="9.140625" style="1179" customWidth="1"/>
    <col min="1016" max="1016" width="5.85546875" style="1179" customWidth="1"/>
    <col min="1017" max="1017" width="28.7109375" style="1179" customWidth="1"/>
    <col min="1018" max="1019" width="14.140625" style="1179"/>
    <col min="1020" max="1020" width="9.140625" style="1179" customWidth="1"/>
    <col min="1021" max="1021" width="5.85546875" style="1179" customWidth="1"/>
    <col min="1022" max="1022" width="36.140625" style="1179" customWidth="1"/>
    <col min="1023" max="1023" width="14.140625" style="1179"/>
    <col min="1024" max="1024" width="9.140625" style="1179" customWidth="1"/>
    <col min="1025" max="1025" width="5.85546875" style="1179" customWidth="1"/>
    <col min="1026" max="1026" width="36.140625" style="1179" customWidth="1"/>
    <col min="1027" max="1030" width="14.140625" style="1179" customWidth="1"/>
    <col min="1031" max="1031" width="12.42578125" style="1179" customWidth="1"/>
    <col min="1032" max="1032" width="12" style="1179" customWidth="1"/>
    <col min="1033" max="1271" width="9.140625" style="1179" customWidth="1"/>
    <col min="1272" max="1272" width="5.85546875" style="1179" customWidth="1"/>
    <col min="1273" max="1273" width="28.7109375" style="1179" customWidth="1"/>
    <col min="1274" max="1275" width="14.140625" style="1179"/>
    <col min="1276" max="1276" width="9.140625" style="1179" customWidth="1"/>
    <col min="1277" max="1277" width="5.85546875" style="1179" customWidth="1"/>
    <col min="1278" max="1278" width="36.140625" style="1179" customWidth="1"/>
    <col min="1279" max="1279" width="14.140625" style="1179"/>
    <col min="1280" max="1280" width="9.140625" style="1179" customWidth="1"/>
    <col min="1281" max="1281" width="5.85546875" style="1179" customWidth="1"/>
    <col min="1282" max="1282" width="36.140625" style="1179" customWidth="1"/>
    <col min="1283" max="1286" width="14.140625" style="1179" customWidth="1"/>
    <col min="1287" max="1287" width="12.42578125" style="1179" customWidth="1"/>
    <col min="1288" max="1288" width="12" style="1179" customWidth="1"/>
    <col min="1289" max="1527" width="9.140625" style="1179" customWidth="1"/>
    <col min="1528" max="1528" width="5.85546875" style="1179" customWidth="1"/>
    <col min="1529" max="1529" width="28.7109375" style="1179" customWidth="1"/>
    <col min="1530" max="1531" width="14.140625" style="1179"/>
    <col min="1532" max="1532" width="9.140625" style="1179" customWidth="1"/>
    <col min="1533" max="1533" width="5.85546875" style="1179" customWidth="1"/>
    <col min="1534" max="1534" width="36.140625" style="1179" customWidth="1"/>
    <col min="1535" max="1535" width="14.140625" style="1179"/>
    <col min="1536" max="1536" width="9.140625" style="1179" customWidth="1"/>
    <col min="1537" max="1537" width="5.85546875" style="1179" customWidth="1"/>
    <col min="1538" max="1538" width="36.140625" style="1179" customWidth="1"/>
    <col min="1539" max="1542" width="14.140625" style="1179" customWidth="1"/>
    <col min="1543" max="1543" width="12.42578125" style="1179" customWidth="1"/>
    <col min="1544" max="1544" width="12" style="1179" customWidth="1"/>
    <col min="1545" max="1783" width="9.140625" style="1179" customWidth="1"/>
    <col min="1784" max="1784" width="5.85546875" style="1179" customWidth="1"/>
    <col min="1785" max="1785" width="28.7109375" style="1179" customWidth="1"/>
    <col min="1786" max="1787" width="14.140625" style="1179"/>
    <col min="1788" max="1788" width="9.140625" style="1179" customWidth="1"/>
    <col min="1789" max="1789" width="5.85546875" style="1179" customWidth="1"/>
    <col min="1790" max="1790" width="36.140625" style="1179" customWidth="1"/>
    <col min="1791" max="1791" width="14.140625" style="1179"/>
    <col min="1792" max="1792" width="9.140625" style="1179" customWidth="1"/>
    <col min="1793" max="1793" width="5.85546875" style="1179" customWidth="1"/>
    <col min="1794" max="1794" width="36.140625" style="1179" customWidth="1"/>
    <col min="1795" max="1798" width="14.140625" style="1179" customWidth="1"/>
    <col min="1799" max="1799" width="12.42578125" style="1179" customWidth="1"/>
    <col min="1800" max="1800" width="12" style="1179" customWidth="1"/>
    <col min="1801" max="2039" width="9.140625" style="1179" customWidth="1"/>
    <col min="2040" max="2040" width="5.85546875" style="1179" customWidth="1"/>
    <col min="2041" max="2041" width="28.7109375" style="1179" customWidth="1"/>
    <col min="2042" max="2043" width="14.140625" style="1179"/>
    <col min="2044" max="2044" width="9.140625" style="1179" customWidth="1"/>
    <col min="2045" max="2045" width="5.85546875" style="1179" customWidth="1"/>
    <col min="2046" max="2046" width="36.140625" style="1179" customWidth="1"/>
    <col min="2047" max="2047" width="14.140625" style="1179"/>
    <col min="2048" max="2048" width="9.140625" style="1179" customWidth="1"/>
    <col min="2049" max="2049" width="5.85546875" style="1179" customWidth="1"/>
    <col min="2050" max="2050" width="36.140625" style="1179" customWidth="1"/>
    <col min="2051" max="2054" width="14.140625" style="1179" customWidth="1"/>
    <col min="2055" max="2055" width="12.42578125" style="1179" customWidth="1"/>
    <col min="2056" max="2056" width="12" style="1179" customWidth="1"/>
    <col min="2057" max="2295" width="9.140625" style="1179" customWidth="1"/>
    <col min="2296" max="2296" width="5.85546875" style="1179" customWidth="1"/>
    <col min="2297" max="2297" width="28.7109375" style="1179" customWidth="1"/>
    <col min="2298" max="2299" width="14.140625" style="1179"/>
    <col min="2300" max="2300" width="9.140625" style="1179" customWidth="1"/>
    <col min="2301" max="2301" width="5.85546875" style="1179" customWidth="1"/>
    <col min="2302" max="2302" width="36.140625" style="1179" customWidth="1"/>
    <col min="2303" max="2303" width="14.140625" style="1179"/>
    <col min="2304" max="2304" width="9.140625" style="1179" customWidth="1"/>
    <col min="2305" max="2305" width="5.85546875" style="1179" customWidth="1"/>
    <col min="2306" max="2306" width="36.140625" style="1179" customWidth="1"/>
    <col min="2307" max="2310" width="14.140625" style="1179" customWidth="1"/>
    <col min="2311" max="2311" width="12.42578125" style="1179" customWidth="1"/>
    <col min="2312" max="2312" width="12" style="1179" customWidth="1"/>
    <col min="2313" max="2551" width="9.140625" style="1179" customWidth="1"/>
    <col min="2552" max="2552" width="5.85546875" style="1179" customWidth="1"/>
    <col min="2553" max="2553" width="28.7109375" style="1179" customWidth="1"/>
    <col min="2554" max="2555" width="14.140625" style="1179"/>
    <col min="2556" max="2556" width="9.140625" style="1179" customWidth="1"/>
    <col min="2557" max="2557" width="5.85546875" style="1179" customWidth="1"/>
    <col min="2558" max="2558" width="36.140625" style="1179" customWidth="1"/>
    <col min="2559" max="2559" width="14.140625" style="1179"/>
    <col min="2560" max="2560" width="9.140625" style="1179" customWidth="1"/>
    <col min="2561" max="2561" width="5.85546875" style="1179" customWidth="1"/>
    <col min="2562" max="2562" width="36.140625" style="1179" customWidth="1"/>
    <col min="2563" max="2566" width="14.140625" style="1179" customWidth="1"/>
    <col min="2567" max="2567" width="12.42578125" style="1179" customWidth="1"/>
    <col min="2568" max="2568" width="12" style="1179" customWidth="1"/>
    <col min="2569" max="2807" width="9.140625" style="1179" customWidth="1"/>
    <col min="2808" max="2808" width="5.85546875" style="1179" customWidth="1"/>
    <col min="2809" max="2809" width="28.7109375" style="1179" customWidth="1"/>
    <col min="2810" max="2811" width="14.140625" style="1179"/>
    <col min="2812" max="2812" width="9.140625" style="1179" customWidth="1"/>
    <col min="2813" max="2813" width="5.85546875" style="1179" customWidth="1"/>
    <col min="2814" max="2814" width="36.140625" style="1179" customWidth="1"/>
    <col min="2815" max="2815" width="14.140625" style="1179"/>
    <col min="2816" max="2816" width="9.140625" style="1179" customWidth="1"/>
    <col min="2817" max="2817" width="5.85546875" style="1179" customWidth="1"/>
    <col min="2818" max="2818" width="36.140625" style="1179" customWidth="1"/>
    <col min="2819" max="2822" width="14.140625" style="1179" customWidth="1"/>
    <col min="2823" max="2823" width="12.42578125" style="1179" customWidth="1"/>
    <col min="2824" max="2824" width="12" style="1179" customWidth="1"/>
    <col min="2825" max="3063" width="9.140625" style="1179" customWidth="1"/>
    <col min="3064" max="3064" width="5.85546875" style="1179" customWidth="1"/>
    <col min="3065" max="3065" width="28.7109375" style="1179" customWidth="1"/>
    <col min="3066" max="3067" width="14.140625" style="1179"/>
    <col min="3068" max="3068" width="9.140625" style="1179" customWidth="1"/>
    <col min="3069" max="3069" width="5.85546875" style="1179" customWidth="1"/>
    <col min="3070" max="3070" width="36.140625" style="1179" customWidth="1"/>
    <col min="3071" max="3071" width="14.140625" style="1179"/>
    <col min="3072" max="3072" width="9.140625" style="1179" customWidth="1"/>
    <col min="3073" max="3073" width="5.85546875" style="1179" customWidth="1"/>
    <col min="3074" max="3074" width="36.140625" style="1179" customWidth="1"/>
    <col min="3075" max="3078" width="14.140625" style="1179" customWidth="1"/>
    <col min="3079" max="3079" width="12.42578125" style="1179" customWidth="1"/>
    <col min="3080" max="3080" width="12" style="1179" customWidth="1"/>
    <col min="3081" max="3319" width="9.140625" style="1179" customWidth="1"/>
    <col min="3320" max="3320" width="5.85546875" style="1179" customWidth="1"/>
    <col min="3321" max="3321" width="28.7109375" style="1179" customWidth="1"/>
    <col min="3322" max="3323" width="14.140625" style="1179"/>
    <col min="3324" max="3324" width="9.140625" style="1179" customWidth="1"/>
    <col min="3325" max="3325" width="5.85546875" style="1179" customWidth="1"/>
    <col min="3326" max="3326" width="36.140625" style="1179" customWidth="1"/>
    <col min="3327" max="3327" width="14.140625" style="1179"/>
    <col min="3328" max="3328" width="9.140625" style="1179" customWidth="1"/>
    <col min="3329" max="3329" width="5.85546875" style="1179" customWidth="1"/>
    <col min="3330" max="3330" width="36.140625" style="1179" customWidth="1"/>
    <col min="3331" max="3334" width="14.140625" style="1179" customWidth="1"/>
    <col min="3335" max="3335" width="12.42578125" style="1179" customWidth="1"/>
    <col min="3336" max="3336" width="12" style="1179" customWidth="1"/>
    <col min="3337" max="3575" width="9.140625" style="1179" customWidth="1"/>
    <col min="3576" max="3576" width="5.85546875" style="1179" customWidth="1"/>
    <col min="3577" max="3577" width="28.7109375" style="1179" customWidth="1"/>
    <col min="3578" max="3579" width="14.140625" style="1179"/>
    <col min="3580" max="3580" width="9.140625" style="1179" customWidth="1"/>
    <col min="3581" max="3581" width="5.85546875" style="1179" customWidth="1"/>
    <col min="3582" max="3582" width="36.140625" style="1179" customWidth="1"/>
    <col min="3583" max="3583" width="14.140625" style="1179"/>
    <col min="3584" max="3584" width="9.140625" style="1179" customWidth="1"/>
    <col min="3585" max="3585" width="5.85546875" style="1179" customWidth="1"/>
    <col min="3586" max="3586" width="36.140625" style="1179" customWidth="1"/>
    <col min="3587" max="3590" width="14.140625" style="1179" customWidth="1"/>
    <col min="3591" max="3591" width="12.42578125" style="1179" customWidth="1"/>
    <col min="3592" max="3592" width="12" style="1179" customWidth="1"/>
    <col min="3593" max="3831" width="9.140625" style="1179" customWidth="1"/>
    <col min="3832" max="3832" width="5.85546875" style="1179" customWidth="1"/>
    <col min="3833" max="3833" width="28.7109375" style="1179" customWidth="1"/>
    <col min="3834" max="3835" width="14.140625" style="1179"/>
    <col min="3836" max="3836" width="9.140625" style="1179" customWidth="1"/>
    <col min="3837" max="3837" width="5.85546875" style="1179" customWidth="1"/>
    <col min="3838" max="3838" width="36.140625" style="1179" customWidth="1"/>
    <col min="3839" max="3839" width="14.140625" style="1179"/>
    <col min="3840" max="3840" width="9.140625" style="1179" customWidth="1"/>
    <col min="3841" max="3841" width="5.85546875" style="1179" customWidth="1"/>
    <col min="3842" max="3842" width="36.140625" style="1179" customWidth="1"/>
    <col min="3843" max="3846" width="14.140625" style="1179" customWidth="1"/>
    <col min="3847" max="3847" width="12.42578125" style="1179" customWidth="1"/>
    <col min="3848" max="3848" width="12" style="1179" customWidth="1"/>
    <col min="3849" max="4087" width="9.140625" style="1179" customWidth="1"/>
    <col min="4088" max="4088" width="5.85546875" style="1179" customWidth="1"/>
    <col min="4089" max="4089" width="28.7109375" style="1179" customWidth="1"/>
    <col min="4090" max="4091" width="14.140625" style="1179"/>
    <col min="4092" max="4092" width="9.140625" style="1179" customWidth="1"/>
    <col min="4093" max="4093" width="5.85546875" style="1179" customWidth="1"/>
    <col min="4094" max="4094" width="36.140625" style="1179" customWidth="1"/>
    <col min="4095" max="4095" width="14.140625" style="1179"/>
    <col min="4096" max="4096" width="9.140625" style="1179" customWidth="1"/>
    <col min="4097" max="4097" width="5.85546875" style="1179" customWidth="1"/>
    <col min="4098" max="4098" width="36.140625" style="1179" customWidth="1"/>
    <col min="4099" max="4102" width="14.140625" style="1179" customWidth="1"/>
    <col min="4103" max="4103" width="12.42578125" style="1179" customWidth="1"/>
    <col min="4104" max="4104" width="12" style="1179" customWidth="1"/>
    <col min="4105" max="4343" width="9.140625" style="1179" customWidth="1"/>
    <col min="4344" max="4344" width="5.85546875" style="1179" customWidth="1"/>
    <col min="4345" max="4345" width="28.7109375" style="1179" customWidth="1"/>
    <col min="4346" max="4347" width="14.140625" style="1179"/>
    <col min="4348" max="4348" width="9.140625" style="1179" customWidth="1"/>
    <col min="4349" max="4349" width="5.85546875" style="1179" customWidth="1"/>
    <col min="4350" max="4350" width="36.140625" style="1179" customWidth="1"/>
    <col min="4351" max="4351" width="14.140625" style="1179"/>
    <col min="4352" max="4352" width="9.140625" style="1179" customWidth="1"/>
    <col min="4353" max="4353" width="5.85546875" style="1179" customWidth="1"/>
    <col min="4354" max="4354" width="36.140625" style="1179" customWidth="1"/>
    <col min="4355" max="4358" width="14.140625" style="1179" customWidth="1"/>
    <col min="4359" max="4359" width="12.42578125" style="1179" customWidth="1"/>
    <col min="4360" max="4360" width="12" style="1179" customWidth="1"/>
    <col min="4361" max="4599" width="9.140625" style="1179" customWidth="1"/>
    <col min="4600" max="4600" width="5.85546875" style="1179" customWidth="1"/>
    <col min="4601" max="4601" width="28.7109375" style="1179" customWidth="1"/>
    <col min="4602" max="4603" width="14.140625" style="1179"/>
    <col min="4604" max="4604" width="9.140625" style="1179" customWidth="1"/>
    <col min="4605" max="4605" width="5.85546875" style="1179" customWidth="1"/>
    <col min="4606" max="4606" width="36.140625" style="1179" customWidth="1"/>
    <col min="4607" max="4607" width="14.140625" style="1179"/>
    <col min="4608" max="4608" width="9.140625" style="1179" customWidth="1"/>
    <col min="4609" max="4609" width="5.85546875" style="1179" customWidth="1"/>
    <col min="4610" max="4610" width="36.140625" style="1179" customWidth="1"/>
    <col min="4611" max="4614" width="14.140625" style="1179" customWidth="1"/>
    <col min="4615" max="4615" width="12.42578125" style="1179" customWidth="1"/>
    <col min="4616" max="4616" width="12" style="1179" customWidth="1"/>
    <col min="4617" max="4855" width="9.140625" style="1179" customWidth="1"/>
    <col min="4856" max="4856" width="5.85546875" style="1179" customWidth="1"/>
    <col min="4857" max="4857" width="28.7109375" style="1179" customWidth="1"/>
    <col min="4858" max="4859" width="14.140625" style="1179"/>
    <col min="4860" max="4860" width="9.140625" style="1179" customWidth="1"/>
    <col min="4861" max="4861" width="5.85546875" style="1179" customWidth="1"/>
    <col min="4862" max="4862" width="36.140625" style="1179" customWidth="1"/>
    <col min="4863" max="4863" width="14.140625" style="1179"/>
    <col min="4864" max="4864" width="9.140625" style="1179" customWidth="1"/>
    <col min="4865" max="4865" width="5.85546875" style="1179" customWidth="1"/>
    <col min="4866" max="4866" width="36.140625" style="1179" customWidth="1"/>
    <col min="4867" max="4870" width="14.140625" style="1179" customWidth="1"/>
    <col min="4871" max="4871" width="12.42578125" style="1179" customWidth="1"/>
    <col min="4872" max="4872" width="12" style="1179" customWidth="1"/>
    <col min="4873" max="5111" width="9.140625" style="1179" customWidth="1"/>
    <col min="5112" max="5112" width="5.85546875" style="1179" customWidth="1"/>
    <col min="5113" max="5113" width="28.7109375" style="1179" customWidth="1"/>
    <col min="5114" max="5115" width="14.140625" style="1179"/>
    <col min="5116" max="5116" width="9.140625" style="1179" customWidth="1"/>
    <col min="5117" max="5117" width="5.85546875" style="1179" customWidth="1"/>
    <col min="5118" max="5118" width="36.140625" style="1179" customWidth="1"/>
    <col min="5119" max="5119" width="14.140625" style="1179"/>
    <col min="5120" max="5120" width="9.140625" style="1179" customWidth="1"/>
    <col min="5121" max="5121" width="5.85546875" style="1179" customWidth="1"/>
    <col min="5122" max="5122" width="36.140625" style="1179" customWidth="1"/>
    <col min="5123" max="5126" width="14.140625" style="1179" customWidth="1"/>
    <col min="5127" max="5127" width="12.42578125" style="1179" customWidth="1"/>
    <col min="5128" max="5128" width="12" style="1179" customWidth="1"/>
    <col min="5129" max="5367" width="9.140625" style="1179" customWidth="1"/>
    <col min="5368" max="5368" width="5.85546875" style="1179" customWidth="1"/>
    <col min="5369" max="5369" width="28.7109375" style="1179" customWidth="1"/>
    <col min="5370" max="5371" width="14.140625" style="1179"/>
    <col min="5372" max="5372" width="9.140625" style="1179" customWidth="1"/>
    <col min="5373" max="5373" width="5.85546875" style="1179" customWidth="1"/>
    <col min="5374" max="5374" width="36.140625" style="1179" customWidth="1"/>
    <col min="5375" max="5375" width="14.140625" style="1179"/>
    <col min="5376" max="5376" width="9.140625" style="1179" customWidth="1"/>
    <col min="5377" max="5377" width="5.85546875" style="1179" customWidth="1"/>
    <col min="5378" max="5378" width="36.140625" style="1179" customWidth="1"/>
    <col min="5379" max="5382" width="14.140625" style="1179" customWidth="1"/>
    <col min="5383" max="5383" width="12.42578125" style="1179" customWidth="1"/>
    <col min="5384" max="5384" width="12" style="1179" customWidth="1"/>
    <col min="5385" max="5623" width="9.140625" style="1179" customWidth="1"/>
    <col min="5624" max="5624" width="5.85546875" style="1179" customWidth="1"/>
    <col min="5625" max="5625" width="28.7109375" style="1179" customWidth="1"/>
    <col min="5626" max="5627" width="14.140625" style="1179"/>
    <col min="5628" max="5628" width="9.140625" style="1179" customWidth="1"/>
    <col min="5629" max="5629" width="5.85546875" style="1179" customWidth="1"/>
    <col min="5630" max="5630" width="36.140625" style="1179" customWidth="1"/>
    <col min="5631" max="5631" width="14.140625" style="1179"/>
    <col min="5632" max="5632" width="9.140625" style="1179" customWidth="1"/>
    <col min="5633" max="5633" width="5.85546875" style="1179" customWidth="1"/>
    <col min="5634" max="5634" width="36.140625" style="1179" customWidth="1"/>
    <col min="5635" max="5638" width="14.140625" style="1179" customWidth="1"/>
    <col min="5639" max="5639" width="12.42578125" style="1179" customWidth="1"/>
    <col min="5640" max="5640" width="12" style="1179" customWidth="1"/>
    <col min="5641" max="5879" width="9.140625" style="1179" customWidth="1"/>
    <col min="5880" max="5880" width="5.85546875" style="1179" customWidth="1"/>
    <col min="5881" max="5881" width="28.7109375" style="1179" customWidth="1"/>
    <col min="5882" max="5883" width="14.140625" style="1179"/>
    <col min="5884" max="5884" width="9.140625" style="1179" customWidth="1"/>
    <col min="5885" max="5885" width="5.85546875" style="1179" customWidth="1"/>
    <col min="5886" max="5886" width="36.140625" style="1179" customWidth="1"/>
    <col min="5887" max="5887" width="14.140625" style="1179"/>
    <col min="5888" max="5888" width="9.140625" style="1179" customWidth="1"/>
    <col min="5889" max="5889" width="5.85546875" style="1179" customWidth="1"/>
    <col min="5890" max="5890" width="36.140625" style="1179" customWidth="1"/>
    <col min="5891" max="5894" width="14.140625" style="1179" customWidth="1"/>
    <col min="5895" max="5895" width="12.42578125" style="1179" customWidth="1"/>
    <col min="5896" max="5896" width="12" style="1179" customWidth="1"/>
    <col min="5897" max="6135" width="9.140625" style="1179" customWidth="1"/>
    <col min="6136" max="6136" width="5.85546875" style="1179" customWidth="1"/>
    <col min="6137" max="6137" width="28.7109375" style="1179" customWidth="1"/>
    <col min="6138" max="6139" width="14.140625" style="1179"/>
    <col min="6140" max="6140" width="9.140625" style="1179" customWidth="1"/>
    <col min="6141" max="6141" width="5.85546875" style="1179" customWidth="1"/>
    <col min="6142" max="6142" width="36.140625" style="1179" customWidth="1"/>
    <col min="6143" max="6143" width="14.140625" style="1179"/>
    <col min="6144" max="6144" width="9.140625" style="1179" customWidth="1"/>
    <col min="6145" max="6145" width="5.85546875" style="1179" customWidth="1"/>
    <col min="6146" max="6146" width="36.140625" style="1179" customWidth="1"/>
    <col min="6147" max="6150" width="14.140625" style="1179" customWidth="1"/>
    <col min="6151" max="6151" width="12.42578125" style="1179" customWidth="1"/>
    <col min="6152" max="6152" width="12" style="1179" customWidth="1"/>
    <col min="6153" max="6391" width="9.140625" style="1179" customWidth="1"/>
    <col min="6392" max="6392" width="5.85546875" style="1179" customWidth="1"/>
    <col min="6393" max="6393" width="28.7109375" style="1179" customWidth="1"/>
    <col min="6394" max="6395" width="14.140625" style="1179"/>
    <col min="6396" max="6396" width="9.140625" style="1179" customWidth="1"/>
    <col min="6397" max="6397" width="5.85546875" style="1179" customWidth="1"/>
    <col min="6398" max="6398" width="36.140625" style="1179" customWidth="1"/>
    <col min="6399" max="6399" width="14.140625" style="1179"/>
    <col min="6400" max="6400" width="9.140625" style="1179" customWidth="1"/>
    <col min="6401" max="6401" width="5.85546875" style="1179" customWidth="1"/>
    <col min="6402" max="6402" width="36.140625" style="1179" customWidth="1"/>
    <col min="6403" max="6406" width="14.140625" style="1179" customWidth="1"/>
    <col min="6407" max="6407" width="12.42578125" style="1179" customWidth="1"/>
    <col min="6408" max="6408" width="12" style="1179" customWidth="1"/>
    <col min="6409" max="6647" width="9.140625" style="1179" customWidth="1"/>
    <col min="6648" max="6648" width="5.85546875" style="1179" customWidth="1"/>
    <col min="6649" max="6649" width="28.7109375" style="1179" customWidth="1"/>
    <col min="6650" max="6651" width="14.140625" style="1179"/>
    <col min="6652" max="6652" width="9.140625" style="1179" customWidth="1"/>
    <col min="6653" max="6653" width="5.85546875" style="1179" customWidth="1"/>
    <col min="6654" max="6654" width="36.140625" style="1179" customWidth="1"/>
    <col min="6655" max="6655" width="14.140625" style="1179"/>
    <col min="6656" max="6656" width="9.140625" style="1179" customWidth="1"/>
    <col min="6657" max="6657" width="5.85546875" style="1179" customWidth="1"/>
    <col min="6658" max="6658" width="36.140625" style="1179" customWidth="1"/>
    <col min="6659" max="6662" width="14.140625" style="1179" customWidth="1"/>
    <col min="6663" max="6663" width="12.42578125" style="1179" customWidth="1"/>
    <col min="6664" max="6664" width="12" style="1179" customWidth="1"/>
    <col min="6665" max="6903" width="9.140625" style="1179" customWidth="1"/>
    <col min="6904" max="6904" width="5.85546875" style="1179" customWidth="1"/>
    <col min="6905" max="6905" width="28.7109375" style="1179" customWidth="1"/>
    <col min="6906" max="6907" width="14.140625" style="1179"/>
    <col min="6908" max="6908" width="9.140625" style="1179" customWidth="1"/>
    <col min="6909" max="6909" width="5.85546875" style="1179" customWidth="1"/>
    <col min="6910" max="6910" width="36.140625" style="1179" customWidth="1"/>
    <col min="6911" max="6911" width="14.140625" style="1179"/>
    <col min="6912" max="6912" width="9.140625" style="1179" customWidth="1"/>
    <col min="6913" max="6913" width="5.85546875" style="1179" customWidth="1"/>
    <col min="6914" max="6914" width="36.140625" style="1179" customWidth="1"/>
    <col min="6915" max="6918" width="14.140625" style="1179" customWidth="1"/>
    <col min="6919" max="6919" width="12.42578125" style="1179" customWidth="1"/>
    <col min="6920" max="6920" width="12" style="1179" customWidth="1"/>
    <col min="6921" max="7159" width="9.140625" style="1179" customWidth="1"/>
    <col min="7160" max="7160" width="5.85546875" style="1179" customWidth="1"/>
    <col min="7161" max="7161" width="28.7109375" style="1179" customWidth="1"/>
    <col min="7162" max="7163" width="14.140625" style="1179"/>
    <col min="7164" max="7164" width="9.140625" style="1179" customWidth="1"/>
    <col min="7165" max="7165" width="5.85546875" style="1179" customWidth="1"/>
    <col min="7166" max="7166" width="36.140625" style="1179" customWidth="1"/>
    <col min="7167" max="7167" width="14.140625" style="1179"/>
    <col min="7168" max="7168" width="9.140625" style="1179" customWidth="1"/>
    <col min="7169" max="7169" width="5.85546875" style="1179" customWidth="1"/>
    <col min="7170" max="7170" width="36.140625" style="1179" customWidth="1"/>
    <col min="7171" max="7174" width="14.140625" style="1179" customWidth="1"/>
    <col min="7175" max="7175" width="12.42578125" style="1179" customWidth="1"/>
    <col min="7176" max="7176" width="12" style="1179" customWidth="1"/>
    <col min="7177" max="7415" width="9.140625" style="1179" customWidth="1"/>
    <col min="7416" max="7416" width="5.85546875" style="1179" customWidth="1"/>
    <col min="7417" max="7417" width="28.7109375" style="1179" customWidth="1"/>
    <col min="7418" max="7419" width="14.140625" style="1179"/>
    <col min="7420" max="7420" width="9.140625" style="1179" customWidth="1"/>
    <col min="7421" max="7421" width="5.85546875" style="1179" customWidth="1"/>
    <col min="7422" max="7422" width="36.140625" style="1179" customWidth="1"/>
    <col min="7423" max="7423" width="14.140625" style="1179"/>
    <col min="7424" max="7424" width="9.140625" style="1179" customWidth="1"/>
    <col min="7425" max="7425" width="5.85546875" style="1179" customWidth="1"/>
    <col min="7426" max="7426" width="36.140625" style="1179" customWidth="1"/>
    <col min="7427" max="7430" width="14.140625" style="1179" customWidth="1"/>
    <col min="7431" max="7431" width="12.42578125" style="1179" customWidth="1"/>
    <col min="7432" max="7432" width="12" style="1179" customWidth="1"/>
    <col min="7433" max="7671" width="9.140625" style="1179" customWidth="1"/>
    <col min="7672" max="7672" width="5.85546875" style="1179" customWidth="1"/>
    <col min="7673" max="7673" width="28.7109375" style="1179" customWidth="1"/>
    <col min="7674" max="7675" width="14.140625" style="1179"/>
    <col min="7676" max="7676" width="9.140625" style="1179" customWidth="1"/>
    <col min="7677" max="7677" width="5.85546875" style="1179" customWidth="1"/>
    <col min="7678" max="7678" width="36.140625" style="1179" customWidth="1"/>
    <col min="7679" max="7679" width="14.140625" style="1179"/>
    <col min="7680" max="7680" width="9.140625" style="1179" customWidth="1"/>
    <col min="7681" max="7681" width="5.85546875" style="1179" customWidth="1"/>
    <col min="7682" max="7682" width="36.140625" style="1179" customWidth="1"/>
    <col min="7683" max="7686" width="14.140625" style="1179" customWidth="1"/>
    <col min="7687" max="7687" width="12.42578125" style="1179" customWidth="1"/>
    <col min="7688" max="7688" width="12" style="1179" customWidth="1"/>
    <col min="7689" max="7927" width="9.140625" style="1179" customWidth="1"/>
    <col min="7928" max="7928" width="5.85546875" style="1179" customWidth="1"/>
    <col min="7929" max="7929" width="28.7109375" style="1179" customWidth="1"/>
    <col min="7930" max="7931" width="14.140625" style="1179"/>
    <col min="7932" max="7932" width="9.140625" style="1179" customWidth="1"/>
    <col min="7933" max="7933" width="5.85546875" style="1179" customWidth="1"/>
    <col min="7934" max="7934" width="36.140625" style="1179" customWidth="1"/>
    <col min="7935" max="7935" width="14.140625" style="1179"/>
    <col min="7936" max="7936" width="9.140625" style="1179" customWidth="1"/>
    <col min="7937" max="7937" width="5.85546875" style="1179" customWidth="1"/>
    <col min="7938" max="7938" width="36.140625" style="1179" customWidth="1"/>
    <col min="7939" max="7942" width="14.140625" style="1179" customWidth="1"/>
    <col min="7943" max="7943" width="12.42578125" style="1179" customWidth="1"/>
    <col min="7944" max="7944" width="12" style="1179" customWidth="1"/>
    <col min="7945" max="8183" width="9.140625" style="1179" customWidth="1"/>
    <col min="8184" max="8184" width="5.85546875" style="1179" customWidth="1"/>
    <col min="8185" max="8185" width="28.7109375" style="1179" customWidth="1"/>
    <col min="8186" max="8187" width="14.140625" style="1179"/>
    <col min="8188" max="8188" width="9.140625" style="1179" customWidth="1"/>
    <col min="8189" max="8189" width="5.85546875" style="1179" customWidth="1"/>
    <col min="8190" max="8190" width="36.140625" style="1179" customWidth="1"/>
    <col min="8191" max="8191" width="14.140625" style="1179"/>
    <col min="8192" max="8192" width="9.140625" style="1179" customWidth="1"/>
    <col min="8193" max="8193" width="5.85546875" style="1179" customWidth="1"/>
    <col min="8194" max="8194" width="36.140625" style="1179" customWidth="1"/>
    <col min="8195" max="8198" width="14.140625" style="1179" customWidth="1"/>
    <col min="8199" max="8199" width="12.42578125" style="1179" customWidth="1"/>
    <col min="8200" max="8200" width="12" style="1179" customWidth="1"/>
    <col min="8201" max="8439" width="9.140625" style="1179" customWidth="1"/>
    <col min="8440" max="8440" width="5.85546875" style="1179" customWidth="1"/>
    <col min="8441" max="8441" width="28.7109375" style="1179" customWidth="1"/>
    <col min="8442" max="8443" width="14.140625" style="1179"/>
    <col min="8444" max="8444" width="9.140625" style="1179" customWidth="1"/>
    <col min="8445" max="8445" width="5.85546875" style="1179" customWidth="1"/>
    <col min="8446" max="8446" width="36.140625" style="1179" customWidth="1"/>
    <col min="8447" max="8447" width="14.140625" style="1179"/>
    <col min="8448" max="8448" width="9.140625" style="1179" customWidth="1"/>
    <col min="8449" max="8449" width="5.85546875" style="1179" customWidth="1"/>
    <col min="8450" max="8450" width="36.140625" style="1179" customWidth="1"/>
    <col min="8451" max="8454" width="14.140625" style="1179" customWidth="1"/>
    <col min="8455" max="8455" width="12.42578125" style="1179" customWidth="1"/>
    <col min="8456" max="8456" width="12" style="1179" customWidth="1"/>
    <col min="8457" max="8695" width="9.140625" style="1179" customWidth="1"/>
    <col min="8696" max="8696" width="5.85546875" style="1179" customWidth="1"/>
    <col min="8697" max="8697" width="28.7109375" style="1179" customWidth="1"/>
    <col min="8698" max="8699" width="14.140625" style="1179"/>
    <col min="8700" max="8700" width="9.140625" style="1179" customWidth="1"/>
    <col min="8701" max="8701" width="5.85546875" style="1179" customWidth="1"/>
    <col min="8702" max="8702" width="36.140625" style="1179" customWidth="1"/>
    <col min="8703" max="8703" width="14.140625" style="1179"/>
    <col min="8704" max="8704" width="9.140625" style="1179" customWidth="1"/>
    <col min="8705" max="8705" width="5.85546875" style="1179" customWidth="1"/>
    <col min="8706" max="8706" width="36.140625" style="1179" customWidth="1"/>
    <col min="8707" max="8710" width="14.140625" style="1179" customWidth="1"/>
    <col min="8711" max="8711" width="12.42578125" style="1179" customWidth="1"/>
    <col min="8712" max="8712" width="12" style="1179" customWidth="1"/>
    <col min="8713" max="8951" width="9.140625" style="1179" customWidth="1"/>
    <col min="8952" max="8952" width="5.85546875" style="1179" customWidth="1"/>
    <col min="8953" max="8953" width="28.7109375" style="1179" customWidth="1"/>
    <col min="8954" max="8955" width="14.140625" style="1179"/>
    <col min="8956" max="8956" width="9.140625" style="1179" customWidth="1"/>
    <col min="8957" max="8957" width="5.85546875" style="1179" customWidth="1"/>
    <col min="8958" max="8958" width="36.140625" style="1179" customWidth="1"/>
    <col min="8959" max="8959" width="14.140625" style="1179"/>
    <col min="8960" max="8960" width="9.140625" style="1179" customWidth="1"/>
    <col min="8961" max="8961" width="5.85546875" style="1179" customWidth="1"/>
    <col min="8962" max="8962" width="36.140625" style="1179" customWidth="1"/>
    <col min="8963" max="8966" width="14.140625" style="1179" customWidth="1"/>
    <col min="8967" max="8967" width="12.42578125" style="1179" customWidth="1"/>
    <col min="8968" max="8968" width="12" style="1179" customWidth="1"/>
    <col min="8969" max="9207" width="9.140625" style="1179" customWidth="1"/>
    <col min="9208" max="9208" width="5.85546875" style="1179" customWidth="1"/>
    <col min="9209" max="9209" width="28.7109375" style="1179" customWidth="1"/>
    <col min="9210" max="9211" width="14.140625" style="1179"/>
    <col min="9212" max="9212" width="9.140625" style="1179" customWidth="1"/>
    <col min="9213" max="9213" width="5.85546875" style="1179" customWidth="1"/>
    <col min="9214" max="9214" width="36.140625" style="1179" customWidth="1"/>
    <col min="9215" max="9215" width="14.140625" style="1179"/>
    <col min="9216" max="9216" width="9.140625" style="1179" customWidth="1"/>
    <col min="9217" max="9217" width="5.85546875" style="1179" customWidth="1"/>
    <col min="9218" max="9218" width="36.140625" style="1179" customWidth="1"/>
    <col min="9219" max="9222" width="14.140625" style="1179" customWidth="1"/>
    <col min="9223" max="9223" width="12.42578125" style="1179" customWidth="1"/>
    <col min="9224" max="9224" width="12" style="1179" customWidth="1"/>
    <col min="9225" max="9463" width="9.140625" style="1179" customWidth="1"/>
    <col min="9464" max="9464" width="5.85546875" style="1179" customWidth="1"/>
    <col min="9465" max="9465" width="28.7109375" style="1179" customWidth="1"/>
    <col min="9466" max="9467" width="14.140625" style="1179"/>
    <col min="9468" max="9468" width="9.140625" style="1179" customWidth="1"/>
    <col min="9469" max="9469" width="5.85546875" style="1179" customWidth="1"/>
    <col min="9470" max="9470" width="36.140625" style="1179" customWidth="1"/>
    <col min="9471" max="9471" width="14.140625" style="1179"/>
    <col min="9472" max="9472" width="9.140625" style="1179" customWidth="1"/>
    <col min="9473" max="9473" width="5.85546875" style="1179" customWidth="1"/>
    <col min="9474" max="9474" width="36.140625" style="1179" customWidth="1"/>
    <col min="9475" max="9478" width="14.140625" style="1179" customWidth="1"/>
    <col min="9479" max="9479" width="12.42578125" style="1179" customWidth="1"/>
    <col min="9480" max="9480" width="12" style="1179" customWidth="1"/>
    <col min="9481" max="9719" width="9.140625" style="1179" customWidth="1"/>
    <col min="9720" max="9720" width="5.85546875" style="1179" customWidth="1"/>
    <col min="9721" max="9721" width="28.7109375" style="1179" customWidth="1"/>
    <col min="9722" max="9723" width="14.140625" style="1179"/>
    <col min="9724" max="9724" width="9.140625" style="1179" customWidth="1"/>
    <col min="9725" max="9725" width="5.85546875" style="1179" customWidth="1"/>
    <col min="9726" max="9726" width="36.140625" style="1179" customWidth="1"/>
    <col min="9727" max="9727" width="14.140625" style="1179"/>
    <col min="9728" max="9728" width="9.140625" style="1179" customWidth="1"/>
    <col min="9729" max="9729" width="5.85546875" style="1179" customWidth="1"/>
    <col min="9730" max="9730" width="36.140625" style="1179" customWidth="1"/>
    <col min="9731" max="9734" width="14.140625" style="1179" customWidth="1"/>
    <col min="9735" max="9735" width="12.42578125" style="1179" customWidth="1"/>
    <col min="9736" max="9736" width="12" style="1179" customWidth="1"/>
    <col min="9737" max="9975" width="9.140625" style="1179" customWidth="1"/>
    <col min="9976" max="9976" width="5.85546875" style="1179" customWidth="1"/>
    <col min="9977" max="9977" width="28.7109375" style="1179" customWidth="1"/>
    <col min="9978" max="9979" width="14.140625" style="1179"/>
    <col min="9980" max="9980" width="9.140625" style="1179" customWidth="1"/>
    <col min="9981" max="9981" width="5.85546875" style="1179" customWidth="1"/>
    <col min="9982" max="9982" width="36.140625" style="1179" customWidth="1"/>
    <col min="9983" max="9983" width="14.140625" style="1179"/>
    <col min="9984" max="9984" width="9.140625" style="1179" customWidth="1"/>
    <col min="9985" max="9985" width="5.85546875" style="1179" customWidth="1"/>
    <col min="9986" max="9986" width="36.140625" style="1179" customWidth="1"/>
    <col min="9987" max="9990" width="14.140625" style="1179" customWidth="1"/>
    <col min="9991" max="9991" width="12.42578125" style="1179" customWidth="1"/>
    <col min="9992" max="9992" width="12" style="1179" customWidth="1"/>
    <col min="9993" max="10231" width="9.140625" style="1179" customWidth="1"/>
    <col min="10232" max="10232" width="5.85546875" style="1179" customWidth="1"/>
    <col min="10233" max="10233" width="28.7109375" style="1179" customWidth="1"/>
    <col min="10234" max="10235" width="14.140625" style="1179"/>
    <col min="10236" max="10236" width="9.140625" style="1179" customWidth="1"/>
    <col min="10237" max="10237" width="5.85546875" style="1179" customWidth="1"/>
    <col min="10238" max="10238" width="36.140625" style="1179" customWidth="1"/>
    <col min="10239" max="10239" width="14.140625" style="1179"/>
    <col min="10240" max="10240" width="9.140625" style="1179" customWidth="1"/>
    <col min="10241" max="10241" width="5.85546875" style="1179" customWidth="1"/>
    <col min="10242" max="10242" width="36.140625" style="1179" customWidth="1"/>
    <col min="10243" max="10246" width="14.140625" style="1179" customWidth="1"/>
    <col min="10247" max="10247" width="12.42578125" style="1179" customWidth="1"/>
    <col min="10248" max="10248" width="12" style="1179" customWidth="1"/>
    <col min="10249" max="10487" width="9.140625" style="1179" customWidth="1"/>
    <col min="10488" max="10488" width="5.85546875" style="1179" customWidth="1"/>
    <col min="10489" max="10489" width="28.7109375" style="1179" customWidth="1"/>
    <col min="10490" max="10491" width="14.140625" style="1179"/>
    <col min="10492" max="10492" width="9.140625" style="1179" customWidth="1"/>
    <col min="10493" max="10493" width="5.85546875" style="1179" customWidth="1"/>
    <col min="10494" max="10494" width="36.140625" style="1179" customWidth="1"/>
    <col min="10495" max="10495" width="14.140625" style="1179"/>
    <col min="10496" max="10496" width="9.140625" style="1179" customWidth="1"/>
    <col min="10497" max="10497" width="5.85546875" style="1179" customWidth="1"/>
    <col min="10498" max="10498" width="36.140625" style="1179" customWidth="1"/>
    <col min="10499" max="10502" width="14.140625" style="1179" customWidth="1"/>
    <col min="10503" max="10503" width="12.42578125" style="1179" customWidth="1"/>
    <col min="10504" max="10504" width="12" style="1179" customWidth="1"/>
    <col min="10505" max="10743" width="9.140625" style="1179" customWidth="1"/>
    <col min="10744" max="10744" width="5.85546875" style="1179" customWidth="1"/>
    <col min="10745" max="10745" width="28.7109375" style="1179" customWidth="1"/>
    <col min="10746" max="10747" width="14.140625" style="1179"/>
    <col min="10748" max="10748" width="9.140625" style="1179" customWidth="1"/>
    <col min="10749" max="10749" width="5.85546875" style="1179" customWidth="1"/>
    <col min="10750" max="10750" width="36.140625" style="1179" customWidth="1"/>
    <col min="10751" max="10751" width="14.140625" style="1179"/>
    <col min="10752" max="10752" width="9.140625" style="1179" customWidth="1"/>
    <col min="10753" max="10753" width="5.85546875" style="1179" customWidth="1"/>
    <col min="10754" max="10754" width="36.140625" style="1179" customWidth="1"/>
    <col min="10755" max="10758" width="14.140625" style="1179" customWidth="1"/>
    <col min="10759" max="10759" width="12.42578125" style="1179" customWidth="1"/>
    <col min="10760" max="10760" width="12" style="1179" customWidth="1"/>
    <col min="10761" max="10999" width="9.140625" style="1179" customWidth="1"/>
    <col min="11000" max="11000" width="5.85546875" style="1179" customWidth="1"/>
    <col min="11001" max="11001" width="28.7109375" style="1179" customWidth="1"/>
    <col min="11002" max="11003" width="14.140625" style="1179"/>
    <col min="11004" max="11004" width="9.140625" style="1179" customWidth="1"/>
    <col min="11005" max="11005" width="5.85546875" style="1179" customWidth="1"/>
    <col min="11006" max="11006" width="36.140625" style="1179" customWidth="1"/>
    <col min="11007" max="11007" width="14.140625" style="1179"/>
    <col min="11008" max="11008" width="9.140625" style="1179" customWidth="1"/>
    <col min="11009" max="11009" width="5.85546875" style="1179" customWidth="1"/>
    <col min="11010" max="11010" width="36.140625" style="1179" customWidth="1"/>
    <col min="11011" max="11014" width="14.140625" style="1179" customWidth="1"/>
    <col min="11015" max="11015" width="12.42578125" style="1179" customWidth="1"/>
    <col min="11016" max="11016" width="12" style="1179" customWidth="1"/>
    <col min="11017" max="11255" width="9.140625" style="1179" customWidth="1"/>
    <col min="11256" max="11256" width="5.85546875" style="1179" customWidth="1"/>
    <col min="11257" max="11257" width="28.7109375" style="1179" customWidth="1"/>
    <col min="11258" max="11259" width="14.140625" style="1179"/>
    <col min="11260" max="11260" width="9.140625" style="1179" customWidth="1"/>
    <col min="11261" max="11261" width="5.85546875" style="1179" customWidth="1"/>
    <col min="11262" max="11262" width="36.140625" style="1179" customWidth="1"/>
    <col min="11263" max="11263" width="14.140625" style="1179"/>
    <col min="11264" max="11264" width="9.140625" style="1179" customWidth="1"/>
    <col min="11265" max="11265" width="5.85546875" style="1179" customWidth="1"/>
    <col min="11266" max="11266" width="36.140625" style="1179" customWidth="1"/>
    <col min="11267" max="11270" width="14.140625" style="1179" customWidth="1"/>
    <col min="11271" max="11271" width="12.42578125" style="1179" customWidth="1"/>
    <col min="11272" max="11272" width="12" style="1179" customWidth="1"/>
    <col min="11273" max="11511" width="9.140625" style="1179" customWidth="1"/>
    <col min="11512" max="11512" width="5.85546875" style="1179" customWidth="1"/>
    <col min="11513" max="11513" width="28.7109375" style="1179" customWidth="1"/>
    <col min="11514" max="11515" width="14.140625" style="1179"/>
    <col min="11516" max="11516" width="9.140625" style="1179" customWidth="1"/>
    <col min="11517" max="11517" width="5.85546875" style="1179" customWidth="1"/>
    <col min="11518" max="11518" width="36.140625" style="1179" customWidth="1"/>
    <col min="11519" max="11519" width="14.140625" style="1179"/>
    <col min="11520" max="11520" width="9.140625" style="1179" customWidth="1"/>
    <col min="11521" max="11521" width="5.85546875" style="1179" customWidth="1"/>
    <col min="11522" max="11522" width="36.140625" style="1179" customWidth="1"/>
    <col min="11523" max="11526" width="14.140625" style="1179" customWidth="1"/>
    <col min="11527" max="11527" width="12.42578125" style="1179" customWidth="1"/>
    <col min="11528" max="11528" width="12" style="1179" customWidth="1"/>
    <col min="11529" max="11767" width="9.140625" style="1179" customWidth="1"/>
    <col min="11768" max="11768" width="5.85546875" style="1179" customWidth="1"/>
    <col min="11769" max="11769" width="28.7109375" style="1179" customWidth="1"/>
    <col min="11770" max="11771" width="14.140625" style="1179"/>
    <col min="11772" max="11772" width="9.140625" style="1179" customWidth="1"/>
    <col min="11773" max="11773" width="5.85546875" style="1179" customWidth="1"/>
    <col min="11774" max="11774" width="36.140625" style="1179" customWidth="1"/>
    <col min="11775" max="11775" width="14.140625" style="1179"/>
    <col min="11776" max="11776" width="9.140625" style="1179" customWidth="1"/>
    <col min="11777" max="11777" width="5.85546875" style="1179" customWidth="1"/>
    <col min="11778" max="11778" width="36.140625" style="1179" customWidth="1"/>
    <col min="11779" max="11782" width="14.140625" style="1179" customWidth="1"/>
    <col min="11783" max="11783" width="12.42578125" style="1179" customWidth="1"/>
    <col min="11784" max="11784" width="12" style="1179" customWidth="1"/>
    <col min="11785" max="12023" width="9.140625" style="1179" customWidth="1"/>
    <col min="12024" max="12024" width="5.85546875" style="1179" customWidth="1"/>
    <col min="12025" max="12025" width="28.7109375" style="1179" customWidth="1"/>
    <col min="12026" max="12027" width="14.140625" style="1179"/>
    <col min="12028" max="12028" width="9.140625" style="1179" customWidth="1"/>
    <col min="12029" max="12029" width="5.85546875" style="1179" customWidth="1"/>
    <col min="12030" max="12030" width="36.140625" style="1179" customWidth="1"/>
    <col min="12031" max="12031" width="14.140625" style="1179"/>
    <col min="12032" max="12032" width="9.140625" style="1179" customWidth="1"/>
    <col min="12033" max="12033" width="5.85546875" style="1179" customWidth="1"/>
    <col min="12034" max="12034" width="36.140625" style="1179" customWidth="1"/>
    <col min="12035" max="12038" width="14.140625" style="1179" customWidth="1"/>
    <col min="12039" max="12039" width="12.42578125" style="1179" customWidth="1"/>
    <col min="12040" max="12040" width="12" style="1179" customWidth="1"/>
    <col min="12041" max="12279" width="9.140625" style="1179" customWidth="1"/>
    <col min="12280" max="12280" width="5.85546875" style="1179" customWidth="1"/>
    <col min="12281" max="12281" width="28.7109375" style="1179" customWidth="1"/>
    <col min="12282" max="12283" width="14.140625" style="1179"/>
    <col min="12284" max="12284" width="9.140625" style="1179" customWidth="1"/>
    <col min="12285" max="12285" width="5.85546875" style="1179" customWidth="1"/>
    <col min="12286" max="12286" width="36.140625" style="1179" customWidth="1"/>
    <col min="12287" max="12287" width="14.140625" style="1179"/>
    <col min="12288" max="12288" width="9.140625" style="1179" customWidth="1"/>
    <col min="12289" max="12289" width="5.85546875" style="1179" customWidth="1"/>
    <col min="12290" max="12290" width="36.140625" style="1179" customWidth="1"/>
    <col min="12291" max="12294" width="14.140625" style="1179" customWidth="1"/>
    <col min="12295" max="12295" width="12.42578125" style="1179" customWidth="1"/>
    <col min="12296" max="12296" width="12" style="1179" customWidth="1"/>
    <col min="12297" max="12535" width="9.140625" style="1179" customWidth="1"/>
    <col min="12536" max="12536" width="5.85546875" style="1179" customWidth="1"/>
    <col min="12537" max="12537" width="28.7109375" style="1179" customWidth="1"/>
    <col min="12538" max="12539" width="14.140625" style="1179"/>
    <col min="12540" max="12540" width="9.140625" style="1179" customWidth="1"/>
    <col min="12541" max="12541" width="5.85546875" style="1179" customWidth="1"/>
    <col min="12542" max="12542" width="36.140625" style="1179" customWidth="1"/>
    <col min="12543" max="12543" width="14.140625" style="1179"/>
    <col min="12544" max="12544" width="9.140625" style="1179" customWidth="1"/>
    <col min="12545" max="12545" width="5.85546875" style="1179" customWidth="1"/>
    <col min="12546" max="12546" width="36.140625" style="1179" customWidth="1"/>
    <col min="12547" max="12550" width="14.140625" style="1179" customWidth="1"/>
    <col min="12551" max="12551" width="12.42578125" style="1179" customWidth="1"/>
    <col min="12552" max="12552" width="12" style="1179" customWidth="1"/>
    <col min="12553" max="12791" width="9.140625" style="1179" customWidth="1"/>
    <col min="12792" max="12792" width="5.85546875" style="1179" customWidth="1"/>
    <col min="12793" max="12793" width="28.7109375" style="1179" customWidth="1"/>
    <col min="12794" max="12795" width="14.140625" style="1179"/>
    <col min="12796" max="12796" width="9.140625" style="1179" customWidth="1"/>
    <col min="12797" max="12797" width="5.85546875" style="1179" customWidth="1"/>
    <col min="12798" max="12798" width="36.140625" style="1179" customWidth="1"/>
    <col min="12799" max="12799" width="14.140625" style="1179"/>
    <col min="12800" max="12800" width="9.140625" style="1179" customWidth="1"/>
    <col min="12801" max="12801" width="5.85546875" style="1179" customWidth="1"/>
    <col min="12802" max="12802" width="36.140625" style="1179" customWidth="1"/>
    <col min="12803" max="12806" width="14.140625" style="1179" customWidth="1"/>
    <col min="12807" max="12807" width="12.42578125" style="1179" customWidth="1"/>
    <col min="12808" max="12808" width="12" style="1179" customWidth="1"/>
    <col min="12809" max="13047" width="9.140625" style="1179" customWidth="1"/>
    <col min="13048" max="13048" width="5.85546875" style="1179" customWidth="1"/>
    <col min="13049" max="13049" width="28.7109375" style="1179" customWidth="1"/>
    <col min="13050" max="13051" width="14.140625" style="1179"/>
    <col min="13052" max="13052" width="9.140625" style="1179" customWidth="1"/>
    <col min="13053" max="13053" width="5.85546875" style="1179" customWidth="1"/>
    <col min="13054" max="13054" width="36.140625" style="1179" customWidth="1"/>
    <col min="13055" max="13055" width="14.140625" style="1179"/>
    <col min="13056" max="13056" width="9.140625" style="1179" customWidth="1"/>
    <col min="13057" max="13057" width="5.85546875" style="1179" customWidth="1"/>
    <col min="13058" max="13058" width="36.140625" style="1179" customWidth="1"/>
    <col min="13059" max="13062" width="14.140625" style="1179" customWidth="1"/>
    <col min="13063" max="13063" width="12.42578125" style="1179" customWidth="1"/>
    <col min="13064" max="13064" width="12" style="1179" customWidth="1"/>
    <col min="13065" max="13303" width="9.140625" style="1179" customWidth="1"/>
    <col min="13304" max="13304" width="5.85546875" style="1179" customWidth="1"/>
    <col min="13305" max="13305" width="28.7109375" style="1179" customWidth="1"/>
    <col min="13306" max="13307" width="14.140625" style="1179"/>
    <col min="13308" max="13308" width="9.140625" style="1179" customWidth="1"/>
    <col min="13309" max="13309" width="5.85546875" style="1179" customWidth="1"/>
    <col min="13310" max="13310" width="36.140625" style="1179" customWidth="1"/>
    <col min="13311" max="13311" width="14.140625" style="1179"/>
    <col min="13312" max="13312" width="9.140625" style="1179" customWidth="1"/>
    <col min="13313" max="13313" width="5.85546875" style="1179" customWidth="1"/>
    <col min="13314" max="13314" width="36.140625" style="1179" customWidth="1"/>
    <col min="13315" max="13318" width="14.140625" style="1179" customWidth="1"/>
    <col min="13319" max="13319" width="12.42578125" style="1179" customWidth="1"/>
    <col min="13320" max="13320" width="12" style="1179" customWidth="1"/>
    <col min="13321" max="13559" width="9.140625" style="1179" customWidth="1"/>
    <col min="13560" max="13560" width="5.85546875" style="1179" customWidth="1"/>
    <col min="13561" max="13561" width="28.7109375" style="1179" customWidth="1"/>
    <col min="13562" max="13563" width="14.140625" style="1179"/>
    <col min="13564" max="13564" width="9.140625" style="1179" customWidth="1"/>
    <col min="13565" max="13565" width="5.85546875" style="1179" customWidth="1"/>
    <col min="13566" max="13566" width="36.140625" style="1179" customWidth="1"/>
    <col min="13567" max="13567" width="14.140625" style="1179"/>
    <col min="13568" max="13568" width="9.140625" style="1179" customWidth="1"/>
    <col min="13569" max="13569" width="5.85546875" style="1179" customWidth="1"/>
    <col min="13570" max="13570" width="36.140625" style="1179" customWidth="1"/>
    <col min="13571" max="13574" width="14.140625" style="1179" customWidth="1"/>
    <col min="13575" max="13575" width="12.42578125" style="1179" customWidth="1"/>
    <col min="13576" max="13576" width="12" style="1179" customWidth="1"/>
    <col min="13577" max="13815" width="9.140625" style="1179" customWidth="1"/>
    <col min="13816" max="13816" width="5.85546875" style="1179" customWidth="1"/>
    <col min="13817" max="13817" width="28.7109375" style="1179" customWidth="1"/>
    <col min="13818" max="13819" width="14.140625" style="1179"/>
    <col min="13820" max="13820" width="9.140625" style="1179" customWidth="1"/>
    <col min="13821" max="13821" width="5.85546875" style="1179" customWidth="1"/>
    <col min="13822" max="13822" width="36.140625" style="1179" customWidth="1"/>
    <col min="13823" max="13823" width="14.140625" style="1179"/>
    <col min="13824" max="13824" width="9.140625" style="1179" customWidth="1"/>
    <col min="13825" max="13825" width="5.85546875" style="1179" customWidth="1"/>
    <col min="13826" max="13826" width="36.140625" style="1179" customWidth="1"/>
    <col min="13827" max="13830" width="14.140625" style="1179" customWidth="1"/>
    <col min="13831" max="13831" width="12.42578125" style="1179" customWidth="1"/>
    <col min="13832" max="13832" width="12" style="1179" customWidth="1"/>
    <col min="13833" max="14071" width="9.140625" style="1179" customWidth="1"/>
    <col min="14072" max="14072" width="5.85546875" style="1179" customWidth="1"/>
    <col min="14073" max="14073" width="28.7109375" style="1179" customWidth="1"/>
    <col min="14074" max="14075" width="14.140625" style="1179"/>
    <col min="14076" max="14076" width="9.140625" style="1179" customWidth="1"/>
    <col min="14077" max="14077" width="5.85546875" style="1179" customWidth="1"/>
    <col min="14078" max="14078" width="36.140625" style="1179" customWidth="1"/>
    <col min="14079" max="14079" width="14.140625" style="1179"/>
    <col min="14080" max="14080" width="9.140625" style="1179" customWidth="1"/>
    <col min="14081" max="14081" width="5.85546875" style="1179" customWidth="1"/>
    <col min="14082" max="14082" width="36.140625" style="1179" customWidth="1"/>
    <col min="14083" max="14086" width="14.140625" style="1179" customWidth="1"/>
    <col min="14087" max="14087" width="12.42578125" style="1179" customWidth="1"/>
    <col min="14088" max="14088" width="12" style="1179" customWidth="1"/>
    <col min="14089" max="14327" width="9.140625" style="1179" customWidth="1"/>
    <col min="14328" max="14328" width="5.85546875" style="1179" customWidth="1"/>
    <col min="14329" max="14329" width="28.7109375" style="1179" customWidth="1"/>
    <col min="14330" max="14331" width="14.140625" style="1179"/>
    <col min="14332" max="14332" width="9.140625" style="1179" customWidth="1"/>
    <col min="14333" max="14333" width="5.85546875" style="1179" customWidth="1"/>
    <col min="14334" max="14334" width="36.140625" style="1179" customWidth="1"/>
    <col min="14335" max="14335" width="14.140625" style="1179"/>
    <col min="14336" max="14336" width="9.140625" style="1179" customWidth="1"/>
    <col min="14337" max="14337" width="5.85546875" style="1179" customWidth="1"/>
    <col min="14338" max="14338" width="36.140625" style="1179" customWidth="1"/>
    <col min="14339" max="14342" width="14.140625" style="1179" customWidth="1"/>
    <col min="14343" max="14343" width="12.42578125" style="1179" customWidth="1"/>
    <col min="14344" max="14344" width="12" style="1179" customWidth="1"/>
    <col min="14345" max="14583" width="9.140625" style="1179" customWidth="1"/>
    <col min="14584" max="14584" width="5.85546875" style="1179" customWidth="1"/>
    <col min="14585" max="14585" width="28.7109375" style="1179" customWidth="1"/>
    <col min="14586" max="14587" width="14.140625" style="1179"/>
    <col min="14588" max="14588" width="9.140625" style="1179" customWidth="1"/>
    <col min="14589" max="14589" width="5.85546875" style="1179" customWidth="1"/>
    <col min="14590" max="14590" width="36.140625" style="1179" customWidth="1"/>
    <col min="14591" max="14591" width="14.140625" style="1179"/>
    <col min="14592" max="14592" width="9.140625" style="1179" customWidth="1"/>
    <col min="14593" max="14593" width="5.85546875" style="1179" customWidth="1"/>
    <col min="14594" max="14594" width="36.140625" style="1179" customWidth="1"/>
    <col min="14595" max="14598" width="14.140625" style="1179" customWidth="1"/>
    <col min="14599" max="14599" width="12.42578125" style="1179" customWidth="1"/>
    <col min="14600" max="14600" width="12" style="1179" customWidth="1"/>
    <col min="14601" max="14839" width="9.140625" style="1179" customWidth="1"/>
    <col min="14840" max="14840" width="5.85546875" style="1179" customWidth="1"/>
    <col min="14841" max="14841" width="28.7109375" style="1179" customWidth="1"/>
    <col min="14842" max="14843" width="14.140625" style="1179"/>
    <col min="14844" max="14844" width="9.140625" style="1179" customWidth="1"/>
    <col min="14845" max="14845" width="5.85546875" style="1179" customWidth="1"/>
    <col min="14846" max="14846" width="36.140625" style="1179" customWidth="1"/>
    <col min="14847" max="14847" width="14.140625" style="1179"/>
    <col min="14848" max="14848" width="9.140625" style="1179" customWidth="1"/>
    <col min="14849" max="14849" width="5.85546875" style="1179" customWidth="1"/>
    <col min="14850" max="14850" width="36.140625" style="1179" customWidth="1"/>
    <col min="14851" max="14854" width="14.140625" style="1179" customWidth="1"/>
    <col min="14855" max="14855" width="12.42578125" style="1179" customWidth="1"/>
    <col min="14856" max="14856" width="12" style="1179" customWidth="1"/>
    <col min="14857" max="15095" width="9.140625" style="1179" customWidth="1"/>
    <col min="15096" max="15096" width="5.85546875" style="1179" customWidth="1"/>
    <col min="15097" max="15097" width="28.7109375" style="1179" customWidth="1"/>
    <col min="15098" max="15099" width="14.140625" style="1179"/>
    <col min="15100" max="15100" width="9.140625" style="1179" customWidth="1"/>
    <col min="15101" max="15101" width="5.85546875" style="1179" customWidth="1"/>
    <col min="15102" max="15102" width="36.140625" style="1179" customWidth="1"/>
    <col min="15103" max="15103" width="14.140625" style="1179"/>
    <col min="15104" max="15104" width="9.140625" style="1179" customWidth="1"/>
    <col min="15105" max="15105" width="5.85546875" style="1179" customWidth="1"/>
    <col min="15106" max="15106" width="36.140625" style="1179" customWidth="1"/>
    <col min="15107" max="15110" width="14.140625" style="1179" customWidth="1"/>
    <col min="15111" max="15111" width="12.42578125" style="1179" customWidth="1"/>
    <col min="15112" max="15112" width="12" style="1179" customWidth="1"/>
    <col min="15113" max="15351" width="9.140625" style="1179" customWidth="1"/>
    <col min="15352" max="15352" width="5.85546875" style="1179" customWidth="1"/>
    <col min="15353" max="15353" width="28.7109375" style="1179" customWidth="1"/>
    <col min="15354" max="15355" width="14.140625" style="1179"/>
    <col min="15356" max="15356" width="9.140625" style="1179" customWidth="1"/>
    <col min="15357" max="15357" width="5.85546875" style="1179" customWidth="1"/>
    <col min="15358" max="15358" width="36.140625" style="1179" customWidth="1"/>
    <col min="15359" max="15359" width="14.140625" style="1179"/>
    <col min="15360" max="15360" width="9.140625" style="1179" customWidth="1"/>
    <col min="15361" max="15361" width="5.85546875" style="1179" customWidth="1"/>
    <col min="15362" max="15362" width="36.140625" style="1179" customWidth="1"/>
    <col min="15363" max="15366" width="14.140625" style="1179" customWidth="1"/>
    <col min="15367" max="15367" width="12.42578125" style="1179" customWidth="1"/>
    <col min="15368" max="15368" width="12" style="1179" customWidth="1"/>
    <col min="15369" max="15607" width="9.140625" style="1179" customWidth="1"/>
    <col min="15608" max="15608" width="5.85546875" style="1179" customWidth="1"/>
    <col min="15609" max="15609" width="28.7109375" style="1179" customWidth="1"/>
    <col min="15610" max="15611" width="14.140625" style="1179"/>
    <col min="15612" max="15612" width="9.140625" style="1179" customWidth="1"/>
    <col min="15613" max="15613" width="5.85546875" style="1179" customWidth="1"/>
    <col min="15614" max="15614" width="36.140625" style="1179" customWidth="1"/>
    <col min="15615" max="15615" width="14.140625" style="1179"/>
    <col min="15616" max="15616" width="9.140625" style="1179" customWidth="1"/>
    <col min="15617" max="15617" width="5.85546875" style="1179" customWidth="1"/>
    <col min="15618" max="15618" width="36.140625" style="1179" customWidth="1"/>
    <col min="15619" max="15622" width="14.140625" style="1179" customWidth="1"/>
    <col min="15623" max="15623" width="12.42578125" style="1179" customWidth="1"/>
    <col min="15624" max="15624" width="12" style="1179" customWidth="1"/>
    <col min="15625" max="15863" width="9.140625" style="1179" customWidth="1"/>
    <col min="15864" max="15864" width="5.85546875" style="1179" customWidth="1"/>
    <col min="15865" max="15865" width="28.7109375" style="1179" customWidth="1"/>
    <col min="15866" max="15867" width="14.140625" style="1179"/>
    <col min="15868" max="15868" width="9.140625" style="1179" customWidth="1"/>
    <col min="15869" max="15869" width="5.85546875" style="1179" customWidth="1"/>
    <col min="15870" max="15870" width="36.140625" style="1179" customWidth="1"/>
    <col min="15871" max="15871" width="14.140625" style="1179"/>
    <col min="15872" max="15872" width="9.140625" style="1179" customWidth="1"/>
    <col min="15873" max="15873" width="5.85546875" style="1179" customWidth="1"/>
    <col min="15874" max="15874" width="36.140625" style="1179" customWidth="1"/>
    <col min="15875" max="15878" width="14.140625" style="1179" customWidth="1"/>
    <col min="15879" max="15879" width="12.42578125" style="1179" customWidth="1"/>
    <col min="15880" max="15880" width="12" style="1179" customWidth="1"/>
    <col min="15881" max="16119" width="9.140625" style="1179" customWidth="1"/>
    <col min="16120" max="16120" width="5.85546875" style="1179" customWidth="1"/>
    <col min="16121" max="16121" width="28.7109375" style="1179" customWidth="1"/>
    <col min="16122" max="16123" width="14.140625" style="1179"/>
    <col min="16124" max="16124" width="9.140625" style="1179" customWidth="1"/>
    <col min="16125" max="16125" width="5.85546875" style="1179" customWidth="1"/>
    <col min="16126" max="16126" width="36.140625" style="1179" customWidth="1"/>
    <col min="16127" max="16127" width="14.140625" style="1179"/>
    <col min="16128" max="16128" width="9.140625" style="1179" customWidth="1"/>
    <col min="16129" max="16129" width="5.85546875" style="1179" customWidth="1"/>
    <col min="16130" max="16130" width="36.140625" style="1179" customWidth="1"/>
    <col min="16131" max="16134" width="14.140625" style="1179" customWidth="1"/>
    <col min="16135" max="16135" width="12.42578125" style="1179" customWidth="1"/>
    <col min="16136" max="16136" width="12" style="1179" customWidth="1"/>
    <col min="16137" max="16375" width="9.140625" style="1179" customWidth="1"/>
    <col min="16376" max="16376" width="5.85546875" style="1179" customWidth="1"/>
    <col min="16377" max="16377" width="28.7109375" style="1179" customWidth="1"/>
    <col min="16378" max="16379" width="14.140625" style="1179"/>
    <col min="16380" max="16380" width="9.140625" style="1179" customWidth="1"/>
    <col min="16381" max="16381" width="5.85546875" style="1179" customWidth="1"/>
    <col min="16382" max="16382" width="36.140625" style="1179" customWidth="1"/>
    <col min="16383" max="16384" width="14.140625" style="1179"/>
  </cols>
  <sheetData>
    <row r="1" spans="1:15">
      <c r="A1" s="1632" t="s">
        <v>1265</v>
      </c>
      <c r="B1" s="1632"/>
      <c r="C1" s="1632"/>
      <c r="D1" s="1632"/>
      <c r="E1" s="1632"/>
      <c r="F1" s="1632"/>
      <c r="G1" s="1632"/>
      <c r="H1" s="1632"/>
      <c r="I1" s="1178"/>
    </row>
    <row r="2" spans="1:15">
      <c r="A2" s="1702" t="s">
        <v>109</v>
      </c>
      <c r="B2" s="1702"/>
      <c r="C2" s="1702"/>
      <c r="D2" s="1702"/>
      <c r="E2" s="1702"/>
      <c r="F2" s="1702"/>
      <c r="G2" s="1702"/>
      <c r="H2" s="1702"/>
      <c r="I2" s="1180"/>
    </row>
    <row r="3" spans="1:15">
      <c r="A3" s="1181"/>
      <c r="B3" s="1181"/>
      <c r="C3" s="1181"/>
      <c r="D3" s="1181"/>
      <c r="E3" s="1181"/>
      <c r="F3" s="1181"/>
      <c r="G3" s="1181"/>
      <c r="H3" s="1181"/>
      <c r="I3" s="1180"/>
    </row>
    <row r="4" spans="1:15" ht="16.5" thickBot="1">
      <c r="B4" s="1182"/>
      <c r="C4" s="1182"/>
      <c r="D4" s="1182"/>
      <c r="E4" s="1182"/>
      <c r="F4" s="1704" t="s">
        <v>1266</v>
      </c>
      <c r="G4" s="1704"/>
      <c r="H4" s="1704"/>
      <c r="I4" s="1180"/>
    </row>
    <row r="5" spans="1:15" ht="16.5" thickTop="1">
      <c r="A5" s="1183"/>
      <c r="B5" s="1097"/>
      <c r="C5" s="1098"/>
      <c r="D5" s="1099"/>
      <c r="E5" s="1098"/>
      <c r="F5" s="1098"/>
      <c r="G5" s="1706" t="s">
        <v>4</v>
      </c>
      <c r="H5" s="1707"/>
      <c r="I5" s="1180"/>
    </row>
    <row r="6" spans="1:15">
      <c r="A6" s="1184"/>
      <c r="B6" s="1103"/>
      <c r="C6" s="1104" t="s">
        <v>72</v>
      </c>
      <c r="D6" s="1105" t="str">
        <f>ReserveRs!D6</f>
        <v>Mid-May</v>
      </c>
      <c r="E6" s="1104" t="s">
        <v>72</v>
      </c>
      <c r="F6" s="1105" t="str">
        <f>D6</f>
        <v>Mid-May</v>
      </c>
      <c r="G6" s="1106" t="s">
        <v>1240</v>
      </c>
      <c r="H6" s="1107" t="str">
        <f>F6</f>
        <v>Mid-May</v>
      </c>
      <c r="I6" s="1180"/>
    </row>
    <row r="7" spans="1:15">
      <c r="A7" s="1184"/>
      <c r="B7" s="1103"/>
      <c r="C7" s="1108">
        <v>2016</v>
      </c>
      <c r="D7" s="1109">
        <v>2017</v>
      </c>
      <c r="E7" s="1108">
        <v>2017</v>
      </c>
      <c r="F7" s="1108">
        <v>2018</v>
      </c>
      <c r="G7" s="1110" t="s">
        <v>6</v>
      </c>
      <c r="H7" s="1111" t="s">
        <v>47</v>
      </c>
      <c r="I7" s="1180"/>
    </row>
    <row r="8" spans="1:15">
      <c r="A8" s="1112"/>
      <c r="B8" s="1113"/>
      <c r="C8" s="1114"/>
      <c r="D8" s="1114"/>
      <c r="E8" s="1114"/>
      <c r="F8" s="1114"/>
      <c r="G8" s="1185"/>
      <c r="H8" s="1186"/>
      <c r="I8" s="1180"/>
    </row>
    <row r="9" spans="1:15">
      <c r="A9" s="1155" t="s">
        <v>1241</v>
      </c>
      <c r="B9" s="1187"/>
      <c r="C9" s="1117">
        <v>8597.6847228577699</v>
      </c>
      <c r="D9" s="1117">
        <v>9025.6116831121726</v>
      </c>
      <c r="E9" s="1117">
        <v>9290.8587372222428</v>
      </c>
      <c r="F9" s="1117">
        <v>9302.9942632446237</v>
      </c>
      <c r="G9" s="1125">
        <f>D9/C9*100-100</f>
        <v>4.977234849246301</v>
      </c>
      <c r="H9" s="1126">
        <f>F9/E9*100-100</f>
        <v>0.13061791558364177</v>
      </c>
      <c r="I9" s="1180"/>
      <c r="K9" s="1188"/>
      <c r="L9" s="1188"/>
      <c r="N9" s="1188"/>
      <c r="O9" s="1188"/>
    </row>
    <row r="10" spans="1:15">
      <c r="A10" s="1121" t="s">
        <v>1242</v>
      </c>
      <c r="B10" s="1122"/>
      <c r="C10" s="1117">
        <v>286.89317283556642</v>
      </c>
      <c r="D10" s="1117">
        <v>276.56769645746027</v>
      </c>
      <c r="E10" s="1117">
        <v>276.01959796801481</v>
      </c>
      <c r="F10" s="1117">
        <v>302.6097101316206</v>
      </c>
      <c r="G10" s="1124">
        <f t="shared" ref="G10:G13" si="0">D10/C10*100-100</f>
        <v>-3.5990666058910392</v>
      </c>
      <c r="H10" s="1119">
        <f t="shared" ref="H10:H13" si="1">F10/E10*100-100</f>
        <v>9.6334145688767592</v>
      </c>
      <c r="I10" s="1180"/>
      <c r="K10" s="1188"/>
      <c r="L10" s="1188"/>
      <c r="N10" s="1188"/>
      <c r="O10" s="1188"/>
    </row>
    <row r="11" spans="1:15">
      <c r="A11" s="1121" t="s">
        <v>1243</v>
      </c>
      <c r="B11" s="1122"/>
      <c r="C11" s="1117">
        <v>8310.7915500222043</v>
      </c>
      <c r="D11" s="1117">
        <v>8749.0439866547131</v>
      </c>
      <c r="E11" s="1117">
        <v>9014.8391392542271</v>
      </c>
      <c r="F11" s="1117">
        <v>9000.3845531130028</v>
      </c>
      <c r="G11" s="1125">
        <f t="shared" si="0"/>
        <v>5.2732935725158256</v>
      </c>
      <c r="H11" s="1126">
        <f t="shared" si="1"/>
        <v>-0.16034214163937577</v>
      </c>
      <c r="I11" s="1180"/>
      <c r="K11" s="1188"/>
      <c r="L11" s="1188"/>
      <c r="N11" s="1188"/>
      <c r="O11" s="1188"/>
    </row>
    <row r="12" spans="1:15">
      <c r="A12" s="1127"/>
      <c r="B12" s="1128" t="s">
        <v>1244</v>
      </c>
      <c r="C12" s="1123">
        <v>6300.5542976106053</v>
      </c>
      <c r="D12" s="1123">
        <v>6480.967775759088</v>
      </c>
      <c r="E12" s="1123">
        <v>6648.5549122358534</v>
      </c>
      <c r="F12" s="1123">
        <v>6680.7025380211298</v>
      </c>
      <c r="G12" s="1124">
        <f t="shared" si="0"/>
        <v>2.8634540649368176</v>
      </c>
      <c r="H12" s="1119">
        <f t="shared" si="1"/>
        <v>0.48352801788720967</v>
      </c>
      <c r="I12" s="1180"/>
      <c r="K12" s="1188"/>
      <c r="L12" s="1188"/>
      <c r="N12" s="1188"/>
      <c r="O12" s="1188"/>
    </row>
    <row r="13" spans="1:15">
      <c r="A13" s="1127"/>
      <c r="B13" s="1129" t="s">
        <v>1245</v>
      </c>
      <c r="C13" s="1123">
        <v>2010.2372524115992</v>
      </c>
      <c r="D13" s="1123">
        <v>2268.0762108956242</v>
      </c>
      <c r="E13" s="1123">
        <v>2366.2842270183746</v>
      </c>
      <c r="F13" s="1123">
        <v>2319.6820150918738</v>
      </c>
      <c r="G13" s="1124">
        <f t="shared" si="0"/>
        <v>12.826294914926393</v>
      </c>
      <c r="H13" s="1119">
        <f t="shared" si="1"/>
        <v>-1.969425794010462</v>
      </c>
      <c r="I13" s="1180"/>
      <c r="K13" s="1188"/>
      <c r="L13" s="1188"/>
      <c r="N13" s="1188"/>
      <c r="O13" s="1188"/>
    </row>
    <row r="14" spans="1:15">
      <c r="A14" s="1137"/>
      <c r="B14" s="1189"/>
      <c r="C14" s="1130"/>
      <c r="D14" s="1130"/>
      <c r="E14" s="1130"/>
      <c r="F14" s="1130"/>
      <c r="G14" s="1124"/>
      <c r="H14" s="1119"/>
      <c r="I14" s="1180"/>
      <c r="K14" s="1188"/>
      <c r="L14" s="1188"/>
      <c r="N14" s="1188"/>
      <c r="O14" s="1188"/>
    </row>
    <row r="15" spans="1:15">
      <c r="A15" s="1132"/>
      <c r="B15" s="1113"/>
      <c r="C15" s="1133"/>
      <c r="D15" s="1133"/>
      <c r="E15" s="1133"/>
      <c r="F15" s="1133"/>
      <c r="G15" s="1115"/>
      <c r="H15" s="1190"/>
      <c r="I15" s="1180"/>
      <c r="K15" s="1188"/>
      <c r="L15" s="1188"/>
      <c r="N15" s="1188"/>
      <c r="O15" s="1188"/>
    </row>
    <row r="16" spans="1:15">
      <c r="A16" s="1155" t="s">
        <v>1246</v>
      </c>
      <c r="B16" s="1187"/>
      <c r="C16" s="1117">
        <v>1425.6407507132367</v>
      </c>
      <c r="D16" s="1117">
        <v>1563.8556910024449</v>
      </c>
      <c r="E16" s="1117">
        <v>1479.3482726597911</v>
      </c>
      <c r="F16" s="1117">
        <v>986.11896934849369</v>
      </c>
      <c r="G16" s="1125">
        <f t="shared" ref="G16:G18" si="2">D16/C16*100-100</f>
        <v>9.6949347316328129</v>
      </c>
      <c r="H16" s="1126">
        <f>F16/E16*100-100</f>
        <v>-33.340986191473149</v>
      </c>
      <c r="I16" s="1180"/>
      <c r="K16" s="1188"/>
      <c r="L16" s="1188"/>
      <c r="N16" s="1188"/>
      <c r="O16" s="1188"/>
    </row>
    <row r="17" spans="1:15">
      <c r="A17" s="1127"/>
      <c r="B17" s="1135" t="s">
        <v>1244</v>
      </c>
      <c r="C17" s="1123">
        <v>1335.6141458961129</v>
      </c>
      <c r="D17" s="1123">
        <v>1464.755891024487</v>
      </c>
      <c r="E17" s="1123">
        <v>1375.6850507489692</v>
      </c>
      <c r="F17" s="1123">
        <v>906.14901332504144</v>
      </c>
      <c r="G17" s="1124">
        <f t="shared" si="2"/>
        <v>9.6690908467226677</v>
      </c>
      <c r="H17" s="1119">
        <f t="shared" ref="H17" si="3">F17/E17*100-100</f>
        <v>-34.131070710428716</v>
      </c>
      <c r="I17" s="1180"/>
      <c r="K17" s="1188"/>
      <c r="L17" s="1188"/>
      <c r="N17" s="1188"/>
      <c r="O17" s="1188"/>
    </row>
    <row r="18" spans="1:15">
      <c r="A18" s="1127"/>
      <c r="B18" s="1135" t="s">
        <v>1245</v>
      </c>
      <c r="C18" s="1123">
        <v>90.026604817123996</v>
      </c>
      <c r="D18" s="1123">
        <v>99.099799977958014</v>
      </c>
      <c r="E18" s="1123">
        <v>103.66322191082182</v>
      </c>
      <c r="F18" s="1123">
        <v>79.969956023452198</v>
      </c>
      <c r="G18" s="1124">
        <f t="shared" si="2"/>
        <v>10.078348705102115</v>
      </c>
      <c r="H18" s="1119">
        <f>F18/E18*100-100</f>
        <v>-22.855999891410079</v>
      </c>
      <c r="I18" s="1180"/>
      <c r="K18" s="1188"/>
      <c r="L18" s="1188"/>
      <c r="N18" s="1188"/>
      <c r="O18" s="1188"/>
    </row>
    <row r="19" spans="1:15">
      <c r="A19" s="1137"/>
      <c r="B19" s="1138"/>
      <c r="C19" s="1534"/>
      <c r="D19" s="1534"/>
      <c r="E19" s="1534"/>
      <c r="F19" s="1534"/>
      <c r="G19" s="1139"/>
      <c r="H19" s="1131"/>
      <c r="I19" s="1180"/>
      <c r="K19" s="1188"/>
      <c r="L19" s="1188"/>
      <c r="N19" s="1188"/>
      <c r="O19" s="1188"/>
    </row>
    <row r="20" spans="1:15">
      <c r="A20" s="1191"/>
      <c r="B20" s="1192"/>
      <c r="C20" s="1142"/>
      <c r="D20" s="1142"/>
      <c r="E20" s="1142"/>
      <c r="F20" s="1142"/>
      <c r="G20" s="1143"/>
      <c r="H20" s="1193"/>
      <c r="I20" s="1180"/>
      <c r="K20" s="1188"/>
      <c r="L20" s="1188"/>
      <c r="N20" s="1188"/>
      <c r="O20" s="1188"/>
    </row>
    <row r="21" spans="1:15">
      <c r="A21" s="1155" t="s">
        <v>1247</v>
      </c>
      <c r="B21" s="1187"/>
      <c r="C21" s="1117">
        <v>9736.4323944298103</v>
      </c>
      <c r="D21" s="1117">
        <v>10312.899677657157</v>
      </c>
      <c r="E21" s="1117">
        <v>10494.187411914019</v>
      </c>
      <c r="F21" s="1117">
        <v>9986.5035224614967</v>
      </c>
      <c r="G21" s="1125">
        <f t="shared" ref="G21:G22" si="4">D21/C21*100-100</f>
        <v>5.9207239353620054</v>
      </c>
      <c r="H21" s="1126">
        <f t="shared" ref="H21:H22" si="5">F21/E21*100-100</f>
        <v>-4.8377627492734803</v>
      </c>
      <c r="I21" s="1180"/>
      <c r="K21" s="1188"/>
      <c r="L21" s="1188"/>
      <c r="N21" s="1188"/>
      <c r="O21" s="1188"/>
    </row>
    <row r="22" spans="1:15">
      <c r="A22" s="1127"/>
      <c r="B22" s="1135" t="s">
        <v>1244</v>
      </c>
      <c r="C22" s="1123">
        <v>7636.1684435067182</v>
      </c>
      <c r="D22" s="1123">
        <v>7945.723666783575</v>
      </c>
      <c r="E22" s="1123">
        <v>8024.2399629848233</v>
      </c>
      <c r="F22" s="1123">
        <v>7586.8515513461707</v>
      </c>
      <c r="G22" s="1124">
        <f t="shared" si="4"/>
        <v>4.0538029715685582</v>
      </c>
      <c r="H22" s="1119">
        <f t="shared" si="5"/>
        <v>-5.450839128145347</v>
      </c>
      <c r="I22" s="1180"/>
      <c r="K22" s="1188"/>
      <c r="L22" s="1188"/>
      <c r="N22" s="1188"/>
      <c r="O22" s="1188"/>
    </row>
    <row r="23" spans="1:15">
      <c r="A23" s="1127"/>
      <c r="B23" s="1135" t="s">
        <v>1248</v>
      </c>
      <c r="C23" s="1123">
        <v>78.428813903903375</v>
      </c>
      <c r="D23" s="1123">
        <v>77.046455556994744</v>
      </c>
      <c r="E23" s="1123">
        <v>76.463661720724815</v>
      </c>
      <c r="F23" s="1123">
        <v>75.971049670006479</v>
      </c>
      <c r="G23" s="1124" t="s">
        <v>636</v>
      </c>
      <c r="H23" s="1119" t="s">
        <v>636</v>
      </c>
      <c r="I23" s="1180"/>
      <c r="K23" s="1188"/>
      <c r="L23" s="1188"/>
      <c r="N23" s="1188"/>
      <c r="O23" s="1188"/>
    </row>
    <row r="24" spans="1:15">
      <c r="A24" s="1127"/>
      <c r="B24" s="1135" t="s">
        <v>1245</v>
      </c>
      <c r="C24" s="1123">
        <v>2100.2639509230921</v>
      </c>
      <c r="D24" s="1123">
        <v>2367.1760108735821</v>
      </c>
      <c r="E24" s="1123">
        <v>2469.9474489291961</v>
      </c>
      <c r="F24" s="1123">
        <v>2399.651971115326</v>
      </c>
      <c r="G24" s="1124">
        <f t="shared" ref="G24" si="6">D24/C24*100-100</f>
        <v>12.708500749783312</v>
      </c>
      <c r="H24" s="1119">
        <f t="shared" ref="H24" si="7">F24/E24*100-100</f>
        <v>-2.8460313131093358</v>
      </c>
      <c r="I24" s="1180"/>
      <c r="K24" s="1188"/>
      <c r="L24" s="1188"/>
      <c r="N24" s="1188"/>
      <c r="O24" s="1188"/>
    </row>
    <row r="25" spans="1:15">
      <c r="A25" s="1127"/>
      <c r="B25" s="1135" t="s">
        <v>1248</v>
      </c>
      <c r="C25" s="1123">
        <v>21.571186096096639</v>
      </c>
      <c r="D25" s="1123">
        <v>22.953544443005264</v>
      </c>
      <c r="E25" s="1123">
        <v>23.536338279275178</v>
      </c>
      <c r="F25" s="1123">
        <v>24.028950329993513</v>
      </c>
      <c r="G25" s="1124" t="s">
        <v>636</v>
      </c>
      <c r="H25" s="1119" t="s">
        <v>636</v>
      </c>
      <c r="I25" s="1180"/>
      <c r="K25" s="1188"/>
      <c r="L25" s="1188"/>
      <c r="N25" s="1188"/>
      <c r="O25" s="1188"/>
    </row>
    <row r="26" spans="1:15">
      <c r="A26" s="1137"/>
      <c r="B26" s="1138"/>
      <c r="C26" s="1145"/>
      <c r="D26" s="1145"/>
      <c r="E26" s="1145"/>
      <c r="F26" s="1145"/>
      <c r="G26" s="1139"/>
      <c r="H26" s="1131"/>
      <c r="I26" s="1180"/>
      <c r="K26" s="1188"/>
      <c r="L26" s="1188"/>
      <c r="N26" s="1188"/>
      <c r="O26" s="1188"/>
    </row>
    <row r="27" spans="1:15">
      <c r="A27" s="1132"/>
      <c r="B27" s="1113"/>
      <c r="C27" s="1128"/>
      <c r="D27" s="1128"/>
      <c r="E27" s="1128"/>
      <c r="F27" s="1128"/>
      <c r="G27" s="1124"/>
      <c r="H27" s="1119"/>
      <c r="I27" s="1180"/>
      <c r="K27" s="1188"/>
      <c r="L27" s="1188"/>
      <c r="N27" s="1188"/>
      <c r="O27" s="1188"/>
    </row>
    <row r="28" spans="1:15">
      <c r="A28" s="1155" t="s">
        <v>1249</v>
      </c>
      <c r="B28" s="1187"/>
      <c r="C28" s="1117">
        <v>10023.325567265378</v>
      </c>
      <c r="D28" s="1117">
        <v>10589.467374114618</v>
      </c>
      <c r="E28" s="1117">
        <v>10770.207009882033</v>
      </c>
      <c r="F28" s="1117">
        <v>10289.113232593119</v>
      </c>
      <c r="G28" s="1125">
        <f t="shared" ref="G28" si="8">D28/C28*100-100</f>
        <v>5.6482432207746598</v>
      </c>
      <c r="H28" s="1126">
        <f t="shared" ref="H28" si="9">F28/E28*100-100</f>
        <v>-4.4668944324607054</v>
      </c>
      <c r="I28" s="1180"/>
      <c r="K28" s="1188"/>
      <c r="L28" s="1188"/>
      <c r="N28" s="1188"/>
      <c r="O28" s="1188"/>
    </row>
    <row r="29" spans="1:15">
      <c r="A29" s="1146"/>
      <c r="B29" s="1194"/>
      <c r="C29" s="1148"/>
      <c r="D29" s="1148"/>
      <c r="E29" s="1148"/>
      <c r="F29" s="1148"/>
      <c r="G29" s="1149"/>
      <c r="H29" s="1195"/>
      <c r="I29" s="1180"/>
      <c r="K29" s="1188"/>
      <c r="L29" s="1188"/>
      <c r="N29" s="1188"/>
      <c r="O29" s="1188"/>
    </row>
    <row r="30" spans="1:15">
      <c r="A30" s="1196" t="s">
        <v>1250</v>
      </c>
      <c r="B30" s="1197"/>
      <c r="C30" s="1128"/>
      <c r="D30" s="1128"/>
      <c r="E30" s="1128"/>
      <c r="F30" s="1128"/>
      <c r="G30" s="1115"/>
      <c r="H30" s="1190"/>
      <c r="I30" s="1180"/>
      <c r="K30" s="1188"/>
      <c r="L30" s="1188"/>
      <c r="N30" s="1188"/>
      <c r="O30" s="1188"/>
    </row>
    <row r="31" spans="1:15">
      <c r="A31" s="1198"/>
      <c r="B31" s="1199"/>
      <c r="C31" s="1117"/>
      <c r="D31" s="1117"/>
      <c r="E31" s="1117"/>
      <c r="F31" s="1117"/>
      <c r="G31" s="1125"/>
      <c r="H31" s="1126"/>
      <c r="I31" s="1180"/>
      <c r="K31" s="1188"/>
      <c r="L31" s="1188"/>
      <c r="N31" s="1188"/>
      <c r="O31" s="1188"/>
    </row>
    <row r="32" spans="1:15">
      <c r="A32" s="1698" t="s">
        <v>1251</v>
      </c>
      <c r="B32" s="1708"/>
      <c r="C32" s="1128"/>
      <c r="D32" s="1128"/>
      <c r="E32" s="1128"/>
      <c r="F32" s="1128"/>
      <c r="G32" s="1124"/>
      <c r="H32" s="1119"/>
      <c r="I32" s="1180"/>
      <c r="K32" s="1188"/>
      <c r="L32" s="1188"/>
      <c r="N32" s="1188"/>
      <c r="O32" s="1188"/>
    </row>
    <row r="33" spans="1:15">
      <c r="A33" s="1127"/>
      <c r="B33" s="1128" t="s">
        <v>1252</v>
      </c>
      <c r="C33" s="1123">
        <v>16.484116257658659</v>
      </c>
      <c r="D33" s="1123">
        <v>13.239001587924598</v>
      </c>
      <c r="E33" s="1123">
        <v>13.245300022019331</v>
      </c>
      <c r="F33" s="1123">
        <v>11.035974005960451</v>
      </c>
      <c r="G33" s="1124" t="s">
        <v>636</v>
      </c>
      <c r="H33" s="1119" t="s">
        <v>636</v>
      </c>
      <c r="I33" s="1180"/>
      <c r="K33" s="1188"/>
      <c r="L33" s="1188"/>
      <c r="N33" s="1188"/>
      <c r="O33" s="1188"/>
    </row>
    <row r="34" spans="1:15">
      <c r="A34" s="1127"/>
      <c r="B34" s="1128" t="s">
        <v>1253</v>
      </c>
      <c r="C34" s="1123">
        <v>14.088676464498409</v>
      </c>
      <c r="D34" s="1123">
        <v>11.436319390604282</v>
      </c>
      <c r="E34" s="1123">
        <v>11.4294218613691</v>
      </c>
      <c r="F34" s="1123">
        <v>9.625829264152248</v>
      </c>
      <c r="G34" s="1124" t="s">
        <v>636</v>
      </c>
      <c r="H34" s="1119" t="s">
        <v>636</v>
      </c>
      <c r="I34" s="1180"/>
      <c r="K34" s="1188"/>
      <c r="L34" s="1188"/>
      <c r="N34" s="1188"/>
      <c r="O34" s="1188"/>
    </row>
    <row r="35" spans="1:15">
      <c r="A35" s="1127"/>
      <c r="B35" s="1128"/>
      <c r="C35" s="1123"/>
      <c r="D35" s="1123"/>
      <c r="E35" s="1123"/>
      <c r="F35" s="1123"/>
      <c r="G35" s="1124"/>
      <c r="H35" s="1119"/>
      <c r="I35" s="1180"/>
      <c r="K35" s="1188"/>
      <c r="L35" s="1188"/>
      <c r="N35" s="1188"/>
      <c r="O35" s="1188"/>
    </row>
    <row r="36" spans="1:15">
      <c r="A36" s="1698" t="s">
        <v>1254</v>
      </c>
      <c r="B36" s="1708"/>
      <c r="C36" s="1117"/>
      <c r="D36" s="1117"/>
      <c r="E36" s="1117"/>
      <c r="F36" s="1117"/>
      <c r="G36" s="1125"/>
      <c r="H36" s="1126"/>
      <c r="I36" s="1180"/>
      <c r="K36" s="1188"/>
      <c r="L36" s="1188"/>
      <c r="N36" s="1188"/>
      <c r="O36" s="1188"/>
    </row>
    <row r="37" spans="1:15">
      <c r="A37" s="1155"/>
      <c r="B37" s="1156" t="s">
        <v>1252</v>
      </c>
      <c r="C37" s="1123">
        <v>16.969836306128936</v>
      </c>
      <c r="D37" s="1123">
        <v>13.594040450612415</v>
      </c>
      <c r="E37" s="1123">
        <v>13.593679768794539</v>
      </c>
      <c r="F37" s="1123">
        <v>11.370384632007138</v>
      </c>
      <c r="G37" s="1124" t="s">
        <v>636</v>
      </c>
      <c r="H37" s="1119" t="s">
        <v>636</v>
      </c>
      <c r="I37" s="1180"/>
      <c r="K37" s="1188"/>
      <c r="L37" s="1188"/>
      <c r="N37" s="1188"/>
      <c r="O37" s="1188"/>
    </row>
    <row r="38" spans="1:15">
      <c r="A38" s="1155"/>
      <c r="B38" s="1156" t="s">
        <v>1253</v>
      </c>
      <c r="C38" s="1123">
        <v>14.503812617887212</v>
      </c>
      <c r="D38" s="1123">
        <v>11.743014559632606</v>
      </c>
      <c r="E38" s="1123">
        <v>11.730040124997057</v>
      </c>
      <c r="F38" s="1123">
        <v>9.917509870567697</v>
      </c>
      <c r="G38" s="1124" t="s">
        <v>636</v>
      </c>
      <c r="H38" s="1119" t="s">
        <v>636</v>
      </c>
      <c r="I38" s="1180"/>
      <c r="K38" s="1188"/>
      <c r="L38" s="1188"/>
      <c r="N38" s="1188"/>
      <c r="O38" s="1188"/>
    </row>
    <row r="39" spans="1:15">
      <c r="A39" s="1157"/>
      <c r="B39" s="1138"/>
      <c r="C39" s="1145"/>
      <c r="D39" s="1145"/>
      <c r="E39" s="1145"/>
      <c r="F39" s="1145"/>
      <c r="G39" s="1139"/>
      <c r="H39" s="1131"/>
      <c r="I39" s="1180"/>
      <c r="K39" s="1188"/>
      <c r="L39" s="1188"/>
      <c r="N39" s="1188"/>
      <c r="O39" s="1188"/>
    </row>
    <row r="40" spans="1:15">
      <c r="A40" s="1158"/>
      <c r="B40" s="1159"/>
      <c r="C40" s="1160"/>
      <c r="D40" s="1160"/>
      <c r="E40" s="1160"/>
      <c r="F40" s="1160"/>
      <c r="G40" s="1161"/>
      <c r="H40" s="1200"/>
      <c r="I40" s="1180"/>
      <c r="K40" s="1188"/>
      <c r="L40" s="1188"/>
      <c r="N40" s="1188"/>
      <c r="O40" s="1188"/>
    </row>
    <row r="41" spans="1:15">
      <c r="A41" s="1163" t="s">
        <v>1255</v>
      </c>
      <c r="B41" s="1128"/>
      <c r="C41" s="1130">
        <v>1066.3230098851454</v>
      </c>
      <c r="D41" s="1130">
        <v>1028.2437755539324</v>
      </c>
      <c r="E41" s="1130">
        <v>905.97518257076251</v>
      </c>
      <c r="F41" s="1130">
        <v>699.49042960442284</v>
      </c>
      <c r="G41" s="1124">
        <f t="shared" ref="G41:G42" si="10">D41/C41*100-100</f>
        <v>-3.5710787423891901</v>
      </c>
      <c r="H41" s="1119">
        <f t="shared" ref="H41:H42" si="11">F41/E41*100-100</f>
        <v>-22.791435895674965</v>
      </c>
      <c r="I41" s="1180"/>
      <c r="K41" s="1188"/>
      <c r="L41" s="1188"/>
      <c r="N41" s="1188"/>
      <c r="O41" s="1188"/>
    </row>
    <row r="42" spans="1:15">
      <c r="A42" s="1163" t="s">
        <v>1256</v>
      </c>
      <c r="B42" s="1128"/>
      <c r="C42" s="1130">
        <v>8957.0025573802322</v>
      </c>
      <c r="D42" s="1130">
        <v>9561.223598560684</v>
      </c>
      <c r="E42" s="1130">
        <v>9864.2319245307935</v>
      </c>
      <c r="F42" s="1130">
        <v>9589.6228029886952</v>
      </c>
      <c r="G42" s="1124">
        <f t="shared" si="10"/>
        <v>6.7457951173922197</v>
      </c>
      <c r="H42" s="1119">
        <f t="shared" si="11"/>
        <v>-2.7838875205193432</v>
      </c>
      <c r="I42" s="1180"/>
      <c r="K42" s="1188"/>
      <c r="L42" s="1188"/>
      <c r="N42" s="1188"/>
      <c r="O42" s="1188"/>
    </row>
    <row r="43" spans="1:15">
      <c r="A43" s="1163" t="s">
        <v>1257</v>
      </c>
      <c r="B43" s="1128"/>
      <c r="C43" s="1130">
        <v>-1955.3405129691012</v>
      </c>
      <c r="D43" s="1130">
        <v>-244.57918817970619</v>
      </c>
      <c r="E43" s="1130">
        <v>-570.23150698080053</v>
      </c>
      <c r="F43" s="1130">
        <v>-145.00867511717672</v>
      </c>
      <c r="G43" s="1201" t="s">
        <v>636</v>
      </c>
      <c r="H43" s="1119" t="s">
        <v>636</v>
      </c>
      <c r="I43" s="1180"/>
      <c r="K43" s="1188"/>
      <c r="L43" s="1188"/>
      <c r="N43" s="1188"/>
      <c r="O43" s="1188"/>
    </row>
    <row r="44" spans="1:15">
      <c r="A44" s="1163" t="s">
        <v>1258</v>
      </c>
      <c r="B44" s="1128"/>
      <c r="C44" s="1130">
        <v>185.34057903120024</v>
      </c>
      <c r="D44" s="1130">
        <v>-279.80324388451425</v>
      </c>
      <c r="E44" s="1130">
        <v>-228.00034862006621</v>
      </c>
      <c r="F44" s="1130">
        <v>321.23767919143171</v>
      </c>
      <c r="G44" s="1201" t="s">
        <v>636</v>
      </c>
      <c r="H44" s="1119" t="s">
        <v>636</v>
      </c>
      <c r="I44" s="1180"/>
      <c r="K44" s="1188"/>
      <c r="L44" s="1188"/>
      <c r="N44" s="1188"/>
      <c r="O44" s="1188"/>
    </row>
    <row r="45" spans="1:15" ht="16.5" thickBot="1">
      <c r="A45" s="1164" t="s">
        <v>1259</v>
      </c>
      <c r="B45" s="1165"/>
      <c r="C45" s="1166">
        <v>-1769.999933937901</v>
      </c>
      <c r="D45" s="1166">
        <v>-524.38243206422044</v>
      </c>
      <c r="E45" s="1166">
        <v>-798.23185560086677</v>
      </c>
      <c r="F45" s="1166">
        <v>176.22900407425499</v>
      </c>
      <c r="G45" s="1202" t="s">
        <v>636</v>
      </c>
      <c r="H45" s="1203" t="s">
        <v>636</v>
      </c>
      <c r="I45" s="1180"/>
      <c r="K45" s="1188"/>
      <c r="L45" s="1188"/>
      <c r="N45" s="1188"/>
      <c r="O45" s="1188"/>
    </row>
    <row r="46" spans="1:15" ht="16.5" thickTop="1">
      <c r="A46" s="1204" t="s">
        <v>1260</v>
      </c>
      <c r="B46" s="1204"/>
      <c r="C46" s="1204"/>
      <c r="D46" s="1204"/>
      <c r="E46" s="1204"/>
      <c r="F46" s="1204"/>
      <c r="G46" s="1204"/>
      <c r="H46" s="1204"/>
      <c r="I46" s="1180"/>
    </row>
    <row r="47" spans="1:15">
      <c r="A47" s="1205" t="s">
        <v>1261</v>
      </c>
      <c r="B47" s="1205"/>
      <c r="C47" s="1205"/>
      <c r="D47" s="1205"/>
      <c r="E47" s="1205"/>
      <c r="F47" s="1205"/>
      <c r="G47" s="1205"/>
      <c r="H47" s="1205"/>
      <c r="I47" s="1180"/>
    </row>
    <row r="48" spans="1:15">
      <c r="A48" s="1206" t="s">
        <v>1262</v>
      </c>
      <c r="B48" s="1206"/>
      <c r="C48" s="1206"/>
      <c r="D48" s="1206"/>
      <c r="E48" s="1206"/>
      <c r="F48" s="1206"/>
      <c r="G48" s="1206"/>
      <c r="H48" s="1206"/>
      <c r="I48" s="1180"/>
    </row>
    <row r="49" spans="1:9">
      <c r="A49" s="1207" t="s">
        <v>1263</v>
      </c>
      <c r="B49" s="1207"/>
      <c r="C49" s="1207"/>
      <c r="D49" s="1207"/>
      <c r="E49" s="1207"/>
      <c r="F49" s="1207"/>
      <c r="G49" s="1207"/>
      <c r="H49" s="1207"/>
      <c r="I49" s="1180"/>
    </row>
    <row r="50" spans="1:9">
      <c r="A50" s="1705" t="s">
        <v>1264</v>
      </c>
      <c r="B50" s="1705"/>
      <c r="C50" s="1173">
        <v>106.73</v>
      </c>
      <c r="D50" s="1174">
        <v>102.61</v>
      </c>
      <c r="E50" s="1173">
        <v>102.86</v>
      </c>
      <c r="F50" s="1174">
        <v>107.43</v>
      </c>
      <c r="G50" s="1095"/>
      <c r="H50" s="1095"/>
      <c r="I50" s="1180"/>
    </row>
    <row r="51" spans="1:9">
      <c r="A51" s="1180"/>
      <c r="B51" s="1180"/>
      <c r="C51" s="1180"/>
      <c r="D51" s="1180"/>
      <c r="E51" s="1180"/>
      <c r="F51" s="1180"/>
      <c r="G51" s="1180"/>
      <c r="H51" s="1180"/>
      <c r="I51" s="1180"/>
    </row>
    <row r="52" spans="1:9">
      <c r="G52" s="1208"/>
      <c r="H52" s="1208"/>
      <c r="I52" s="1208"/>
    </row>
    <row r="53" spans="1:9">
      <c r="G53" s="1208"/>
      <c r="H53" s="1208"/>
      <c r="I53" s="1208"/>
    </row>
    <row r="54" spans="1:9">
      <c r="B54" s="1208"/>
      <c r="G54" s="1208"/>
      <c r="H54" s="1208"/>
    </row>
    <row r="55" spans="1:9">
      <c r="B55" s="1208"/>
      <c r="G55" s="1208"/>
      <c r="H55" s="1208"/>
    </row>
    <row r="56" spans="1:9">
      <c r="B56" s="1208"/>
      <c r="C56" s="1209"/>
      <c r="D56" s="1209"/>
      <c r="E56" s="1209"/>
      <c r="F56" s="1209"/>
      <c r="G56" s="1208"/>
      <c r="H56" s="1208"/>
      <c r="I56" s="1208"/>
    </row>
    <row r="57" spans="1:9">
      <c r="B57" s="1208"/>
      <c r="C57" s="1209"/>
      <c r="D57" s="1209"/>
      <c r="E57" s="1209"/>
      <c r="F57" s="1209"/>
      <c r="G57" s="1208"/>
      <c r="H57" s="1208"/>
      <c r="I57" s="1208"/>
    </row>
    <row r="58" spans="1:9">
      <c r="B58" s="1208"/>
      <c r="C58" s="1209"/>
      <c r="D58" s="1209"/>
      <c r="E58" s="1209"/>
      <c r="F58" s="1209"/>
      <c r="G58" s="1208"/>
      <c r="H58" s="1208"/>
      <c r="I58" s="1208"/>
    </row>
    <row r="59" spans="1:9">
      <c r="B59" s="1208"/>
      <c r="C59" s="1209"/>
      <c r="D59" s="1209"/>
      <c r="E59" s="1209"/>
      <c r="F59" s="1209"/>
      <c r="G59" s="1208"/>
      <c r="H59" s="1208"/>
      <c r="I59" s="1208"/>
    </row>
    <row r="60" spans="1:9">
      <c r="B60" s="1208"/>
      <c r="C60" s="1209"/>
      <c r="D60" s="1209"/>
      <c r="E60" s="1209"/>
      <c r="F60" s="1209"/>
      <c r="G60" s="1208"/>
      <c r="H60" s="1208"/>
      <c r="I60" s="1208"/>
    </row>
    <row r="61" spans="1:9">
      <c r="B61" s="1208"/>
      <c r="C61" s="1209"/>
      <c r="D61" s="1209"/>
      <c r="E61" s="1209"/>
      <c r="F61" s="1209"/>
      <c r="G61" s="1208"/>
      <c r="H61" s="1208"/>
      <c r="I61" s="1208"/>
    </row>
    <row r="62" spans="1:9">
      <c r="B62" s="1208"/>
      <c r="C62" s="1209"/>
      <c r="D62" s="1209"/>
      <c r="E62" s="1209"/>
      <c r="F62" s="1209"/>
      <c r="G62" s="1208"/>
      <c r="H62" s="1208"/>
      <c r="I62" s="1208"/>
    </row>
    <row r="63" spans="1:9">
      <c r="B63" s="1208"/>
      <c r="C63" s="1209"/>
      <c r="D63" s="1209"/>
      <c r="E63" s="1209"/>
      <c r="F63" s="1209"/>
      <c r="G63" s="1208"/>
      <c r="H63" s="1208"/>
      <c r="I63" s="1208"/>
    </row>
    <row r="64" spans="1:9">
      <c r="B64" s="1208"/>
      <c r="C64" s="1209"/>
      <c r="D64" s="1209"/>
      <c r="E64" s="1209"/>
      <c r="F64" s="1209"/>
      <c r="G64" s="1208"/>
      <c r="H64" s="1208"/>
      <c r="I64" s="1208"/>
    </row>
    <row r="65" spans="2:9">
      <c r="B65" s="1208"/>
      <c r="C65" s="1209"/>
      <c r="D65" s="1209"/>
      <c r="E65" s="1209"/>
      <c r="F65" s="1209"/>
      <c r="G65" s="1208"/>
      <c r="H65" s="1208"/>
      <c r="I65" s="1208"/>
    </row>
    <row r="66" spans="2:9">
      <c r="B66" s="1208"/>
      <c r="C66" s="1209"/>
      <c r="D66" s="1209"/>
      <c r="E66" s="1209"/>
      <c r="F66" s="1209"/>
      <c r="G66" s="1208"/>
      <c r="H66" s="1208"/>
      <c r="I66" s="1208"/>
    </row>
    <row r="67" spans="2:9">
      <c r="B67" s="1208"/>
      <c r="C67" s="1209"/>
      <c r="D67" s="1209"/>
      <c r="E67" s="1209"/>
      <c r="F67" s="1209"/>
      <c r="G67" s="1208"/>
      <c r="H67" s="1208"/>
      <c r="I67" s="1208"/>
    </row>
    <row r="68" spans="2:9">
      <c r="B68" s="1208"/>
      <c r="C68" s="1209"/>
      <c r="D68" s="1209"/>
      <c r="E68" s="1209"/>
      <c r="F68" s="1209"/>
      <c r="G68" s="1208"/>
      <c r="H68" s="1208"/>
      <c r="I68" s="1208"/>
    </row>
    <row r="69" spans="2:9">
      <c r="B69" s="1208"/>
      <c r="C69" s="1209"/>
      <c r="D69" s="1209"/>
      <c r="E69" s="1209"/>
      <c r="F69" s="1209"/>
      <c r="G69" s="1208"/>
      <c r="H69" s="1208"/>
      <c r="I69" s="1208"/>
    </row>
    <row r="70" spans="2:9">
      <c r="B70" s="1208"/>
      <c r="C70" s="1209"/>
      <c r="D70" s="1209"/>
      <c r="E70" s="1209"/>
      <c r="F70" s="1209"/>
      <c r="G70" s="1208"/>
      <c r="H70" s="1208"/>
      <c r="I70" s="1208"/>
    </row>
    <row r="71" spans="2:9">
      <c r="B71" s="1208"/>
      <c r="C71" s="1209"/>
      <c r="D71" s="1209"/>
      <c r="E71" s="1209"/>
      <c r="F71" s="1209"/>
      <c r="G71" s="1208"/>
      <c r="H71" s="1208"/>
      <c r="I71" s="1208"/>
    </row>
    <row r="72" spans="2:9">
      <c r="B72" s="1208"/>
      <c r="C72" s="1209"/>
      <c r="D72" s="1209"/>
      <c r="E72" s="1209"/>
      <c r="F72" s="1209"/>
      <c r="G72" s="1208"/>
      <c r="H72" s="1208"/>
      <c r="I72" s="1208"/>
    </row>
    <row r="73" spans="2:9">
      <c r="B73" s="1208"/>
      <c r="C73" s="1209"/>
      <c r="D73" s="1209"/>
      <c r="E73" s="1209"/>
      <c r="F73" s="1209"/>
      <c r="G73" s="1208"/>
      <c r="H73" s="1208"/>
      <c r="I73" s="1208"/>
    </row>
    <row r="74" spans="2:9">
      <c r="B74" s="1208"/>
      <c r="C74" s="1209"/>
      <c r="D74" s="1209"/>
      <c r="E74" s="1209"/>
      <c r="F74" s="1209"/>
      <c r="G74" s="1208"/>
      <c r="H74" s="1208"/>
      <c r="I74" s="1208"/>
    </row>
    <row r="75" spans="2:9">
      <c r="B75" s="1208"/>
      <c r="C75" s="1209"/>
      <c r="D75" s="1209"/>
      <c r="E75" s="1209"/>
      <c r="F75" s="1209"/>
      <c r="G75" s="1208"/>
      <c r="H75" s="1208"/>
      <c r="I75" s="1208"/>
    </row>
    <row r="76" spans="2:9">
      <c r="B76" s="1208"/>
      <c r="C76" s="1209"/>
      <c r="D76" s="1209"/>
      <c r="E76" s="1209"/>
      <c r="F76" s="1209"/>
      <c r="G76" s="1208"/>
      <c r="H76" s="1208"/>
      <c r="I76" s="1208"/>
    </row>
    <row r="77" spans="2:9">
      <c r="B77" s="1208"/>
      <c r="C77" s="1209"/>
      <c r="D77" s="1209"/>
      <c r="E77" s="1209"/>
      <c r="F77" s="1209"/>
      <c r="G77" s="1208"/>
      <c r="H77" s="1208"/>
      <c r="I77" s="1208"/>
    </row>
    <row r="78" spans="2:9">
      <c r="B78" s="1208"/>
      <c r="C78" s="1209"/>
      <c r="D78" s="1209"/>
      <c r="E78" s="1209"/>
      <c r="F78" s="1209"/>
      <c r="G78" s="1208"/>
      <c r="H78" s="1208"/>
      <c r="I78" s="1208"/>
    </row>
    <row r="79" spans="2:9">
      <c r="B79" s="1208"/>
      <c r="C79" s="1209"/>
      <c r="D79" s="1209"/>
      <c r="E79" s="1209"/>
      <c r="F79" s="1209"/>
      <c r="G79" s="1208"/>
      <c r="H79" s="1208"/>
      <c r="I79" s="1208"/>
    </row>
    <row r="80" spans="2:9">
      <c r="B80" s="1208"/>
      <c r="C80" s="1209"/>
      <c r="D80" s="1209"/>
      <c r="E80" s="1209"/>
      <c r="F80" s="1209"/>
      <c r="G80" s="1208"/>
      <c r="H80" s="1208"/>
      <c r="I80" s="1208"/>
    </row>
    <row r="81" spans="2:9">
      <c r="B81" s="1208"/>
      <c r="C81" s="1209"/>
      <c r="D81" s="1209"/>
      <c r="E81" s="1209"/>
      <c r="F81" s="1209"/>
      <c r="G81" s="1208"/>
      <c r="H81" s="1208"/>
      <c r="I81" s="1208"/>
    </row>
    <row r="82" spans="2:9">
      <c r="B82" s="1208"/>
      <c r="C82" s="1209"/>
      <c r="D82" s="1209"/>
      <c r="E82" s="1209"/>
      <c r="F82" s="1209"/>
      <c r="G82" s="1208"/>
      <c r="H82" s="1208"/>
      <c r="I82" s="1208"/>
    </row>
    <row r="83" spans="2:9">
      <c r="B83" s="1208"/>
      <c r="C83" s="1209"/>
      <c r="D83" s="1209"/>
      <c r="E83" s="1209"/>
      <c r="F83" s="1209"/>
      <c r="G83" s="1208"/>
      <c r="H83" s="1208"/>
      <c r="I83" s="1208"/>
    </row>
    <row r="84" spans="2:9">
      <c r="B84" s="1208"/>
      <c r="C84" s="1209"/>
      <c r="D84" s="1209"/>
      <c r="E84" s="1209"/>
      <c r="F84" s="1209"/>
      <c r="G84" s="1208"/>
      <c r="H84" s="1208"/>
      <c r="I84" s="1208"/>
    </row>
    <row r="85" spans="2:9">
      <c r="B85" s="1208"/>
      <c r="C85" s="1209"/>
      <c r="D85" s="1209"/>
      <c r="E85" s="1209"/>
      <c r="F85" s="1209"/>
      <c r="G85" s="1208"/>
      <c r="H85" s="1208"/>
      <c r="I85" s="1208"/>
    </row>
    <row r="86" spans="2:9">
      <c r="B86" s="1208"/>
      <c r="C86" s="1209"/>
      <c r="D86" s="1209"/>
      <c r="E86" s="1209"/>
      <c r="F86" s="1209"/>
      <c r="G86" s="1208"/>
      <c r="H86" s="1208"/>
      <c r="I86" s="1208"/>
    </row>
    <row r="87" spans="2:9">
      <c r="B87" s="1208"/>
      <c r="C87" s="1209"/>
      <c r="D87" s="1209"/>
      <c r="E87" s="1209"/>
      <c r="F87" s="1209"/>
      <c r="G87" s="1208"/>
      <c r="H87" s="1208"/>
      <c r="I87" s="1208"/>
    </row>
    <row r="88" spans="2:9">
      <c r="B88" s="1208"/>
      <c r="C88" s="1209"/>
      <c r="D88" s="1209"/>
      <c r="E88" s="1209"/>
      <c r="F88" s="1209"/>
      <c r="G88" s="1208"/>
      <c r="H88" s="1208"/>
      <c r="I88" s="1208"/>
    </row>
    <row r="89" spans="2:9">
      <c r="B89" s="1208"/>
      <c r="C89" s="1209"/>
      <c r="D89" s="1209"/>
      <c r="E89" s="1209"/>
      <c r="F89" s="1209"/>
      <c r="G89" s="1208"/>
      <c r="H89" s="1208"/>
      <c r="I89" s="1208"/>
    </row>
    <row r="90" spans="2:9">
      <c r="B90" s="1208"/>
      <c r="C90" s="1209"/>
      <c r="D90" s="1209"/>
      <c r="E90" s="1209"/>
      <c r="F90" s="1209"/>
      <c r="G90" s="1208"/>
      <c r="H90" s="1208"/>
      <c r="I90" s="1208"/>
    </row>
    <row r="91" spans="2:9">
      <c r="B91" s="1208"/>
      <c r="C91" s="1209"/>
      <c r="D91" s="1209"/>
      <c r="E91" s="1209"/>
      <c r="F91" s="1209"/>
      <c r="G91" s="1208"/>
      <c r="H91" s="1208"/>
      <c r="I91" s="1208"/>
    </row>
    <row r="92" spans="2:9">
      <c r="B92" s="1208"/>
      <c r="C92" s="1209"/>
      <c r="D92" s="1209"/>
      <c r="E92" s="1209"/>
      <c r="F92" s="1209"/>
      <c r="G92" s="1208"/>
      <c r="H92" s="1208"/>
      <c r="I92" s="1208"/>
    </row>
    <row r="93" spans="2:9">
      <c r="B93" s="1208"/>
      <c r="C93" s="1209"/>
      <c r="D93" s="1209"/>
      <c r="E93" s="1209"/>
      <c r="F93" s="1209"/>
    </row>
    <row r="94" spans="2:9">
      <c r="B94" s="1208"/>
    </row>
    <row r="95" spans="2:9">
      <c r="B95" s="1208"/>
    </row>
  </sheetData>
  <mergeCells count="7">
    <mergeCell ref="A50:B50"/>
    <mergeCell ref="A1:H1"/>
    <mergeCell ref="A2:H2"/>
    <mergeCell ref="F4:H4"/>
    <mergeCell ref="G5:H5"/>
    <mergeCell ref="A32:B32"/>
    <mergeCell ref="A36:B36"/>
  </mergeCells>
  <pageMargins left="0.5" right="0.5" top="0.75" bottom="0.75" header="0.5" footer="0.5"/>
  <pageSetup scale="68"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R105"/>
  <sheetViews>
    <sheetView zoomScale="85" zoomScaleNormal="85" zoomScaleSheetLayoutView="100" workbookViewId="0">
      <selection activeCell="L45" sqref="L45"/>
    </sheetView>
  </sheetViews>
  <sheetFormatPr defaultRowHeight="36" customHeight="1"/>
  <cols>
    <col min="1" max="1" width="9.140625" style="42"/>
    <col min="2" max="2" width="16" style="42" customWidth="1"/>
    <col min="3" max="3" width="17.5703125" style="42" customWidth="1"/>
    <col min="4" max="12" width="12.140625" style="42" customWidth="1"/>
    <col min="13" max="257" width="9.140625" style="42"/>
    <col min="258" max="258" width="16" style="42" customWidth="1"/>
    <col min="259" max="259" width="16.5703125" style="42" bestFit="1" customWidth="1"/>
    <col min="260" max="266" width="9.140625" style="42"/>
    <col min="267" max="268" width="10.28515625" style="42" customWidth="1"/>
    <col min="269" max="513" width="9.140625" style="42"/>
    <col min="514" max="514" width="16" style="42" customWidth="1"/>
    <col min="515" max="515" width="16.5703125" style="42" bestFit="1" customWidth="1"/>
    <col min="516" max="522" width="9.140625" style="42"/>
    <col min="523" max="524" width="10.28515625" style="42" customWidth="1"/>
    <col min="525" max="769" width="9.140625" style="42"/>
    <col min="770" max="770" width="16" style="42" customWidth="1"/>
    <col min="771" max="771" width="16.5703125" style="42" bestFit="1" customWidth="1"/>
    <col min="772" max="778" width="9.140625" style="42"/>
    <col min="779" max="780" width="10.28515625" style="42" customWidth="1"/>
    <col min="781" max="1025" width="9.140625" style="42"/>
    <col min="1026" max="1026" width="16" style="42" customWidth="1"/>
    <col min="1027" max="1027" width="16.5703125" style="42" bestFit="1" customWidth="1"/>
    <col min="1028" max="1034" width="9.140625" style="42"/>
    <col min="1035" max="1036" width="10.28515625" style="42" customWidth="1"/>
    <col min="1037" max="1281" width="9.140625" style="42"/>
    <col min="1282" max="1282" width="16" style="42" customWidth="1"/>
    <col min="1283" max="1283" width="16.5703125" style="42" bestFit="1" customWidth="1"/>
    <col min="1284" max="1290" width="9.140625" style="42"/>
    <col min="1291" max="1292" width="10.28515625" style="42" customWidth="1"/>
    <col min="1293" max="1537" width="9.140625" style="42"/>
    <col min="1538" max="1538" width="16" style="42" customWidth="1"/>
    <col min="1539" max="1539" width="16.5703125" style="42" bestFit="1" customWidth="1"/>
    <col min="1540" max="1546" width="9.140625" style="42"/>
    <col min="1547" max="1548" width="10.28515625" style="42" customWidth="1"/>
    <col min="1549" max="1793" width="9.140625" style="42"/>
    <col min="1794" max="1794" width="16" style="42" customWidth="1"/>
    <col min="1795" max="1795" width="16.5703125" style="42" bestFit="1" customWidth="1"/>
    <col min="1796" max="1802" width="9.140625" style="42"/>
    <col min="1803" max="1804" width="10.28515625" style="42" customWidth="1"/>
    <col min="1805" max="2049" width="9.140625" style="42"/>
    <col min="2050" max="2050" width="16" style="42" customWidth="1"/>
    <col min="2051" max="2051" width="16.5703125" style="42" bestFit="1" customWidth="1"/>
    <col min="2052" max="2058" width="9.140625" style="42"/>
    <col min="2059" max="2060" width="10.28515625" style="42" customWidth="1"/>
    <col min="2061" max="2305" width="9.140625" style="42"/>
    <col min="2306" max="2306" width="16" style="42" customWidth="1"/>
    <col min="2307" max="2307" width="16.5703125" style="42" bestFit="1" customWidth="1"/>
    <col min="2308" max="2314" width="9.140625" style="42"/>
    <col min="2315" max="2316" width="10.28515625" style="42" customWidth="1"/>
    <col min="2317" max="2561" width="9.140625" style="42"/>
    <col min="2562" max="2562" width="16" style="42" customWidth="1"/>
    <col min="2563" max="2563" width="16.5703125" style="42" bestFit="1" customWidth="1"/>
    <col min="2564" max="2570" width="9.140625" style="42"/>
    <col min="2571" max="2572" width="10.28515625" style="42" customWidth="1"/>
    <col min="2573" max="2817" width="9.140625" style="42"/>
    <col min="2818" max="2818" width="16" style="42" customWidth="1"/>
    <col min="2819" max="2819" width="16.5703125" style="42" bestFit="1" customWidth="1"/>
    <col min="2820" max="2826" width="9.140625" style="42"/>
    <col min="2827" max="2828" width="10.28515625" style="42" customWidth="1"/>
    <col min="2829" max="3073" width="9.140625" style="42"/>
    <col min="3074" max="3074" width="16" style="42" customWidth="1"/>
    <col min="3075" max="3075" width="16.5703125" style="42" bestFit="1" customWidth="1"/>
    <col min="3076" max="3082" width="9.140625" style="42"/>
    <col min="3083" max="3084" width="10.28515625" style="42" customWidth="1"/>
    <col min="3085" max="3329" width="9.140625" style="42"/>
    <col min="3330" max="3330" width="16" style="42" customWidth="1"/>
    <col min="3331" max="3331" width="16.5703125" style="42" bestFit="1" customWidth="1"/>
    <col min="3332" max="3338" width="9.140625" style="42"/>
    <col min="3339" max="3340" width="10.28515625" style="42" customWidth="1"/>
    <col min="3341" max="3585" width="9.140625" style="42"/>
    <col min="3586" max="3586" width="16" style="42" customWidth="1"/>
    <col min="3587" max="3587" width="16.5703125" style="42" bestFit="1" customWidth="1"/>
    <col min="3588" max="3594" width="9.140625" style="42"/>
    <col min="3595" max="3596" width="10.28515625" style="42" customWidth="1"/>
    <col min="3597" max="3841" width="9.140625" style="42"/>
    <col min="3842" max="3842" width="16" style="42" customWidth="1"/>
    <col min="3843" max="3843" width="16.5703125" style="42" bestFit="1" customWidth="1"/>
    <col min="3844" max="3850" width="9.140625" style="42"/>
    <col min="3851" max="3852" width="10.28515625" style="42" customWidth="1"/>
    <col min="3853" max="4097" width="9.140625" style="42"/>
    <col min="4098" max="4098" width="16" style="42" customWidth="1"/>
    <col min="4099" max="4099" width="16.5703125" style="42" bestFit="1" customWidth="1"/>
    <col min="4100" max="4106" width="9.140625" style="42"/>
    <col min="4107" max="4108" width="10.28515625" style="42" customWidth="1"/>
    <col min="4109" max="4353" width="9.140625" style="42"/>
    <col min="4354" max="4354" width="16" style="42" customWidth="1"/>
    <col min="4355" max="4355" width="16.5703125" style="42" bestFit="1" customWidth="1"/>
    <col min="4356" max="4362" width="9.140625" style="42"/>
    <col min="4363" max="4364" width="10.28515625" style="42" customWidth="1"/>
    <col min="4365" max="4609" width="9.140625" style="42"/>
    <col min="4610" max="4610" width="16" style="42" customWidth="1"/>
    <col min="4611" max="4611" width="16.5703125" style="42" bestFit="1" customWidth="1"/>
    <col min="4612" max="4618" width="9.140625" style="42"/>
    <col min="4619" max="4620" width="10.28515625" style="42" customWidth="1"/>
    <col min="4621" max="4865" width="9.140625" style="42"/>
    <col min="4866" max="4866" width="16" style="42" customWidth="1"/>
    <col min="4867" max="4867" width="16.5703125" style="42" bestFit="1" customWidth="1"/>
    <col min="4868" max="4874" width="9.140625" style="42"/>
    <col min="4875" max="4876" width="10.28515625" style="42" customWidth="1"/>
    <col min="4877" max="5121" width="9.140625" style="42"/>
    <col min="5122" max="5122" width="16" style="42" customWidth="1"/>
    <col min="5123" max="5123" width="16.5703125" style="42" bestFit="1" customWidth="1"/>
    <col min="5124" max="5130" width="9.140625" style="42"/>
    <col min="5131" max="5132" width="10.28515625" style="42" customWidth="1"/>
    <col min="5133" max="5377" width="9.140625" style="42"/>
    <col min="5378" max="5378" width="16" style="42" customWidth="1"/>
    <col min="5379" max="5379" width="16.5703125" style="42" bestFit="1" customWidth="1"/>
    <col min="5380" max="5386" width="9.140625" style="42"/>
    <col min="5387" max="5388" width="10.28515625" style="42" customWidth="1"/>
    <col min="5389" max="5633" width="9.140625" style="42"/>
    <col min="5634" max="5634" width="16" style="42" customWidth="1"/>
    <col min="5635" max="5635" width="16.5703125" style="42" bestFit="1" customWidth="1"/>
    <col min="5636" max="5642" width="9.140625" style="42"/>
    <col min="5643" max="5644" width="10.28515625" style="42" customWidth="1"/>
    <col min="5645" max="5889" width="9.140625" style="42"/>
    <col min="5890" max="5890" width="16" style="42" customWidth="1"/>
    <col min="5891" max="5891" width="16.5703125" style="42" bestFit="1" customWidth="1"/>
    <col min="5892" max="5898" width="9.140625" style="42"/>
    <col min="5899" max="5900" width="10.28515625" style="42" customWidth="1"/>
    <col min="5901" max="6145" width="9.140625" style="42"/>
    <col min="6146" max="6146" width="16" style="42" customWidth="1"/>
    <col min="6147" max="6147" width="16.5703125" style="42" bestFit="1" customWidth="1"/>
    <col min="6148" max="6154" width="9.140625" style="42"/>
    <col min="6155" max="6156" width="10.28515625" style="42" customWidth="1"/>
    <col min="6157" max="6401" width="9.140625" style="42"/>
    <col min="6402" max="6402" width="16" style="42" customWidth="1"/>
    <col min="6403" max="6403" width="16.5703125" style="42" bestFit="1" customWidth="1"/>
    <col min="6404" max="6410" width="9.140625" style="42"/>
    <col min="6411" max="6412" width="10.28515625" style="42" customWidth="1"/>
    <col min="6413" max="6657" width="9.140625" style="42"/>
    <col min="6658" max="6658" width="16" style="42" customWidth="1"/>
    <col min="6659" max="6659" width="16.5703125" style="42" bestFit="1" customWidth="1"/>
    <col min="6660" max="6666" width="9.140625" style="42"/>
    <col min="6667" max="6668" width="10.28515625" style="42" customWidth="1"/>
    <col min="6669" max="6913" width="9.140625" style="42"/>
    <col min="6914" max="6914" width="16" style="42" customWidth="1"/>
    <col min="6915" max="6915" width="16.5703125" style="42" bestFit="1" customWidth="1"/>
    <col min="6916" max="6922" width="9.140625" style="42"/>
    <col min="6923" max="6924" width="10.28515625" style="42" customWidth="1"/>
    <col min="6925" max="7169" width="9.140625" style="42"/>
    <col min="7170" max="7170" width="16" style="42" customWidth="1"/>
    <col min="7171" max="7171" width="16.5703125" style="42" bestFit="1" customWidth="1"/>
    <col min="7172" max="7178" width="9.140625" style="42"/>
    <col min="7179" max="7180" width="10.28515625" style="42" customWidth="1"/>
    <col min="7181" max="7425" width="9.140625" style="42"/>
    <col min="7426" max="7426" width="16" style="42" customWidth="1"/>
    <col min="7427" max="7427" width="16.5703125" style="42" bestFit="1" customWidth="1"/>
    <col min="7428" max="7434" width="9.140625" style="42"/>
    <col min="7435" max="7436" width="10.28515625" style="42" customWidth="1"/>
    <col min="7437" max="7681" width="9.140625" style="42"/>
    <col min="7682" max="7682" width="16" style="42" customWidth="1"/>
    <col min="7683" max="7683" width="16.5703125" style="42" bestFit="1" customWidth="1"/>
    <col min="7684" max="7690" width="9.140625" style="42"/>
    <col min="7691" max="7692" width="10.28515625" style="42" customWidth="1"/>
    <col min="7693" max="7937" width="9.140625" style="42"/>
    <col min="7938" max="7938" width="16" style="42" customWidth="1"/>
    <col min="7939" max="7939" width="16.5703125" style="42" bestFit="1" customWidth="1"/>
    <col min="7940" max="7946" width="9.140625" style="42"/>
    <col min="7947" max="7948" width="10.28515625" style="42" customWidth="1"/>
    <col min="7949" max="8193" width="9.140625" style="42"/>
    <col min="8194" max="8194" width="16" style="42" customWidth="1"/>
    <col min="8195" max="8195" width="16.5703125" style="42" bestFit="1" customWidth="1"/>
    <col min="8196" max="8202" width="9.140625" style="42"/>
    <col min="8203" max="8204" width="10.28515625" style="42" customWidth="1"/>
    <col min="8205" max="8449" width="9.140625" style="42"/>
    <col min="8450" max="8450" width="16" style="42" customWidth="1"/>
    <col min="8451" max="8451" width="16.5703125" style="42" bestFit="1" customWidth="1"/>
    <col min="8452" max="8458" width="9.140625" style="42"/>
    <col min="8459" max="8460" width="10.28515625" style="42" customWidth="1"/>
    <col min="8461" max="8705" width="9.140625" style="42"/>
    <col min="8706" max="8706" width="16" style="42" customWidth="1"/>
    <col min="8707" max="8707" width="16.5703125" style="42" bestFit="1" customWidth="1"/>
    <col min="8708" max="8714" width="9.140625" style="42"/>
    <col min="8715" max="8716" width="10.28515625" style="42" customWidth="1"/>
    <col min="8717" max="8961" width="9.140625" style="42"/>
    <col min="8962" max="8962" width="16" style="42" customWidth="1"/>
    <col min="8963" max="8963" width="16.5703125" style="42" bestFit="1" customWidth="1"/>
    <col min="8964" max="8970" width="9.140625" style="42"/>
    <col min="8971" max="8972" width="10.28515625" style="42" customWidth="1"/>
    <col min="8973" max="9217" width="9.140625" style="42"/>
    <col min="9218" max="9218" width="16" style="42" customWidth="1"/>
    <col min="9219" max="9219" width="16.5703125" style="42" bestFit="1" customWidth="1"/>
    <col min="9220" max="9226" width="9.140625" style="42"/>
    <col min="9227" max="9228" width="10.28515625" style="42" customWidth="1"/>
    <col min="9229" max="9473" width="9.140625" style="42"/>
    <col min="9474" max="9474" width="16" style="42" customWidth="1"/>
    <col min="9475" max="9475" width="16.5703125" style="42" bestFit="1" customWidth="1"/>
    <col min="9476" max="9482" width="9.140625" style="42"/>
    <col min="9483" max="9484" width="10.28515625" style="42" customWidth="1"/>
    <col min="9485" max="9729" width="9.140625" style="42"/>
    <col min="9730" max="9730" width="16" style="42" customWidth="1"/>
    <col min="9731" max="9731" width="16.5703125" style="42" bestFit="1" customWidth="1"/>
    <col min="9732" max="9738" width="9.140625" style="42"/>
    <col min="9739" max="9740" width="10.28515625" style="42" customWidth="1"/>
    <col min="9741" max="9985" width="9.140625" style="42"/>
    <col min="9986" max="9986" width="16" style="42" customWidth="1"/>
    <col min="9987" max="9987" width="16.5703125" style="42" bestFit="1" customWidth="1"/>
    <col min="9988" max="9994" width="9.140625" style="42"/>
    <col min="9995" max="9996" width="10.28515625" style="42" customWidth="1"/>
    <col min="9997" max="10241" width="9.140625" style="42"/>
    <col min="10242" max="10242" width="16" style="42" customWidth="1"/>
    <col min="10243" max="10243" width="16.5703125" style="42" bestFit="1" customWidth="1"/>
    <col min="10244" max="10250" width="9.140625" style="42"/>
    <col min="10251" max="10252" width="10.28515625" style="42" customWidth="1"/>
    <col min="10253" max="10497" width="9.140625" style="42"/>
    <col min="10498" max="10498" width="16" style="42" customWidth="1"/>
    <col min="10499" max="10499" width="16.5703125" style="42" bestFit="1" customWidth="1"/>
    <col min="10500" max="10506" width="9.140625" style="42"/>
    <col min="10507" max="10508" width="10.28515625" style="42" customWidth="1"/>
    <col min="10509" max="10753" width="9.140625" style="42"/>
    <col min="10754" max="10754" width="16" style="42" customWidth="1"/>
    <col min="10755" max="10755" width="16.5703125" style="42" bestFit="1" customWidth="1"/>
    <col min="10756" max="10762" width="9.140625" style="42"/>
    <col min="10763" max="10764" width="10.28515625" style="42" customWidth="1"/>
    <col min="10765" max="11009" width="9.140625" style="42"/>
    <col min="11010" max="11010" width="16" style="42" customWidth="1"/>
    <col min="11011" max="11011" width="16.5703125" style="42" bestFit="1" customWidth="1"/>
    <col min="11012" max="11018" width="9.140625" style="42"/>
    <col min="11019" max="11020" width="10.28515625" style="42" customWidth="1"/>
    <col min="11021" max="11265" width="9.140625" style="42"/>
    <col min="11266" max="11266" width="16" style="42" customWidth="1"/>
    <col min="11267" max="11267" width="16.5703125" style="42" bestFit="1" customWidth="1"/>
    <col min="11268" max="11274" width="9.140625" style="42"/>
    <col min="11275" max="11276" width="10.28515625" style="42" customWidth="1"/>
    <col min="11277" max="11521" width="9.140625" style="42"/>
    <col min="11522" max="11522" width="16" style="42" customWidth="1"/>
    <col min="11523" max="11523" width="16.5703125" style="42" bestFit="1" customWidth="1"/>
    <col min="11524" max="11530" width="9.140625" style="42"/>
    <col min="11531" max="11532" width="10.28515625" style="42" customWidth="1"/>
    <col min="11533" max="11777" width="9.140625" style="42"/>
    <col min="11778" max="11778" width="16" style="42" customWidth="1"/>
    <col min="11779" max="11779" width="16.5703125" style="42" bestFit="1" customWidth="1"/>
    <col min="11780" max="11786" width="9.140625" style="42"/>
    <col min="11787" max="11788" width="10.28515625" style="42" customWidth="1"/>
    <col min="11789" max="12033" width="9.140625" style="42"/>
    <col min="12034" max="12034" width="16" style="42" customWidth="1"/>
    <col min="12035" max="12035" width="16.5703125" style="42" bestFit="1" customWidth="1"/>
    <col min="12036" max="12042" width="9.140625" style="42"/>
    <col min="12043" max="12044" width="10.28515625" style="42" customWidth="1"/>
    <col min="12045" max="12289" width="9.140625" style="42"/>
    <col min="12290" max="12290" width="16" style="42" customWidth="1"/>
    <col min="12291" max="12291" width="16.5703125" style="42" bestFit="1" customWidth="1"/>
    <col min="12292" max="12298" width="9.140625" style="42"/>
    <col min="12299" max="12300" width="10.28515625" style="42" customWidth="1"/>
    <col min="12301" max="12545" width="9.140625" style="42"/>
    <col min="12546" max="12546" width="16" style="42" customWidth="1"/>
    <col min="12547" max="12547" width="16.5703125" style="42" bestFit="1" customWidth="1"/>
    <col min="12548" max="12554" width="9.140625" style="42"/>
    <col min="12555" max="12556" width="10.28515625" style="42" customWidth="1"/>
    <col min="12557" max="12801" width="9.140625" style="42"/>
    <col min="12802" max="12802" width="16" style="42" customWidth="1"/>
    <col min="12803" max="12803" width="16.5703125" style="42" bestFit="1" customWidth="1"/>
    <col min="12804" max="12810" width="9.140625" style="42"/>
    <col min="12811" max="12812" width="10.28515625" style="42" customWidth="1"/>
    <col min="12813" max="13057" width="9.140625" style="42"/>
    <col min="13058" max="13058" width="16" style="42" customWidth="1"/>
    <col min="13059" max="13059" width="16.5703125" style="42" bestFit="1" customWidth="1"/>
    <col min="13060" max="13066" width="9.140625" style="42"/>
    <col min="13067" max="13068" width="10.28515625" style="42" customWidth="1"/>
    <col min="13069" max="13313" width="9.140625" style="42"/>
    <col min="13314" max="13314" width="16" style="42" customWidth="1"/>
    <col min="13315" max="13315" width="16.5703125" style="42" bestFit="1" customWidth="1"/>
    <col min="13316" max="13322" width="9.140625" style="42"/>
    <col min="13323" max="13324" width="10.28515625" style="42" customWidth="1"/>
    <col min="13325" max="13569" width="9.140625" style="42"/>
    <col min="13570" max="13570" width="16" style="42" customWidth="1"/>
    <col min="13571" max="13571" width="16.5703125" style="42" bestFit="1" customWidth="1"/>
    <col min="13572" max="13578" width="9.140625" style="42"/>
    <col min="13579" max="13580" width="10.28515625" style="42" customWidth="1"/>
    <col min="13581" max="13825" width="9.140625" style="42"/>
    <col min="13826" max="13826" width="16" style="42" customWidth="1"/>
    <col min="13827" max="13827" width="16.5703125" style="42" bestFit="1" customWidth="1"/>
    <col min="13828" max="13834" width="9.140625" style="42"/>
    <col min="13835" max="13836" width="10.28515625" style="42" customWidth="1"/>
    <col min="13837" max="14081" width="9.140625" style="42"/>
    <col min="14082" max="14082" width="16" style="42" customWidth="1"/>
    <col min="14083" max="14083" width="16.5703125" style="42" bestFit="1" customWidth="1"/>
    <col min="14084" max="14090" width="9.140625" style="42"/>
    <col min="14091" max="14092" width="10.28515625" style="42" customWidth="1"/>
    <col min="14093" max="14337" width="9.140625" style="42"/>
    <col min="14338" max="14338" width="16" style="42" customWidth="1"/>
    <col min="14339" max="14339" width="16.5703125" style="42" bestFit="1" customWidth="1"/>
    <col min="14340" max="14346" width="9.140625" style="42"/>
    <col min="14347" max="14348" width="10.28515625" style="42" customWidth="1"/>
    <col min="14349" max="14593" width="9.140625" style="42"/>
    <col min="14594" max="14594" width="16" style="42" customWidth="1"/>
    <col min="14595" max="14595" width="16.5703125" style="42" bestFit="1" customWidth="1"/>
    <col min="14596" max="14602" width="9.140625" style="42"/>
    <col min="14603" max="14604" width="10.28515625" style="42" customWidth="1"/>
    <col min="14605" max="14849" width="9.140625" style="42"/>
    <col min="14850" max="14850" width="16" style="42" customWidth="1"/>
    <col min="14851" max="14851" width="16.5703125" style="42" bestFit="1" customWidth="1"/>
    <col min="14852" max="14858" width="9.140625" style="42"/>
    <col min="14859" max="14860" width="10.28515625" style="42" customWidth="1"/>
    <col min="14861" max="15105" width="9.140625" style="42"/>
    <col min="15106" max="15106" width="16" style="42" customWidth="1"/>
    <col min="15107" max="15107" width="16.5703125" style="42" bestFit="1" customWidth="1"/>
    <col min="15108" max="15114" width="9.140625" style="42"/>
    <col min="15115" max="15116" width="10.28515625" style="42" customWidth="1"/>
    <col min="15117" max="15361" width="9.140625" style="42"/>
    <col min="15362" max="15362" width="16" style="42" customWidth="1"/>
    <col min="15363" max="15363" width="16.5703125" style="42" bestFit="1" customWidth="1"/>
    <col min="15364" max="15370" width="9.140625" style="42"/>
    <col min="15371" max="15372" width="10.28515625" style="42" customWidth="1"/>
    <col min="15373" max="15617" width="9.140625" style="42"/>
    <col min="15618" max="15618" width="16" style="42" customWidth="1"/>
    <col min="15619" max="15619" width="16.5703125" style="42" bestFit="1" customWidth="1"/>
    <col min="15620" max="15626" width="9.140625" style="42"/>
    <col min="15627" max="15628" width="10.28515625" style="42" customWidth="1"/>
    <col min="15629" max="15873" width="9.140625" style="42"/>
    <col min="15874" max="15874" width="16" style="42" customWidth="1"/>
    <col min="15875" max="15875" width="16.5703125" style="42" bestFit="1" customWidth="1"/>
    <col min="15876" max="15882" width="9.140625" style="42"/>
    <col min="15883" max="15884" width="10.28515625" style="42" customWidth="1"/>
    <col min="15885" max="16129" width="9.140625" style="42"/>
    <col min="16130" max="16130" width="16" style="42" customWidth="1"/>
    <col min="16131" max="16131" width="16.5703125" style="42" bestFit="1" customWidth="1"/>
    <col min="16132" max="16138" width="9.140625" style="42"/>
    <col min="16139" max="16140" width="10.28515625" style="42" customWidth="1"/>
    <col min="16141" max="16384" width="9.140625" style="42"/>
  </cols>
  <sheetData>
    <row r="1" spans="1:12" ht="15.75">
      <c r="B1" s="1632" t="s">
        <v>1267</v>
      </c>
      <c r="C1" s="1632"/>
      <c r="D1" s="1632"/>
      <c r="E1" s="1632"/>
      <c r="F1" s="1632"/>
      <c r="G1" s="1632"/>
      <c r="H1" s="1632"/>
      <c r="I1" s="1632"/>
    </row>
    <row r="2" spans="1:12" ht="16.5" thickBot="1">
      <c r="B2" s="1731" t="s">
        <v>1268</v>
      </c>
      <c r="C2" s="1732"/>
      <c r="D2" s="1732"/>
      <c r="E2" s="1732"/>
      <c r="F2" s="1732"/>
      <c r="G2" s="1732"/>
      <c r="H2" s="1732"/>
      <c r="I2" s="1732"/>
      <c r="K2" s="1210"/>
      <c r="L2" s="1210"/>
    </row>
    <row r="3" spans="1:12" ht="16.5" thickTop="1">
      <c r="B3" s="1733" t="s">
        <v>1269</v>
      </c>
      <c r="C3" s="1735" t="s">
        <v>1168</v>
      </c>
      <c r="D3" s="1737" t="s">
        <v>1270</v>
      </c>
      <c r="E3" s="1737"/>
      <c r="F3" s="1737"/>
      <c r="G3" s="1738" t="s">
        <v>1271</v>
      </c>
      <c r="H3" s="1737"/>
      <c r="I3" s="1739"/>
      <c r="K3" s="1210"/>
      <c r="L3" s="1210"/>
    </row>
    <row r="4" spans="1:12" ht="16.5" thickBot="1">
      <c r="B4" s="1734"/>
      <c r="C4" s="1736"/>
      <c r="D4" s="1211" t="s">
        <v>1272</v>
      </c>
      <c r="E4" s="1211" t="s">
        <v>1273</v>
      </c>
      <c r="F4" s="1211" t="s">
        <v>1274</v>
      </c>
      <c r="G4" s="1212" t="s">
        <v>1272</v>
      </c>
      <c r="H4" s="1211" t="s">
        <v>1273</v>
      </c>
      <c r="I4" s="1213" t="s">
        <v>1274</v>
      </c>
      <c r="K4" s="1210"/>
      <c r="L4" s="1210"/>
    </row>
    <row r="5" spans="1:12" ht="23.25" hidden="1" customHeight="1">
      <c r="A5" s="42" t="s">
        <v>88</v>
      </c>
      <c r="B5" s="1740" t="s">
        <v>1161</v>
      </c>
      <c r="C5" s="1214" t="s">
        <v>1170</v>
      </c>
      <c r="D5" s="1215">
        <v>72.099999999999994</v>
      </c>
      <c r="E5" s="1215">
        <v>72.7</v>
      </c>
      <c r="F5" s="1215">
        <v>72.400000000000006</v>
      </c>
      <c r="G5" s="1215">
        <v>71.107187499999995</v>
      </c>
      <c r="H5" s="1215">
        <v>71.707187500000003</v>
      </c>
      <c r="I5" s="1216">
        <v>71.407187500000006</v>
      </c>
      <c r="K5" s="1210"/>
      <c r="L5" s="1210"/>
    </row>
    <row r="6" spans="1:12" ht="23.25" hidden="1" customHeight="1">
      <c r="B6" s="1729"/>
      <c r="C6" s="1214" t="s">
        <v>1171</v>
      </c>
      <c r="D6" s="1215">
        <v>75.599999999999994</v>
      </c>
      <c r="E6" s="1215">
        <v>76.2</v>
      </c>
      <c r="F6" s="1215">
        <v>75.900000000000006</v>
      </c>
      <c r="G6" s="1215">
        <v>73.617096774193527</v>
      </c>
      <c r="H6" s="1215">
        <v>74.21709677419355</v>
      </c>
      <c r="I6" s="1216">
        <v>73.917096774193539</v>
      </c>
      <c r="K6" s="1210"/>
      <c r="L6" s="1210"/>
    </row>
    <row r="7" spans="1:12" ht="23.25" hidden="1" customHeight="1">
      <c r="B7" s="1729"/>
      <c r="C7" s="1214" t="s">
        <v>643</v>
      </c>
      <c r="D7" s="1215">
        <v>78.099999999999994</v>
      </c>
      <c r="E7" s="1215">
        <v>78.7</v>
      </c>
      <c r="F7" s="1215">
        <v>78.400000000000006</v>
      </c>
      <c r="G7" s="1215">
        <v>77.85466666666666</v>
      </c>
      <c r="H7" s="1215">
        <v>78.454666666666668</v>
      </c>
      <c r="I7" s="1216">
        <v>78.154666666666657</v>
      </c>
      <c r="K7" s="1210"/>
      <c r="L7" s="1210"/>
    </row>
    <row r="8" spans="1:12" ht="23.25" hidden="1" customHeight="1">
      <c r="B8" s="1729"/>
      <c r="C8" s="1214" t="s">
        <v>1172</v>
      </c>
      <c r="D8" s="1215">
        <v>80.739999999999995</v>
      </c>
      <c r="E8" s="1215">
        <v>81.34</v>
      </c>
      <c r="F8" s="1215">
        <v>81.040000000000006</v>
      </c>
      <c r="G8" s="1215">
        <v>78.983333333333334</v>
      </c>
      <c r="H8" s="1215">
        <v>79.583333333333329</v>
      </c>
      <c r="I8" s="1216">
        <v>79.283333333333331</v>
      </c>
      <c r="K8" s="1210"/>
      <c r="L8" s="1210"/>
    </row>
    <row r="9" spans="1:12" ht="23.25" hidden="1" customHeight="1">
      <c r="B9" s="1729"/>
      <c r="C9" s="1214" t="s">
        <v>1173</v>
      </c>
      <c r="D9" s="1215">
        <v>85.51</v>
      </c>
      <c r="E9" s="1215">
        <v>86.11</v>
      </c>
      <c r="F9" s="1215">
        <v>85.81</v>
      </c>
      <c r="G9" s="1215">
        <v>82.697241379310341</v>
      </c>
      <c r="H9" s="1215">
        <v>83.297241379310336</v>
      </c>
      <c r="I9" s="1216">
        <v>82.997241379310339</v>
      </c>
      <c r="K9" s="1210"/>
      <c r="L9" s="1210"/>
    </row>
    <row r="10" spans="1:12" ht="23.25" hidden="1" customHeight="1">
      <c r="B10" s="1729"/>
      <c r="C10" s="1214" t="s">
        <v>1174</v>
      </c>
      <c r="D10" s="1215">
        <v>81.900000000000006</v>
      </c>
      <c r="E10" s="1215">
        <v>82.5</v>
      </c>
      <c r="F10" s="1215">
        <v>82.2</v>
      </c>
      <c r="G10" s="1215">
        <v>84.163666666666657</v>
      </c>
      <c r="H10" s="1215">
        <v>84.763666666666666</v>
      </c>
      <c r="I10" s="1216">
        <v>84.463666666666654</v>
      </c>
      <c r="K10" s="1210"/>
      <c r="L10" s="1210"/>
    </row>
    <row r="11" spans="1:12" ht="23.25" hidden="1" customHeight="1">
      <c r="B11" s="1729"/>
      <c r="C11" s="1214" t="s">
        <v>1175</v>
      </c>
      <c r="D11" s="1215">
        <v>79.05</v>
      </c>
      <c r="E11" s="1215">
        <v>79.650000000000006</v>
      </c>
      <c r="F11" s="1215">
        <v>79.349999999999994</v>
      </c>
      <c r="G11" s="1215">
        <v>79.455517241379312</v>
      </c>
      <c r="H11" s="1215">
        <v>80.055517241379306</v>
      </c>
      <c r="I11" s="1216">
        <v>79.755517241379309</v>
      </c>
      <c r="K11" s="1210"/>
      <c r="L11" s="1210"/>
    </row>
    <row r="12" spans="1:12" ht="23.25" hidden="1" customHeight="1">
      <c r="B12" s="1729"/>
      <c r="C12" s="1214" t="s">
        <v>1176</v>
      </c>
      <c r="D12" s="1215">
        <v>79.55</v>
      </c>
      <c r="E12" s="1215">
        <v>80.150000000000006</v>
      </c>
      <c r="F12" s="1215">
        <v>79.849999999999994</v>
      </c>
      <c r="G12" s="1215">
        <v>78.760000000000005</v>
      </c>
      <c r="H12" s="1215">
        <v>79.36</v>
      </c>
      <c r="I12" s="1216">
        <v>79.06</v>
      </c>
      <c r="K12" s="1210"/>
      <c r="L12" s="1210"/>
    </row>
    <row r="13" spans="1:12" ht="23.25" hidden="1" customHeight="1">
      <c r="B13" s="1729"/>
      <c r="C13" s="1214" t="s">
        <v>1177</v>
      </c>
      <c r="D13" s="1215">
        <v>82.13</v>
      </c>
      <c r="E13" s="1215">
        <v>82.73</v>
      </c>
      <c r="F13" s="1215">
        <v>82.43</v>
      </c>
      <c r="G13" s="1215">
        <v>80.99233333333332</v>
      </c>
      <c r="H13" s="1215">
        <v>81.592333333333343</v>
      </c>
      <c r="I13" s="1216">
        <v>81.292333333333332</v>
      </c>
      <c r="K13" s="1210"/>
      <c r="L13" s="1210"/>
    </row>
    <row r="14" spans="1:12" ht="23.25" hidden="1" customHeight="1">
      <c r="B14" s="1729"/>
      <c r="C14" s="1214" t="s">
        <v>287</v>
      </c>
      <c r="D14" s="1215">
        <v>85.32</v>
      </c>
      <c r="E14" s="1215">
        <v>85.92</v>
      </c>
      <c r="F14" s="1215">
        <v>85.62</v>
      </c>
      <c r="G14" s="1215">
        <v>83.74677419354839</v>
      </c>
      <c r="H14" s="1215">
        <v>84.346774193548384</v>
      </c>
      <c r="I14" s="1216">
        <v>84.046774193548387</v>
      </c>
      <c r="K14" s="1210"/>
      <c r="L14" s="1210"/>
    </row>
    <row r="15" spans="1:12" ht="23.25" hidden="1" customHeight="1">
      <c r="B15" s="1729"/>
      <c r="C15" s="1214" t="s">
        <v>1178</v>
      </c>
      <c r="D15" s="1217">
        <v>88.6</v>
      </c>
      <c r="E15" s="1215">
        <v>89.2</v>
      </c>
      <c r="F15" s="1217">
        <v>88.9</v>
      </c>
      <c r="G15" s="1215">
        <v>88.055937499999999</v>
      </c>
      <c r="H15" s="1217">
        <v>88.655937499999993</v>
      </c>
      <c r="I15" s="1216">
        <v>88.355937499999996</v>
      </c>
      <c r="K15" s="1210"/>
      <c r="L15" s="1210"/>
    </row>
    <row r="16" spans="1:12" ht="23.25" hidden="1" customHeight="1">
      <c r="B16" s="1729"/>
      <c r="C16" s="1218" t="s">
        <v>1179</v>
      </c>
      <c r="D16" s="1219">
        <v>88.6</v>
      </c>
      <c r="E16" s="1219">
        <v>89.2</v>
      </c>
      <c r="F16" s="1219">
        <v>88.9</v>
      </c>
      <c r="G16" s="1219">
        <v>89.202903225806452</v>
      </c>
      <c r="H16" s="1219">
        <v>89.80290322580646</v>
      </c>
      <c r="I16" s="1220">
        <v>89.502903225806449</v>
      </c>
      <c r="K16" s="1210"/>
      <c r="L16" s="1210"/>
    </row>
    <row r="17" spans="2:12" ht="23.25" hidden="1" customHeight="1" thickBot="1">
      <c r="B17" s="1730"/>
      <c r="C17" s="1221" t="s">
        <v>1275</v>
      </c>
      <c r="D17" s="1222">
        <v>81.433333333333323</v>
      </c>
      <c r="E17" s="1222">
        <v>82.033333333333346</v>
      </c>
      <c r="F17" s="1222">
        <v>81.733333333333334</v>
      </c>
      <c r="G17" s="1222">
        <v>80.719721484519837</v>
      </c>
      <c r="H17" s="1222">
        <v>81.319721484519846</v>
      </c>
      <c r="I17" s="1223">
        <v>81.019721484519806</v>
      </c>
      <c r="K17" s="1210"/>
      <c r="L17" s="1210"/>
    </row>
    <row r="18" spans="2:12" ht="23.25" hidden="1" customHeight="1">
      <c r="B18" s="1740" t="s">
        <v>901</v>
      </c>
      <c r="C18" s="1214" t="s">
        <v>1170</v>
      </c>
      <c r="D18" s="1224">
        <v>88.75</v>
      </c>
      <c r="E18" s="1224">
        <v>89.35</v>
      </c>
      <c r="F18" s="1224">
        <v>89.05</v>
      </c>
      <c r="G18" s="1225">
        <v>88.448437499999997</v>
      </c>
      <c r="H18" s="1224">
        <v>89.048437500000006</v>
      </c>
      <c r="I18" s="1226">
        <v>88.748437499999994</v>
      </c>
      <c r="K18" s="1210"/>
      <c r="L18" s="1210"/>
    </row>
    <row r="19" spans="2:12" ht="23.25" hidden="1" customHeight="1">
      <c r="B19" s="1729"/>
      <c r="C19" s="1214" t="s">
        <v>1171</v>
      </c>
      <c r="D19" s="1224">
        <v>87.23</v>
      </c>
      <c r="E19" s="1224">
        <v>87.83</v>
      </c>
      <c r="F19" s="1224">
        <v>87.53</v>
      </c>
      <c r="G19" s="1225">
        <v>88.500967741935511</v>
      </c>
      <c r="H19" s="1224">
        <v>89.100967741935477</v>
      </c>
      <c r="I19" s="1226">
        <v>88.800967741935494</v>
      </c>
      <c r="K19" s="1210"/>
      <c r="L19" s="1210"/>
    </row>
    <row r="20" spans="2:12" ht="23.25" hidden="1" customHeight="1">
      <c r="B20" s="1729"/>
      <c r="C20" s="1214" t="s">
        <v>643</v>
      </c>
      <c r="D20" s="1224">
        <v>84.6</v>
      </c>
      <c r="E20" s="1224">
        <v>85.2</v>
      </c>
      <c r="F20" s="1224">
        <v>84.9</v>
      </c>
      <c r="G20" s="1225">
        <v>84.469333333333324</v>
      </c>
      <c r="H20" s="1224">
        <v>85.069333333333333</v>
      </c>
      <c r="I20" s="1226">
        <v>84.769333333333321</v>
      </c>
      <c r="K20" s="1210"/>
      <c r="L20" s="1210"/>
    </row>
    <row r="21" spans="2:12" ht="23.25" hidden="1" customHeight="1">
      <c r="B21" s="1729"/>
      <c r="C21" s="1214" t="s">
        <v>1172</v>
      </c>
      <c r="D21" s="1224">
        <v>87.64</v>
      </c>
      <c r="E21" s="1224">
        <v>88.24</v>
      </c>
      <c r="F21" s="1224">
        <v>87.94</v>
      </c>
      <c r="G21" s="1225">
        <v>85.926666666666677</v>
      </c>
      <c r="H21" s="1224">
        <v>86.526666666666657</v>
      </c>
      <c r="I21" s="1226">
        <v>86.226666666666659</v>
      </c>
      <c r="K21" s="1210"/>
      <c r="L21" s="1210"/>
    </row>
    <row r="22" spans="2:12" ht="23.25" hidden="1" customHeight="1">
      <c r="B22" s="1729"/>
      <c r="C22" s="1214" t="s">
        <v>1173</v>
      </c>
      <c r="D22" s="1224">
        <v>86.61</v>
      </c>
      <c r="E22" s="1224">
        <v>87.21</v>
      </c>
      <c r="F22" s="1224">
        <v>86.91</v>
      </c>
      <c r="G22" s="1225">
        <v>87.38366666666667</v>
      </c>
      <c r="H22" s="1224">
        <v>87.983666666666679</v>
      </c>
      <c r="I22" s="1226">
        <v>87.683666666666682</v>
      </c>
      <c r="K22" s="1210"/>
      <c r="L22" s="1210"/>
    </row>
    <row r="23" spans="2:12" ht="23.25" hidden="1" customHeight="1">
      <c r="B23" s="1729"/>
      <c r="C23" s="1214" t="s">
        <v>1174</v>
      </c>
      <c r="D23" s="1224">
        <v>87.1</v>
      </c>
      <c r="E23" s="1224">
        <v>87.7</v>
      </c>
      <c r="F23" s="1224">
        <v>87.4</v>
      </c>
      <c r="G23" s="1225">
        <v>87.402758620689667</v>
      </c>
      <c r="H23" s="1224">
        <v>88.002758620689633</v>
      </c>
      <c r="I23" s="1226">
        <v>87.70275862068965</v>
      </c>
      <c r="K23" s="1210"/>
      <c r="L23" s="1210"/>
    </row>
    <row r="24" spans="2:12" ht="23.25" hidden="1" customHeight="1">
      <c r="B24" s="1729"/>
      <c r="C24" s="1214" t="s">
        <v>1175</v>
      </c>
      <c r="D24" s="1224">
        <v>85.3</v>
      </c>
      <c r="E24" s="1224">
        <v>85.9</v>
      </c>
      <c r="F24" s="1224">
        <v>85.6</v>
      </c>
      <c r="G24" s="1225">
        <v>85.646896551724126</v>
      </c>
      <c r="H24" s="1224">
        <v>86.246896551724149</v>
      </c>
      <c r="I24" s="1226">
        <v>85.946896551724137</v>
      </c>
      <c r="K24" s="1210"/>
      <c r="L24" s="1210"/>
    </row>
    <row r="25" spans="2:12" ht="23.25" hidden="1" customHeight="1">
      <c r="B25" s="1729"/>
      <c r="C25" s="1214" t="s">
        <v>1176</v>
      </c>
      <c r="D25" s="1224">
        <v>86.77</v>
      </c>
      <c r="E25" s="1224">
        <v>87.37</v>
      </c>
      <c r="F25" s="1224">
        <v>87.07</v>
      </c>
      <c r="G25" s="1225">
        <v>86.572333333333333</v>
      </c>
      <c r="H25" s="1224">
        <v>87.172333333333341</v>
      </c>
      <c r="I25" s="1226">
        <v>86.87233333333333</v>
      </c>
      <c r="K25" s="1210"/>
      <c r="L25" s="1210"/>
    </row>
    <row r="26" spans="2:12" ht="23.25" hidden="1" customHeight="1">
      <c r="B26" s="1729"/>
      <c r="C26" s="1214" t="s">
        <v>1177</v>
      </c>
      <c r="D26" s="1224">
        <v>86.86</v>
      </c>
      <c r="E26" s="1224">
        <v>87.46</v>
      </c>
      <c r="F26" s="1224">
        <v>87.16</v>
      </c>
      <c r="G26" s="1225">
        <v>86.686451612903213</v>
      </c>
      <c r="H26" s="1224">
        <v>87.291000000000011</v>
      </c>
      <c r="I26" s="1226">
        <v>86.988725806451612</v>
      </c>
      <c r="K26" s="1210"/>
      <c r="L26" s="1210"/>
    </row>
    <row r="27" spans="2:12" ht="23.25" hidden="1" customHeight="1">
      <c r="B27" s="1729"/>
      <c r="C27" s="1214" t="s">
        <v>287</v>
      </c>
      <c r="D27" s="1224">
        <v>87.61</v>
      </c>
      <c r="E27" s="1224">
        <v>88.21</v>
      </c>
      <c r="F27" s="1224">
        <v>87.91</v>
      </c>
      <c r="G27" s="1225">
        <v>86.455806451612901</v>
      </c>
      <c r="H27" s="1224">
        <v>87.055806451612895</v>
      </c>
      <c r="I27" s="1226">
        <v>86.755806451612898</v>
      </c>
      <c r="K27" s="1210"/>
      <c r="L27" s="1210"/>
    </row>
    <row r="28" spans="2:12" ht="23.25" hidden="1" customHeight="1">
      <c r="B28" s="1729"/>
      <c r="C28" s="1214" t="s">
        <v>1178</v>
      </c>
      <c r="D28" s="1224">
        <v>92.72</v>
      </c>
      <c r="E28" s="1224">
        <v>93.32</v>
      </c>
      <c r="F28" s="1224">
        <v>93.02</v>
      </c>
      <c r="G28" s="1225">
        <v>89.458709677419364</v>
      </c>
      <c r="H28" s="1224">
        <v>90.058709677419344</v>
      </c>
      <c r="I28" s="1226">
        <v>89.758709677419347</v>
      </c>
      <c r="K28" s="1210"/>
      <c r="L28" s="1210"/>
    </row>
    <row r="29" spans="2:12" ht="23.25" hidden="1" customHeight="1">
      <c r="B29" s="1729"/>
      <c r="C29" s="1218" t="s">
        <v>1179</v>
      </c>
      <c r="D29" s="1224">
        <v>95</v>
      </c>
      <c r="E29" s="1224">
        <v>95.6</v>
      </c>
      <c r="F29" s="1224">
        <v>95.3</v>
      </c>
      <c r="G29" s="1225">
        <v>94.915483870967748</v>
      </c>
      <c r="H29" s="1224">
        <v>95.515483870967742</v>
      </c>
      <c r="I29" s="1226">
        <v>95.215483870967745</v>
      </c>
      <c r="K29" s="1210"/>
      <c r="L29" s="1210"/>
    </row>
    <row r="30" spans="2:12" ht="23.25" hidden="1" customHeight="1" thickBot="1">
      <c r="B30" s="1730"/>
      <c r="C30" s="1227" t="s">
        <v>1275</v>
      </c>
      <c r="D30" s="1228">
        <v>88.015833333333333</v>
      </c>
      <c r="E30" s="1228">
        <v>88.615833333333327</v>
      </c>
      <c r="F30" s="1228">
        <v>88.31583333333333</v>
      </c>
      <c r="G30" s="1229">
        <v>87.655626002271049</v>
      </c>
      <c r="H30" s="1228">
        <v>88.256005034529096</v>
      </c>
      <c r="I30" s="1230">
        <v>87.955815518400073</v>
      </c>
      <c r="K30" s="1210"/>
      <c r="L30" s="1210"/>
    </row>
    <row r="31" spans="2:12" ht="15.75">
      <c r="B31" s="1740" t="s">
        <v>725</v>
      </c>
      <c r="C31" s="1231" t="s">
        <v>1170</v>
      </c>
      <c r="D31" s="1232">
        <v>97.96</v>
      </c>
      <c r="E31" s="1232">
        <v>98.56</v>
      </c>
      <c r="F31" s="1232">
        <v>98.259999999999991</v>
      </c>
      <c r="G31" s="1232">
        <v>96.012187499999996</v>
      </c>
      <c r="H31" s="1232">
        <v>96.612187500000005</v>
      </c>
      <c r="I31" s="1233">
        <v>96.312187499999993</v>
      </c>
      <c r="K31" s="1210"/>
      <c r="L31" s="1210"/>
    </row>
    <row r="32" spans="2:12" ht="15.75">
      <c r="B32" s="1729"/>
      <c r="C32" s="1234" t="s">
        <v>1171</v>
      </c>
      <c r="D32" s="1224">
        <v>101.29</v>
      </c>
      <c r="E32" s="1224">
        <v>101.89</v>
      </c>
      <c r="F32" s="1224">
        <v>101.59</v>
      </c>
      <c r="G32" s="1224">
        <v>103.24870967741936</v>
      </c>
      <c r="H32" s="1224">
        <v>103.84870967741935</v>
      </c>
      <c r="I32" s="1226">
        <v>103.54870967741935</v>
      </c>
      <c r="K32" s="1210"/>
      <c r="L32" s="1210"/>
    </row>
    <row r="33" spans="2:12" ht="15.75">
      <c r="B33" s="1729"/>
      <c r="C33" s="1234" t="s">
        <v>643</v>
      </c>
      <c r="D33" s="1224">
        <v>98.64</v>
      </c>
      <c r="E33" s="1224">
        <v>99.24</v>
      </c>
      <c r="F33" s="1224">
        <v>98.94</v>
      </c>
      <c r="G33" s="1224">
        <v>98.939677419354837</v>
      </c>
      <c r="H33" s="1224">
        <v>99.539677419354845</v>
      </c>
      <c r="I33" s="1226">
        <v>99.239677419354848</v>
      </c>
      <c r="K33" s="1210"/>
      <c r="L33" s="1210"/>
    </row>
    <row r="34" spans="2:12" ht="15.75">
      <c r="B34" s="1729"/>
      <c r="C34" s="1234" t="s">
        <v>1172</v>
      </c>
      <c r="D34" s="1224">
        <v>100.73</v>
      </c>
      <c r="E34" s="1224">
        <v>101.33</v>
      </c>
      <c r="F34" s="1224">
        <v>101.03</v>
      </c>
      <c r="G34" s="1224">
        <v>98.803103448275863</v>
      </c>
      <c r="H34" s="1224">
        <v>99.403103448275857</v>
      </c>
      <c r="I34" s="1226">
        <v>99.10310344827586</v>
      </c>
      <c r="K34" s="1210"/>
      <c r="L34" s="1210"/>
    </row>
    <row r="35" spans="2:12" ht="15.75">
      <c r="B35" s="1729"/>
      <c r="C35" s="1234" t="s">
        <v>1173</v>
      </c>
      <c r="D35" s="1224">
        <v>99.11</v>
      </c>
      <c r="E35" s="1224">
        <v>99.71</v>
      </c>
      <c r="F35" s="1224">
        <v>99.41</v>
      </c>
      <c r="G35" s="1224">
        <v>99.268333333333302</v>
      </c>
      <c r="H35" s="1224">
        <v>99.868333333333339</v>
      </c>
      <c r="I35" s="1226">
        <v>99.568333333333328</v>
      </c>
      <c r="K35" s="1210"/>
      <c r="L35" s="1210"/>
    </row>
    <row r="36" spans="2:12" ht="15.75">
      <c r="B36" s="1729"/>
      <c r="C36" s="1234" t="s">
        <v>1174</v>
      </c>
      <c r="D36" s="1224">
        <v>98.14</v>
      </c>
      <c r="E36" s="1224">
        <v>98.74</v>
      </c>
      <c r="F36" s="1224">
        <v>98.44</v>
      </c>
      <c r="G36" s="1224">
        <v>98.89533333333334</v>
      </c>
      <c r="H36" s="1224">
        <v>99.495333333333321</v>
      </c>
      <c r="I36" s="1226">
        <v>99.195333333333338</v>
      </c>
      <c r="K36" s="1210"/>
      <c r="L36" s="1210"/>
    </row>
    <row r="37" spans="2:12" ht="15.75">
      <c r="B37" s="1729"/>
      <c r="C37" s="1234" t="s">
        <v>1175</v>
      </c>
      <c r="D37" s="1235">
        <v>99.26</v>
      </c>
      <c r="E37" s="1235">
        <v>99.86</v>
      </c>
      <c r="F37" s="1235">
        <v>99.56</v>
      </c>
      <c r="G37" s="1235">
        <v>99.27</v>
      </c>
      <c r="H37" s="1235">
        <v>99.87</v>
      </c>
      <c r="I37" s="1226">
        <v>99.57</v>
      </c>
      <c r="K37" s="1210"/>
      <c r="L37" s="1210"/>
    </row>
    <row r="38" spans="2:12" ht="15.75">
      <c r="B38" s="1729"/>
      <c r="C38" s="1234" t="s">
        <v>1176</v>
      </c>
      <c r="D38" s="1235">
        <v>97.58</v>
      </c>
      <c r="E38" s="1235">
        <v>98.18</v>
      </c>
      <c r="F38" s="1235">
        <v>97.88</v>
      </c>
      <c r="G38" s="1235">
        <v>98.50866666666667</v>
      </c>
      <c r="H38" s="1235">
        <v>99.108666666666679</v>
      </c>
      <c r="I38" s="1226">
        <v>98.808666666666682</v>
      </c>
      <c r="K38" s="1210"/>
      <c r="L38" s="1210"/>
    </row>
    <row r="39" spans="2:12" ht="15.75">
      <c r="B39" s="1729"/>
      <c r="C39" s="1234" t="s">
        <v>1177</v>
      </c>
      <c r="D39" s="1224">
        <v>95.99</v>
      </c>
      <c r="E39" s="1224">
        <v>96.59</v>
      </c>
      <c r="F39" s="1224">
        <v>96.289999999999992</v>
      </c>
      <c r="G39" s="1224">
        <v>96.414666666666662</v>
      </c>
      <c r="H39" s="1224">
        <v>97.014666666666685</v>
      </c>
      <c r="I39" s="1226">
        <v>96.714666666666673</v>
      </c>
      <c r="K39" s="1210"/>
      <c r="L39" s="1210"/>
    </row>
    <row r="40" spans="2:12" ht="15.75">
      <c r="B40" s="1729"/>
      <c r="C40" s="1234" t="s">
        <v>287</v>
      </c>
      <c r="D40" s="1224">
        <v>95.2</v>
      </c>
      <c r="E40" s="1224">
        <v>95.8</v>
      </c>
      <c r="F40" s="1224">
        <v>95.5</v>
      </c>
      <c r="G40" s="1224">
        <v>96.220967741935496</v>
      </c>
      <c r="H40" s="1224">
        <v>96.820967741935476</v>
      </c>
      <c r="I40" s="1226">
        <v>96.520967741935493</v>
      </c>
      <c r="K40" s="1210"/>
      <c r="L40" s="1210"/>
    </row>
    <row r="41" spans="2:12" ht="15.75">
      <c r="B41" s="1729"/>
      <c r="C41" s="1236" t="s">
        <v>1178</v>
      </c>
      <c r="D41" s="1224">
        <v>95.32</v>
      </c>
      <c r="E41" s="1224">
        <v>95.92</v>
      </c>
      <c r="F41" s="1224">
        <v>95.62</v>
      </c>
      <c r="G41" s="1224">
        <v>94.152258064516133</v>
      </c>
      <c r="H41" s="1224">
        <v>94.752258064516141</v>
      </c>
      <c r="I41" s="1226">
        <v>94.452258064516144</v>
      </c>
      <c r="K41" s="1210"/>
      <c r="L41" s="1210"/>
    </row>
    <row r="42" spans="2:12" ht="15.75">
      <c r="B42" s="1729"/>
      <c r="C42" s="1236" t="s">
        <v>1179</v>
      </c>
      <c r="D42" s="1237">
        <v>95.9</v>
      </c>
      <c r="E42" s="1237">
        <v>96.5</v>
      </c>
      <c r="F42" s="1237">
        <v>96.2</v>
      </c>
      <c r="G42" s="1237">
        <v>95.714062499999997</v>
      </c>
      <c r="H42" s="1237">
        <v>96.314062500000006</v>
      </c>
      <c r="I42" s="1238">
        <v>96.014062499999994</v>
      </c>
      <c r="K42" s="1210"/>
      <c r="L42" s="1210"/>
    </row>
    <row r="43" spans="2:12" ht="15.75">
      <c r="B43" s="1730"/>
      <c r="C43" s="1239" t="s">
        <v>1275</v>
      </c>
      <c r="D43" s="1228">
        <v>97.926666666666677</v>
      </c>
      <c r="E43" s="1228">
        <v>98.526666666666657</v>
      </c>
      <c r="F43" s="1228">
        <v>98.251639784946235</v>
      </c>
      <c r="G43" s="1228">
        <v>97.953997195958479</v>
      </c>
      <c r="H43" s="1228">
        <v>98.553997195958473</v>
      </c>
      <c r="I43" s="1230">
        <v>98.253997195958462</v>
      </c>
      <c r="K43" s="1210"/>
      <c r="L43" s="1210"/>
    </row>
    <row r="44" spans="2:12" ht="15.75">
      <c r="B44" s="1728" t="s">
        <v>198</v>
      </c>
      <c r="C44" s="1231" t="s">
        <v>1170</v>
      </c>
      <c r="D44" s="1240">
        <v>96.92</v>
      </c>
      <c r="E44" s="1240">
        <v>97.52</v>
      </c>
      <c r="F44" s="1240">
        <v>97.22</v>
      </c>
      <c r="G44" s="1240">
        <v>96.714193548387101</v>
      </c>
      <c r="H44" s="1240">
        <v>97.314193548387095</v>
      </c>
      <c r="I44" s="1241">
        <v>97.014193548387098</v>
      </c>
      <c r="K44" s="1210"/>
      <c r="L44" s="1210"/>
    </row>
    <row r="45" spans="2:12" ht="15.75">
      <c r="B45" s="1729"/>
      <c r="C45" s="1234" t="s">
        <v>1171</v>
      </c>
      <c r="D45" s="1225">
        <v>97.52</v>
      </c>
      <c r="E45" s="1225">
        <v>98.12</v>
      </c>
      <c r="F45" s="1225">
        <v>97.82</v>
      </c>
      <c r="G45" s="1225">
        <v>96.642258064516142</v>
      </c>
      <c r="H45" s="1225">
        <v>97.242258064516108</v>
      </c>
      <c r="I45" s="1242">
        <v>96.942258064516125</v>
      </c>
      <c r="K45" s="1210"/>
      <c r="L45" s="1210"/>
    </row>
    <row r="46" spans="2:12" ht="15.75">
      <c r="B46" s="1729"/>
      <c r="C46" s="1234" t="s">
        <v>643</v>
      </c>
      <c r="D46" s="1225">
        <v>98.64</v>
      </c>
      <c r="E46" s="1225">
        <v>99.24</v>
      </c>
      <c r="F46" s="1225">
        <v>98.94</v>
      </c>
      <c r="G46" s="1225">
        <v>97.734193548387097</v>
      </c>
      <c r="H46" s="1225">
        <v>98.334193548387105</v>
      </c>
      <c r="I46" s="1242">
        <v>98.034193548387094</v>
      </c>
      <c r="K46" s="1210"/>
      <c r="L46" s="1210"/>
    </row>
    <row r="47" spans="2:12" ht="15.75">
      <c r="B47" s="1729"/>
      <c r="C47" s="1234" t="s">
        <v>1172</v>
      </c>
      <c r="D47" s="1225">
        <v>98.46</v>
      </c>
      <c r="E47" s="1225">
        <v>99.06</v>
      </c>
      <c r="F47" s="1225">
        <v>98.76</v>
      </c>
      <c r="G47" s="1225">
        <v>97.996333333333311</v>
      </c>
      <c r="H47" s="1225">
        <v>98.596333333333334</v>
      </c>
      <c r="I47" s="1242">
        <v>98.296333333333322</v>
      </c>
      <c r="K47" s="1210"/>
      <c r="L47" s="1210"/>
    </row>
    <row r="48" spans="2:12" ht="15.75">
      <c r="B48" s="1729"/>
      <c r="C48" s="1234" t="s">
        <v>1173</v>
      </c>
      <c r="D48" s="1225">
        <v>99.37</v>
      </c>
      <c r="E48" s="1225">
        <v>99.97</v>
      </c>
      <c r="F48" s="1225">
        <v>99.67</v>
      </c>
      <c r="G48" s="1225">
        <v>98.795172413793082</v>
      </c>
      <c r="H48" s="1225">
        <v>99.395172413793105</v>
      </c>
      <c r="I48" s="1242">
        <v>99.095172413793094</v>
      </c>
      <c r="K48" s="1210"/>
      <c r="L48" s="1210"/>
    </row>
    <row r="49" spans="2:12" ht="15.75">
      <c r="B49" s="1729"/>
      <c r="C49" s="1234" t="s">
        <v>1174</v>
      </c>
      <c r="D49" s="1225">
        <v>99.13</v>
      </c>
      <c r="E49" s="1225">
        <v>99.73</v>
      </c>
      <c r="F49" s="1225">
        <v>99.43</v>
      </c>
      <c r="G49" s="1225">
        <v>100.75700000000002</v>
      </c>
      <c r="H49" s="1225">
        <v>101.357</v>
      </c>
      <c r="I49" s="1242">
        <v>101.05700000000002</v>
      </c>
      <c r="K49" s="1210"/>
      <c r="L49" s="1210"/>
    </row>
    <row r="50" spans="2:12" ht="15.75">
      <c r="B50" s="1729"/>
      <c r="C50" s="1234" t="s">
        <v>1276</v>
      </c>
      <c r="D50" s="1225">
        <v>99.31</v>
      </c>
      <c r="E50" s="1225">
        <v>99.91</v>
      </c>
      <c r="F50" s="1225">
        <v>99.61</v>
      </c>
      <c r="G50" s="1225">
        <v>98.53</v>
      </c>
      <c r="H50" s="1225">
        <v>99.13</v>
      </c>
      <c r="I50" s="1242">
        <v>98.83</v>
      </c>
      <c r="K50" s="1210"/>
      <c r="L50" s="1210"/>
    </row>
    <row r="51" spans="2:12" ht="15.75">
      <c r="B51" s="1729"/>
      <c r="C51" s="1234" t="s">
        <v>1176</v>
      </c>
      <c r="D51" s="1225">
        <v>100.45</v>
      </c>
      <c r="E51" s="1225">
        <v>101.05</v>
      </c>
      <c r="F51" s="1225">
        <v>100.75</v>
      </c>
      <c r="G51" s="1225">
        <v>99.253666666666689</v>
      </c>
      <c r="H51" s="1225">
        <v>99.853666666666655</v>
      </c>
      <c r="I51" s="1242">
        <v>99.553666666666672</v>
      </c>
      <c r="K51" s="1210"/>
      <c r="L51" s="1210"/>
    </row>
    <row r="52" spans="2:12" ht="15.75">
      <c r="B52" s="1729"/>
      <c r="C52" s="1234" t="s">
        <v>1177</v>
      </c>
      <c r="D52" s="1225">
        <v>99.4</v>
      </c>
      <c r="E52" s="1225">
        <v>100</v>
      </c>
      <c r="F52" s="1225">
        <v>99.7</v>
      </c>
      <c r="G52" s="1225">
        <v>99.667000000000002</v>
      </c>
      <c r="H52" s="1225">
        <v>100.26700000000001</v>
      </c>
      <c r="I52" s="1242">
        <v>99.967000000000013</v>
      </c>
      <c r="K52" s="1210"/>
      <c r="L52" s="1210"/>
    </row>
    <row r="53" spans="2:12" ht="15.75">
      <c r="B53" s="1729"/>
      <c r="C53" s="1234" t="s">
        <v>287</v>
      </c>
      <c r="D53" s="1225">
        <v>102.16</v>
      </c>
      <c r="E53" s="1225">
        <v>102.76</v>
      </c>
      <c r="F53" s="1225">
        <v>102.46000000000001</v>
      </c>
      <c r="G53" s="1225">
        <v>100.94516129032259</v>
      </c>
      <c r="H53" s="1225">
        <v>101.54516129032258</v>
      </c>
      <c r="I53" s="1242">
        <v>101.24516129032259</v>
      </c>
      <c r="K53" s="1210"/>
      <c r="L53" s="1210"/>
    </row>
    <row r="54" spans="2:12" ht="15.75">
      <c r="B54" s="1729"/>
      <c r="C54" s="1236" t="s">
        <v>1277</v>
      </c>
      <c r="D54" s="1225">
        <v>102.2</v>
      </c>
      <c r="E54" s="1225">
        <v>102.8</v>
      </c>
      <c r="F54" s="1225">
        <v>102.5</v>
      </c>
      <c r="G54" s="1225">
        <v>101.78375</v>
      </c>
      <c r="H54" s="1225">
        <v>102.38374999999999</v>
      </c>
      <c r="I54" s="1242">
        <v>102.08374999999999</v>
      </c>
      <c r="K54" s="1210"/>
      <c r="L54" s="1210"/>
    </row>
    <row r="55" spans="2:12" ht="15.75">
      <c r="B55" s="1729"/>
      <c r="C55" s="1236" t="s">
        <v>1179</v>
      </c>
      <c r="D55" s="1224">
        <v>101.14</v>
      </c>
      <c r="E55" s="1224">
        <v>101.74</v>
      </c>
      <c r="F55" s="1224">
        <v>101.44</v>
      </c>
      <c r="G55" s="1224">
        <v>101.45258064516129</v>
      </c>
      <c r="H55" s="1224">
        <v>102.0525806451613</v>
      </c>
      <c r="I55" s="1226">
        <v>101.75258064516129</v>
      </c>
      <c r="K55" s="1210"/>
      <c r="L55" s="1210"/>
    </row>
    <row r="56" spans="2:12" ht="15.75">
      <c r="B56" s="1730"/>
      <c r="C56" s="1239" t="s">
        <v>1275</v>
      </c>
      <c r="D56" s="1228">
        <v>99.558333333333337</v>
      </c>
      <c r="E56" s="1228">
        <v>100.15833333333332</v>
      </c>
      <c r="F56" s="1228">
        <v>99.858333333333348</v>
      </c>
      <c r="G56" s="1228">
        <v>99.189275792547292</v>
      </c>
      <c r="H56" s="1228">
        <v>99.789275792547258</v>
      </c>
      <c r="I56" s="1230">
        <v>99.489275792547275</v>
      </c>
      <c r="K56" s="1210"/>
      <c r="L56" s="1210"/>
    </row>
    <row r="57" spans="2:12" ht="15.75">
      <c r="B57" s="1728" t="s">
        <v>5</v>
      </c>
      <c r="C57" s="1231" t="s">
        <v>1170</v>
      </c>
      <c r="D57" s="1240">
        <v>103.71</v>
      </c>
      <c r="E57" s="1240">
        <v>104.31</v>
      </c>
      <c r="F57" s="1240">
        <v>104.00999999999999</v>
      </c>
      <c r="G57" s="1240">
        <v>102.12375000000002</v>
      </c>
      <c r="H57" s="1240">
        <v>102.72375</v>
      </c>
      <c r="I57" s="1241">
        <v>102.42375000000001</v>
      </c>
      <c r="K57" s="1210"/>
      <c r="L57" s="1210"/>
    </row>
    <row r="58" spans="2:12" ht="15.75">
      <c r="B58" s="1729"/>
      <c r="C58" s="1234" t="s">
        <v>1171</v>
      </c>
      <c r="D58" s="1225">
        <v>105.92</v>
      </c>
      <c r="E58" s="1225">
        <v>106.52</v>
      </c>
      <c r="F58" s="1225">
        <v>106.22</v>
      </c>
      <c r="G58" s="1225">
        <v>105.59096774193547</v>
      </c>
      <c r="H58" s="1225">
        <v>106.19096774193549</v>
      </c>
      <c r="I58" s="1242">
        <v>105.89096774193548</v>
      </c>
      <c r="K58" s="1210"/>
      <c r="L58" s="1210"/>
    </row>
    <row r="59" spans="2:12" ht="15.75">
      <c r="B59" s="1729"/>
      <c r="C59" s="1234" t="s">
        <v>643</v>
      </c>
      <c r="D59" s="1225">
        <v>103.49</v>
      </c>
      <c r="E59" s="1225">
        <v>104.09</v>
      </c>
      <c r="F59" s="1225">
        <v>103.78999999999999</v>
      </c>
      <c r="G59" s="1225">
        <v>104.52666666666666</v>
      </c>
      <c r="H59" s="1225">
        <v>105.12666666666668</v>
      </c>
      <c r="I59" s="1242">
        <v>104.82666666666667</v>
      </c>
      <c r="K59" s="1210"/>
      <c r="L59" s="1210"/>
    </row>
    <row r="60" spans="2:12" ht="15.75">
      <c r="B60" s="1729"/>
      <c r="C60" s="1234" t="s">
        <v>1172</v>
      </c>
      <c r="D60" s="1225">
        <v>105.46</v>
      </c>
      <c r="E60" s="1225">
        <v>106.06</v>
      </c>
      <c r="F60" s="1225">
        <v>105.75999999999999</v>
      </c>
      <c r="G60" s="1225">
        <v>104.429</v>
      </c>
      <c r="H60" s="1225">
        <v>105.02900000000001</v>
      </c>
      <c r="I60" s="1242">
        <v>104.72900000000001</v>
      </c>
      <c r="K60" s="1210"/>
      <c r="L60" s="1210"/>
    </row>
    <row r="61" spans="2:12" ht="15.75">
      <c r="B61" s="1729"/>
      <c r="C61" s="1234" t="s">
        <v>1173</v>
      </c>
      <c r="D61" s="1225">
        <v>107</v>
      </c>
      <c r="E61" s="1225">
        <v>107.6</v>
      </c>
      <c r="F61" s="1225">
        <v>107.3</v>
      </c>
      <c r="G61" s="1225">
        <v>106.20206896551723</v>
      </c>
      <c r="H61" s="1225">
        <v>106.80206896551724</v>
      </c>
      <c r="I61" s="1242">
        <v>106.50206896551722</v>
      </c>
      <c r="K61" s="1210"/>
      <c r="L61" s="1210"/>
    </row>
    <row r="62" spans="2:12" ht="15.75">
      <c r="B62" s="1729"/>
      <c r="C62" s="1234" t="s">
        <v>1174</v>
      </c>
      <c r="D62" s="1225">
        <v>106.6</v>
      </c>
      <c r="E62" s="1225">
        <v>107.2</v>
      </c>
      <c r="F62" s="1225">
        <v>106.9</v>
      </c>
      <c r="G62" s="1225">
        <v>106.06200000000003</v>
      </c>
      <c r="H62" s="1225">
        <v>106.66199999999999</v>
      </c>
      <c r="I62" s="1242">
        <v>106.36200000000001</v>
      </c>
      <c r="K62" s="1210"/>
      <c r="L62" s="1210"/>
    </row>
    <row r="63" spans="2:12" ht="15.75">
      <c r="B63" s="1729"/>
      <c r="C63" s="1234" t="s">
        <v>1278</v>
      </c>
      <c r="D63" s="1225">
        <v>108.88</v>
      </c>
      <c r="E63" s="1225">
        <v>109.48</v>
      </c>
      <c r="F63" s="1225">
        <v>109.18</v>
      </c>
      <c r="G63" s="1225">
        <v>108.18586206896553</v>
      </c>
      <c r="H63" s="1225">
        <v>108.78586206896551</v>
      </c>
      <c r="I63" s="1242">
        <v>108.48586206896553</v>
      </c>
      <c r="K63" s="1210"/>
      <c r="L63" s="1210"/>
    </row>
    <row r="64" spans="2:12" ht="15.75">
      <c r="B64" s="1729"/>
      <c r="C64" s="1234" t="s">
        <v>1176</v>
      </c>
      <c r="D64" s="1225">
        <v>107.23</v>
      </c>
      <c r="E64" s="1225">
        <v>107.83</v>
      </c>
      <c r="F64" s="1225">
        <v>107.53</v>
      </c>
      <c r="G64" s="1225">
        <v>108.52000000000001</v>
      </c>
      <c r="H64" s="1225">
        <v>109.11999999999998</v>
      </c>
      <c r="I64" s="1242">
        <v>108.82</v>
      </c>
      <c r="K64" s="1210"/>
      <c r="L64" s="1210"/>
    </row>
    <row r="65" spans="2:13" ht="15.75">
      <c r="B65" s="1729"/>
      <c r="C65" s="1234" t="s">
        <v>1177</v>
      </c>
      <c r="D65" s="1225">
        <v>105.92</v>
      </c>
      <c r="E65" s="1225">
        <v>106.52</v>
      </c>
      <c r="F65" s="1225">
        <v>106.22</v>
      </c>
      <c r="G65" s="1225">
        <v>106.24066666666664</v>
      </c>
      <c r="H65" s="1225">
        <v>106.84066666666668</v>
      </c>
      <c r="I65" s="1242">
        <v>106.54066666666665</v>
      </c>
      <c r="K65" s="1210"/>
      <c r="L65" s="1210"/>
    </row>
    <row r="66" spans="2:13" ht="15.75">
      <c r="B66" s="1729"/>
      <c r="C66" s="1234" t="s">
        <v>287</v>
      </c>
      <c r="D66" s="1225">
        <v>106.27</v>
      </c>
      <c r="E66" s="1225">
        <v>106.87</v>
      </c>
      <c r="F66" s="1225">
        <v>106.57</v>
      </c>
      <c r="G66" s="1225">
        <v>106.12741935483871</v>
      </c>
      <c r="H66" s="1225">
        <v>106.72741935483872</v>
      </c>
      <c r="I66" s="1242">
        <v>106.42741935483872</v>
      </c>
      <c r="K66" s="1210"/>
      <c r="L66" s="1210"/>
    </row>
    <row r="67" spans="2:13" ht="15.75">
      <c r="B67" s="1729"/>
      <c r="C67" s="1236" t="s">
        <v>1178</v>
      </c>
      <c r="D67" s="1224">
        <v>107.08</v>
      </c>
      <c r="E67" s="1224">
        <v>107.68</v>
      </c>
      <c r="F67" s="1224">
        <v>107.38</v>
      </c>
      <c r="G67" s="1224">
        <v>107.05187500000002</v>
      </c>
      <c r="H67" s="1224">
        <v>107.65187499999999</v>
      </c>
      <c r="I67" s="1226">
        <v>107.35187500000001</v>
      </c>
      <c r="K67" s="1210"/>
      <c r="L67" s="1210"/>
    </row>
    <row r="68" spans="2:13" ht="15.75">
      <c r="B68" s="1729"/>
      <c r="C68" s="1236" t="s">
        <v>1179</v>
      </c>
      <c r="D68" s="1224">
        <v>106.73</v>
      </c>
      <c r="E68" s="1224">
        <v>107.33</v>
      </c>
      <c r="F68" s="1224">
        <v>107.03</v>
      </c>
      <c r="G68" s="1224">
        <v>107.56193548387097</v>
      </c>
      <c r="H68" s="1224">
        <v>108.16193548387095</v>
      </c>
      <c r="I68" s="1226">
        <v>107.86193548387095</v>
      </c>
      <c r="K68" s="1210"/>
      <c r="L68" s="1210"/>
    </row>
    <row r="69" spans="2:13" ht="15.75">
      <c r="B69" s="1730"/>
      <c r="C69" s="1239" t="s">
        <v>1275</v>
      </c>
      <c r="D69" s="1228">
        <v>106.19083333333333</v>
      </c>
      <c r="E69" s="1228">
        <v>106.79083333333334</v>
      </c>
      <c r="F69" s="1228">
        <v>106.4908333333333</v>
      </c>
      <c r="G69" s="1228">
        <v>106.05185099570512</v>
      </c>
      <c r="H69" s="1228">
        <v>106.6518509957051</v>
      </c>
      <c r="I69" s="1230">
        <v>106.35185099570509</v>
      </c>
      <c r="K69" s="1210"/>
      <c r="L69" s="1210"/>
    </row>
    <row r="70" spans="2:13" ht="15.75">
      <c r="B70" s="1728" t="s">
        <v>6</v>
      </c>
      <c r="C70" s="1231" t="s">
        <v>1170</v>
      </c>
      <c r="D70" s="1232">
        <v>106.72</v>
      </c>
      <c r="E70" s="1232">
        <v>107.32</v>
      </c>
      <c r="F70" s="1232">
        <v>107.02</v>
      </c>
      <c r="G70" s="1232">
        <v>106.88593750000001</v>
      </c>
      <c r="H70" s="1232">
        <v>107.48593749999998</v>
      </c>
      <c r="I70" s="1233">
        <v>107.18593749999999</v>
      </c>
      <c r="K70" s="1243"/>
      <c r="L70" s="1210"/>
    </row>
    <row r="71" spans="2:13" ht="15.75">
      <c r="B71" s="1729"/>
      <c r="C71" s="1234" t="s">
        <v>1171</v>
      </c>
      <c r="D71" s="1224">
        <v>106.85</v>
      </c>
      <c r="E71" s="1224">
        <v>107.45</v>
      </c>
      <c r="F71" s="1224">
        <v>107.15</v>
      </c>
      <c r="G71" s="1224">
        <v>106.7274193548387</v>
      </c>
      <c r="H71" s="1224">
        <v>107.32741935483868</v>
      </c>
      <c r="I71" s="1226">
        <v>107.02741935483868</v>
      </c>
      <c r="K71" s="1243"/>
      <c r="L71" s="1210"/>
    </row>
    <row r="72" spans="2:13" ht="15.75">
      <c r="B72" s="1729"/>
      <c r="C72" s="1234" t="s">
        <v>643</v>
      </c>
      <c r="D72" s="1224">
        <v>106.49</v>
      </c>
      <c r="E72" s="1224">
        <v>107.09</v>
      </c>
      <c r="F72" s="1224">
        <v>106.78999999999999</v>
      </c>
      <c r="G72" s="1224">
        <v>106.43566666666669</v>
      </c>
      <c r="H72" s="1224">
        <v>107.03566666666666</v>
      </c>
      <c r="I72" s="1226">
        <v>106.73566666666667</v>
      </c>
      <c r="K72" s="1243"/>
      <c r="L72" s="1210"/>
    </row>
    <row r="73" spans="2:13" ht="15.75">
      <c r="B73" s="1729"/>
      <c r="C73" s="1234" t="s">
        <v>1172</v>
      </c>
      <c r="D73" s="1224">
        <v>107.31</v>
      </c>
      <c r="E73" s="1224">
        <v>107.91</v>
      </c>
      <c r="F73" s="1224">
        <v>107.61</v>
      </c>
      <c r="G73" s="1224">
        <v>106.61566666666667</v>
      </c>
      <c r="H73" s="1224">
        <v>107.21566666666668</v>
      </c>
      <c r="I73" s="1226">
        <v>106.91566666666668</v>
      </c>
      <c r="K73" s="1243"/>
      <c r="L73" s="1210"/>
    </row>
    <row r="74" spans="2:13" ht="15.75">
      <c r="B74" s="1729"/>
      <c r="C74" s="1234" t="s">
        <v>1173</v>
      </c>
      <c r="D74" s="1224">
        <v>107.7</v>
      </c>
      <c r="E74" s="1224">
        <v>108.3</v>
      </c>
      <c r="F74" s="1224">
        <v>108</v>
      </c>
      <c r="G74" s="1224">
        <v>108.59133333333332</v>
      </c>
      <c r="H74" s="1224">
        <v>109.19133333333333</v>
      </c>
      <c r="I74" s="1226">
        <v>108.89133333333334</v>
      </c>
      <c r="K74" s="1243"/>
      <c r="L74" s="1210"/>
    </row>
    <row r="75" spans="2:13" ht="15.75">
      <c r="B75" s="1729"/>
      <c r="C75" s="1234" t="s">
        <v>1174</v>
      </c>
      <c r="D75" s="1224">
        <v>108.54</v>
      </c>
      <c r="E75" s="1224">
        <v>109.14</v>
      </c>
      <c r="F75" s="1224">
        <v>108.84</v>
      </c>
      <c r="G75" s="1224">
        <v>108.4448275862069</v>
      </c>
      <c r="H75" s="1224">
        <v>109.04482758620691</v>
      </c>
      <c r="I75" s="1226">
        <v>108.7448275862069</v>
      </c>
      <c r="K75" s="1243"/>
      <c r="L75" s="1210"/>
    </row>
    <row r="76" spans="2:13" ht="15.75">
      <c r="B76" s="1729"/>
      <c r="C76" s="1234" t="s">
        <v>1175</v>
      </c>
      <c r="D76" s="1224">
        <v>106.63</v>
      </c>
      <c r="E76" s="1224">
        <v>107.23</v>
      </c>
      <c r="F76" s="1224">
        <v>106.93</v>
      </c>
      <c r="G76" s="1224">
        <v>108.20103448275863</v>
      </c>
      <c r="H76" s="1224">
        <v>108.80103448275862</v>
      </c>
      <c r="I76" s="1226">
        <v>108.50103448275863</v>
      </c>
      <c r="L76" s="1210"/>
      <c r="M76" s="1243"/>
    </row>
    <row r="77" spans="2:13" ht="15.75">
      <c r="B77" s="1729"/>
      <c r="C77" s="1234" t="s">
        <v>1176</v>
      </c>
      <c r="D77" s="1224">
        <v>106.27</v>
      </c>
      <c r="E77" s="1224">
        <v>106.87</v>
      </c>
      <c r="F77" s="1224">
        <v>106.57</v>
      </c>
      <c r="G77" s="1224">
        <v>106.642</v>
      </c>
      <c r="H77" s="1224">
        <v>107.242</v>
      </c>
      <c r="I77" s="1226">
        <v>106.94200000000001</v>
      </c>
      <c r="L77" s="1210"/>
      <c r="M77" s="1243"/>
    </row>
    <row r="78" spans="2:13" ht="15.75">
      <c r="B78" s="1729"/>
      <c r="C78" s="1234" t="s">
        <v>1177</v>
      </c>
      <c r="D78" s="1224">
        <v>103.1</v>
      </c>
      <c r="E78" s="1224">
        <v>103.7</v>
      </c>
      <c r="F78" s="1224">
        <v>103.4</v>
      </c>
      <c r="G78" s="1224">
        <v>103.90870967741935</v>
      </c>
      <c r="H78" s="1224">
        <v>104.50870967741933</v>
      </c>
      <c r="I78" s="1226">
        <v>104.20870967741934</v>
      </c>
      <c r="L78" s="1244"/>
      <c r="M78" s="1210"/>
    </row>
    <row r="79" spans="2:13" ht="15.75">
      <c r="B79" s="1729"/>
      <c r="C79" s="1234" t="s">
        <v>287</v>
      </c>
      <c r="D79" s="1224">
        <v>102.61</v>
      </c>
      <c r="E79" s="1224">
        <v>103.21</v>
      </c>
      <c r="F79" s="1224">
        <v>102.91</v>
      </c>
      <c r="G79" s="1224">
        <v>102.69709677419354</v>
      </c>
      <c r="H79" s="1224">
        <v>103.29709677419355</v>
      </c>
      <c r="I79" s="1226">
        <v>102.99709677419355</v>
      </c>
      <c r="K79" s="13"/>
      <c r="L79" s="1210"/>
      <c r="M79" s="1210"/>
    </row>
    <row r="80" spans="2:13" ht="15.75">
      <c r="B80" s="1729"/>
      <c r="C80" s="1236" t="s">
        <v>1178</v>
      </c>
      <c r="D80" s="1224">
        <v>102.77</v>
      </c>
      <c r="E80" s="1224">
        <v>103.37</v>
      </c>
      <c r="F80" s="1224">
        <v>103.07</v>
      </c>
      <c r="G80" s="1224">
        <v>102.82129032258065</v>
      </c>
      <c r="H80" s="1224">
        <v>103.42129032258065</v>
      </c>
      <c r="I80" s="1226">
        <v>103.12129032258065</v>
      </c>
      <c r="L80" s="1210"/>
      <c r="M80" s="1210"/>
    </row>
    <row r="81" spans="2:18" ht="15.75">
      <c r="B81" s="1729"/>
      <c r="C81" s="1236" t="s">
        <v>1179</v>
      </c>
      <c r="D81" s="1224">
        <v>102.86</v>
      </c>
      <c r="E81" s="1224">
        <v>103.46</v>
      </c>
      <c r="F81" s="1224">
        <v>103.16</v>
      </c>
      <c r="G81" s="1224">
        <v>102.97903225806451</v>
      </c>
      <c r="H81" s="1224">
        <v>103.57903225806453</v>
      </c>
      <c r="I81" s="1226">
        <v>103.27903225806452</v>
      </c>
      <c r="L81" s="1210"/>
      <c r="M81" s="1210"/>
    </row>
    <row r="82" spans="2:18" ht="15.75">
      <c r="B82" s="1730"/>
      <c r="C82" s="1239" t="s">
        <v>1275</v>
      </c>
      <c r="D82" s="1228">
        <v>105.65416666666665</v>
      </c>
      <c r="E82" s="1228">
        <v>106.25416666666668</v>
      </c>
      <c r="F82" s="1228">
        <v>105.95416666666667</v>
      </c>
      <c r="G82" s="1228">
        <v>105.91250121856073</v>
      </c>
      <c r="H82" s="1228">
        <v>106.51250121856073</v>
      </c>
      <c r="I82" s="1230">
        <v>106.21250121856076</v>
      </c>
      <c r="L82" s="1210"/>
      <c r="M82" s="1210"/>
    </row>
    <row r="83" spans="2:18" ht="15.75">
      <c r="B83" s="1709" t="s">
        <v>47</v>
      </c>
      <c r="C83" s="1245" t="s">
        <v>1170</v>
      </c>
      <c r="D83" s="1232">
        <v>102.29</v>
      </c>
      <c r="E83" s="1232">
        <v>102.89</v>
      </c>
      <c r="F83" s="1232">
        <v>102.59</v>
      </c>
      <c r="G83" s="1232">
        <v>102.28999999999998</v>
      </c>
      <c r="H83" s="1232">
        <v>102.89000000000001</v>
      </c>
      <c r="I83" s="1233">
        <v>102.59</v>
      </c>
      <c r="L83" s="1210"/>
      <c r="M83" s="1246"/>
    </row>
    <row r="84" spans="2:18" ht="15.75">
      <c r="B84" s="1710"/>
      <c r="C84" s="1236" t="s">
        <v>1171</v>
      </c>
      <c r="D84" s="1224">
        <v>102.22</v>
      </c>
      <c r="E84" s="1224">
        <v>102.82</v>
      </c>
      <c r="F84" s="1224">
        <v>102.52</v>
      </c>
      <c r="G84" s="1224">
        <v>102.15354838709678</v>
      </c>
      <c r="H84" s="1224">
        <v>102.75354838709676</v>
      </c>
      <c r="I84" s="1226">
        <v>102.45354838709676</v>
      </c>
      <c r="L84" s="1210"/>
      <c r="M84" s="1246"/>
    </row>
    <row r="85" spans="2:18" ht="15.75">
      <c r="B85" s="1710"/>
      <c r="C85" s="1236" t="s">
        <v>643</v>
      </c>
      <c r="D85" s="1224">
        <v>103.29</v>
      </c>
      <c r="E85" s="1224">
        <v>103.89</v>
      </c>
      <c r="F85" s="1224">
        <v>103.59</v>
      </c>
      <c r="G85" s="1224">
        <v>103.68709677419353</v>
      </c>
      <c r="H85" s="1224">
        <v>104.28709677419357</v>
      </c>
      <c r="I85" s="1226">
        <v>103.98709677419356</v>
      </c>
      <c r="L85" s="1210"/>
      <c r="M85" s="1246"/>
    </row>
    <row r="86" spans="2:18" ht="15.75">
      <c r="B86" s="1710"/>
      <c r="C86" s="1236" t="s">
        <v>1172</v>
      </c>
      <c r="D86" s="1224">
        <v>104.04</v>
      </c>
      <c r="E86" s="1224">
        <v>104.64</v>
      </c>
      <c r="F86" s="1224">
        <v>104.34</v>
      </c>
      <c r="G86" s="1224">
        <v>103.63419354838709</v>
      </c>
      <c r="H86" s="1224">
        <v>104.23419354838707</v>
      </c>
      <c r="I86" s="1226">
        <v>103.93419354838707</v>
      </c>
      <c r="L86" s="1210"/>
      <c r="M86" s="1246"/>
    </row>
    <row r="87" spans="2:18" ht="15.75">
      <c r="B87" s="1710"/>
      <c r="C87" s="1236" t="s">
        <v>1173</v>
      </c>
      <c r="D87" s="1224">
        <v>102.65</v>
      </c>
      <c r="E87" s="1224">
        <v>103.25</v>
      </c>
      <c r="F87" s="1224">
        <v>102.95</v>
      </c>
      <c r="G87" s="1224">
        <v>103.08379310344827</v>
      </c>
      <c r="H87" s="1224">
        <v>103.68379310344827</v>
      </c>
      <c r="I87" s="1226">
        <v>103.38379310344827</v>
      </c>
      <c r="L87" s="1210"/>
      <c r="M87" s="1246"/>
    </row>
    <row r="88" spans="2:18" ht="15.75">
      <c r="B88" s="1710"/>
      <c r="C88" s="1236" t="s">
        <v>1174</v>
      </c>
      <c r="D88" s="1224">
        <v>101.52</v>
      </c>
      <c r="E88" s="1224">
        <v>102.12</v>
      </c>
      <c r="F88" s="1224">
        <v>101.82</v>
      </c>
      <c r="G88" s="1224">
        <v>101.83166666666668</v>
      </c>
      <c r="H88" s="1224">
        <v>102.43166666666666</v>
      </c>
      <c r="I88" s="1226">
        <v>102.13166666666666</v>
      </c>
      <c r="L88" s="1247"/>
      <c r="M88" s="1246"/>
    </row>
    <row r="89" spans="2:18" ht="15.75">
      <c r="B89" s="1710"/>
      <c r="C89" s="1236" t="s">
        <v>1175</v>
      </c>
      <c r="D89" s="1224">
        <v>102.74</v>
      </c>
      <c r="E89" s="1224">
        <v>103.34</v>
      </c>
      <c r="F89" s="1224">
        <v>103.03999999999999</v>
      </c>
      <c r="G89" s="1224">
        <v>101.93551724137932</v>
      </c>
      <c r="H89" s="1224">
        <v>102.5355172413793</v>
      </c>
      <c r="I89" s="1226">
        <v>102.23551724137931</v>
      </c>
      <c r="L89" s="1247"/>
      <c r="M89" s="1246"/>
    </row>
    <row r="90" spans="2:18" ht="15.75">
      <c r="B90" s="1710"/>
      <c r="C90" s="1236" t="s">
        <v>1176</v>
      </c>
      <c r="D90" s="1224">
        <v>103.53</v>
      </c>
      <c r="E90" s="1224">
        <v>104.13</v>
      </c>
      <c r="F90" s="1224">
        <v>103.83</v>
      </c>
      <c r="G90" s="1224">
        <v>103.34766666666668</v>
      </c>
      <c r="H90" s="1224">
        <v>103.94766666666668</v>
      </c>
      <c r="I90" s="1226">
        <v>103.64766666666668</v>
      </c>
      <c r="L90" s="1247"/>
      <c r="M90" s="1246"/>
    </row>
    <row r="91" spans="2:18" ht="15.75">
      <c r="B91" s="1710"/>
      <c r="C91" s="1236" t="s">
        <v>1177</v>
      </c>
      <c r="D91" s="1224">
        <v>104.12</v>
      </c>
      <c r="E91" s="1224">
        <v>104.72</v>
      </c>
      <c r="F91" s="1224">
        <v>104.42</v>
      </c>
      <c r="G91" s="1224">
        <v>103.79666666666668</v>
      </c>
      <c r="H91" s="1224">
        <v>104.39666666666666</v>
      </c>
      <c r="I91" s="1226">
        <v>104.09666666666666</v>
      </c>
      <c r="L91" s="1247"/>
      <c r="M91" s="1246"/>
    </row>
    <row r="92" spans="2:18" ht="16.5" thickBot="1">
      <c r="B92" s="1711"/>
      <c r="C92" s="1248" t="s">
        <v>287</v>
      </c>
      <c r="D92" s="1249">
        <v>107.43</v>
      </c>
      <c r="E92" s="1249">
        <v>108.03</v>
      </c>
      <c r="F92" s="1249">
        <v>107.73</v>
      </c>
      <c r="G92" s="1249">
        <v>106.08032258064517</v>
      </c>
      <c r="H92" s="1249">
        <v>106.68032258064517</v>
      </c>
      <c r="I92" s="1250">
        <v>106.38032258064517</v>
      </c>
      <c r="K92" s="13"/>
      <c r="L92" s="1246"/>
      <c r="M92" s="1246"/>
    </row>
    <row r="93" spans="2:18" ht="16.5" thickTop="1">
      <c r="B93" s="1622" t="s">
        <v>1279</v>
      </c>
      <c r="C93" s="1622"/>
      <c r="D93" s="1622"/>
      <c r="E93" s="1622"/>
      <c r="F93" s="1622"/>
      <c r="G93" s="1622"/>
      <c r="H93" s="1622"/>
      <c r="I93" s="1622"/>
      <c r="K93" s="1247"/>
      <c r="L93" s="1247"/>
      <c r="M93" s="1251"/>
      <c r="N93" s="1251"/>
      <c r="O93" s="1251"/>
      <c r="P93" s="1251"/>
      <c r="Q93" s="1251"/>
      <c r="R93" s="1251"/>
    </row>
    <row r="94" spans="2:18" ht="15.75" customHeight="1">
      <c r="B94" s="1632" t="s">
        <v>1280</v>
      </c>
      <c r="C94" s="1632"/>
      <c r="D94" s="1632"/>
      <c r="E94" s="1632"/>
      <c r="F94" s="1632"/>
      <c r="G94" s="1632"/>
      <c r="H94" s="1632"/>
      <c r="I94" s="1632"/>
      <c r="J94" s="1632"/>
      <c r="K94" s="1632"/>
      <c r="L94" s="1632"/>
      <c r="M94" s="1251"/>
      <c r="N94" s="1251"/>
      <c r="O94" s="1251"/>
      <c r="P94" s="1251"/>
      <c r="Q94" s="1251"/>
      <c r="R94" s="1251"/>
    </row>
    <row r="95" spans="2:18" ht="16.5" thickBot="1">
      <c r="B95" s="1632" t="s">
        <v>112</v>
      </c>
      <c r="C95" s="1632"/>
      <c r="D95" s="1632"/>
      <c r="E95" s="1632"/>
      <c r="F95" s="1632"/>
      <c r="G95" s="1632"/>
      <c r="H95" s="1632"/>
      <c r="I95" s="1632"/>
      <c r="J95" s="1632"/>
      <c r="K95" s="1632"/>
      <c r="L95" s="1632"/>
      <c r="M95" s="1251"/>
      <c r="N95" s="1251"/>
      <c r="O95" s="1251"/>
      <c r="P95" s="1251"/>
      <c r="Q95" s="1251"/>
      <c r="R95" s="1251"/>
    </row>
    <row r="96" spans="2:18" ht="16.5" thickTop="1">
      <c r="B96" s="1712"/>
      <c r="C96" s="1715" t="s">
        <v>1281</v>
      </c>
      <c r="D96" s="1716"/>
      <c r="E96" s="1717"/>
      <c r="F96" s="1715" t="s">
        <v>1282</v>
      </c>
      <c r="G96" s="1716"/>
      <c r="H96" s="1717"/>
      <c r="I96" s="1721" t="s">
        <v>4</v>
      </c>
      <c r="J96" s="1722"/>
      <c r="K96" s="1722"/>
      <c r="L96" s="1723"/>
      <c r="M96" s="1251"/>
      <c r="N96" s="1251"/>
      <c r="O96" s="1251"/>
      <c r="P96" s="1251"/>
      <c r="Q96" s="1251"/>
      <c r="R96" s="1251"/>
    </row>
    <row r="97" spans="2:18" ht="15.75">
      <c r="B97" s="1713"/>
      <c r="C97" s="1718"/>
      <c r="D97" s="1719"/>
      <c r="E97" s="1720"/>
      <c r="F97" s="1718"/>
      <c r="G97" s="1719"/>
      <c r="H97" s="1720"/>
      <c r="I97" s="1724" t="s">
        <v>1283</v>
      </c>
      <c r="J97" s="1725"/>
      <c r="K97" s="1726" t="s">
        <v>1284</v>
      </c>
      <c r="L97" s="1727"/>
      <c r="M97" s="1251"/>
      <c r="N97" s="1251"/>
      <c r="O97" s="1251"/>
      <c r="P97" s="1251"/>
      <c r="Q97" s="1251"/>
      <c r="R97" s="1251"/>
    </row>
    <row r="98" spans="2:18" ht="24" customHeight="1">
      <c r="B98" s="1714"/>
      <c r="C98" s="1252" t="s">
        <v>1285</v>
      </c>
      <c r="D98" s="1252" t="s">
        <v>1286</v>
      </c>
      <c r="E98" s="1252">
        <v>2017</v>
      </c>
      <c r="F98" s="1252">
        <v>2016</v>
      </c>
      <c r="G98" s="1252">
        <v>2017</v>
      </c>
      <c r="H98" s="1252">
        <v>2018</v>
      </c>
      <c r="I98" s="1253">
        <v>2016</v>
      </c>
      <c r="J98" s="1253">
        <v>2017</v>
      </c>
      <c r="K98" s="1253">
        <v>2016</v>
      </c>
      <c r="L98" s="1254">
        <v>2017</v>
      </c>
    </row>
    <row r="99" spans="2:18" ht="15.75">
      <c r="B99" s="1255" t="s">
        <v>1287</v>
      </c>
      <c r="C99" s="1256">
        <v>57.31</v>
      </c>
      <c r="D99" s="1256">
        <v>46.25</v>
      </c>
      <c r="E99" s="1256">
        <v>47.89</v>
      </c>
      <c r="F99" s="1257">
        <v>47.05</v>
      </c>
      <c r="G99" s="1257">
        <v>49.08</v>
      </c>
      <c r="H99" s="1257">
        <v>78.17</v>
      </c>
      <c r="I99" s="1258">
        <f t="shared" ref="I99:J100" si="0">D99/C99*100-100</f>
        <v>-19.298551736171703</v>
      </c>
      <c r="J99" s="1258">
        <f>E99/D99*100-100</f>
        <v>3.5459459459459453</v>
      </c>
      <c r="K99" s="1259">
        <f t="shared" ref="K99:L100" si="1">G99/F99*100-100</f>
        <v>4.3145589798087229</v>
      </c>
      <c r="L99" s="1260">
        <f>H99/G99*100-100</f>
        <v>59.27057864710676</v>
      </c>
    </row>
    <row r="100" spans="2:18" ht="16.5" thickBot="1">
      <c r="B100" s="1261" t="s">
        <v>1288</v>
      </c>
      <c r="C100" s="1262">
        <v>1144.4000000000001</v>
      </c>
      <c r="D100" s="1262">
        <v>1327</v>
      </c>
      <c r="E100" s="1262">
        <v>1230.3</v>
      </c>
      <c r="F100" s="1262">
        <v>1265.9000000000001</v>
      </c>
      <c r="G100" s="1262">
        <v>1231.25</v>
      </c>
      <c r="H100" s="1262">
        <v>1319.85</v>
      </c>
      <c r="I100" s="1263">
        <f t="shared" si="0"/>
        <v>15.955959454736089</v>
      </c>
      <c r="J100" s="1263">
        <f t="shared" si="0"/>
        <v>-7.2871137905049039</v>
      </c>
      <c r="K100" s="1264">
        <f t="shared" si="1"/>
        <v>-2.7371830318350732</v>
      </c>
      <c r="L100" s="1265">
        <f t="shared" si="1"/>
        <v>7.1959390862944161</v>
      </c>
    </row>
    <row r="101" spans="2:18" ht="16.5" thickTop="1">
      <c r="B101" s="1179" t="s">
        <v>1289</v>
      </c>
      <c r="C101" s="1179"/>
      <c r="D101" s="1179"/>
      <c r="E101" s="1179"/>
      <c r="F101" s="1179"/>
      <c r="G101" s="1179"/>
      <c r="H101" s="1179"/>
      <c r="I101" s="1179"/>
      <c r="J101" s="1179"/>
      <c r="K101" s="1179"/>
      <c r="L101" s="1179"/>
    </row>
    <row r="102" spans="2:18" ht="15.75">
      <c r="B102" s="1179" t="s">
        <v>1290</v>
      </c>
      <c r="C102" s="1179"/>
      <c r="D102" s="1179"/>
      <c r="E102" s="1179"/>
      <c r="F102" s="1179"/>
      <c r="G102" s="1179"/>
      <c r="H102" s="1179"/>
      <c r="I102" s="1179"/>
      <c r="J102" s="1179"/>
      <c r="K102" s="1179"/>
      <c r="L102" s="1179"/>
    </row>
    <row r="103" spans="2:18" ht="15.75">
      <c r="B103" s="1179" t="s">
        <v>1291</v>
      </c>
      <c r="C103" s="1266"/>
      <c r="D103" s="1266"/>
      <c r="E103" s="1266"/>
      <c r="F103" s="1266"/>
      <c r="G103" s="1266"/>
      <c r="H103" s="1266"/>
      <c r="I103" s="1179"/>
      <c r="J103" s="1179"/>
      <c r="K103" s="1179"/>
      <c r="L103" s="1179"/>
    </row>
    <row r="104" spans="2:18" ht="15.75">
      <c r="B104" s="1267" t="s">
        <v>1292</v>
      </c>
      <c r="C104" s="1179"/>
      <c r="D104" s="1179"/>
      <c r="E104" s="1179"/>
      <c r="F104" s="1179"/>
      <c r="G104" s="1179"/>
      <c r="H104" s="1179"/>
      <c r="I104" s="1188"/>
      <c r="J104" s="1188"/>
      <c r="K104" s="1179"/>
      <c r="L104" s="1179"/>
    </row>
    <row r="105" spans="2:18" ht="15.75"/>
  </sheetData>
  <mergeCells count="22">
    <mergeCell ref="B70:B82"/>
    <mergeCell ref="B1:I1"/>
    <mergeCell ref="B2:I2"/>
    <mergeCell ref="B3:B4"/>
    <mergeCell ref="C3:C4"/>
    <mergeCell ref="D3:F3"/>
    <mergeCell ref="G3:I3"/>
    <mergeCell ref="B5:B17"/>
    <mergeCell ref="B18:B30"/>
    <mergeCell ref="B31:B43"/>
    <mergeCell ref="B44:B56"/>
    <mergeCell ref="B57:B69"/>
    <mergeCell ref="B83:B92"/>
    <mergeCell ref="B93:I93"/>
    <mergeCell ref="B94:L94"/>
    <mergeCell ref="B95:L95"/>
    <mergeCell ref="B96:B98"/>
    <mergeCell ref="C96:E97"/>
    <mergeCell ref="F96:H97"/>
    <mergeCell ref="I96:L96"/>
    <mergeCell ref="I97:J97"/>
    <mergeCell ref="K97:L97"/>
  </mergeCells>
  <hyperlinks>
    <hyperlink ref="B104" r:id="rId1"/>
  </hyperlinks>
  <printOptions horizontalCentered="1"/>
  <pageMargins left="0.5" right="0.5" top="0.5" bottom="0.5" header="0.3" footer="0.3"/>
  <pageSetup paperSize="9" scale="64" orientation="portrait" r:id="rId2"/>
</worksheet>
</file>

<file path=xl/worksheets/sheet22.xml><?xml version="1.0" encoding="utf-8"?>
<worksheet xmlns="http://schemas.openxmlformats.org/spreadsheetml/2006/main" xmlns:r="http://schemas.openxmlformats.org/officeDocument/2006/relationships">
  <sheetPr>
    <pageSetUpPr fitToPage="1"/>
  </sheetPr>
  <dimension ref="A1:N51"/>
  <sheetViews>
    <sheetView zoomScaleSheetLayoutView="100" workbookViewId="0">
      <selection activeCell="A5" sqref="A5:H8"/>
    </sheetView>
  </sheetViews>
  <sheetFormatPr defaultRowHeight="18.75"/>
  <cols>
    <col min="1" max="1" width="44" style="4" bestFit="1" customWidth="1"/>
    <col min="2" max="2" width="18.5703125" style="4" bestFit="1" customWidth="1"/>
    <col min="3" max="3" width="17" style="4" customWidth="1"/>
    <col min="4" max="4" width="20.42578125" style="4" bestFit="1" customWidth="1"/>
    <col min="5" max="5" width="17" style="4" customWidth="1"/>
    <col min="6" max="6" width="20.42578125" style="4" bestFit="1" customWidth="1"/>
    <col min="7" max="7" width="17" style="4" bestFit="1" customWidth="1"/>
    <col min="8" max="8" width="17" style="4" customWidth="1"/>
    <col min="9" max="9" width="9.140625" style="4"/>
    <col min="10" max="10" width="11" style="4" bestFit="1" customWidth="1"/>
    <col min="11" max="16384" width="9.140625" style="4"/>
  </cols>
  <sheetData>
    <row r="1" spans="1:8">
      <c r="A1" s="1745" t="s">
        <v>46</v>
      </c>
      <c r="B1" s="1745"/>
      <c r="C1" s="1745"/>
      <c r="D1" s="1745"/>
      <c r="E1" s="1745"/>
      <c r="F1" s="1745"/>
      <c r="G1" s="1745"/>
      <c r="H1" s="1745"/>
    </row>
    <row r="2" spans="1:8">
      <c r="A2" s="1745" t="s">
        <v>0</v>
      </c>
      <c r="B2" s="1745"/>
      <c r="C2" s="1745"/>
      <c r="D2" s="1745"/>
      <c r="E2" s="1745"/>
      <c r="F2" s="1745"/>
      <c r="G2" s="1745"/>
      <c r="H2" s="1745"/>
    </row>
    <row r="3" spans="1:8">
      <c r="A3" s="1746" t="s">
        <v>16</v>
      </c>
      <c r="B3" s="1746"/>
      <c r="C3" s="1746"/>
      <c r="D3" s="1746"/>
      <c r="E3" s="1746"/>
      <c r="F3" s="1746"/>
      <c r="G3" s="1746"/>
      <c r="H3" s="1746"/>
    </row>
    <row r="4" spans="1:8">
      <c r="A4" s="64"/>
      <c r="B4" s="64"/>
      <c r="C4" s="64"/>
      <c r="D4" s="64"/>
      <c r="E4" s="64"/>
      <c r="F4" s="64"/>
      <c r="G4" s="64"/>
      <c r="H4" s="64"/>
    </row>
    <row r="5" spans="1:8" ht="19.5" thickBot="1">
      <c r="A5" s="1744" t="s">
        <v>1</v>
      </c>
      <c r="B5" s="1744"/>
      <c r="C5" s="1744"/>
      <c r="D5" s="1744"/>
      <c r="E5" s="1744"/>
      <c r="F5" s="1744"/>
      <c r="G5" s="1744"/>
      <c r="H5" s="1744"/>
    </row>
    <row r="6" spans="1:8" ht="20.25" customHeight="1" thickTop="1">
      <c r="A6" s="1748" t="s">
        <v>2</v>
      </c>
      <c r="B6" s="1751" t="s">
        <v>3</v>
      </c>
      <c r="C6" s="1751"/>
      <c r="D6" s="1751"/>
      <c r="E6" s="1751"/>
      <c r="F6" s="1751"/>
      <c r="G6" s="1751" t="s">
        <v>4</v>
      </c>
      <c r="H6" s="1752"/>
    </row>
    <row r="7" spans="1:8" ht="20.25" customHeight="1">
      <c r="A7" s="1749"/>
      <c r="B7" s="1753" t="s">
        <v>5</v>
      </c>
      <c r="C7" s="1754"/>
      <c r="D7" s="1753" t="s">
        <v>6</v>
      </c>
      <c r="E7" s="1754"/>
      <c r="F7" s="87" t="s">
        <v>17</v>
      </c>
      <c r="G7" s="1755" t="s">
        <v>145</v>
      </c>
      <c r="H7" s="1756"/>
    </row>
    <row r="8" spans="1:8" ht="20.25" customHeight="1">
      <c r="A8" s="1750"/>
      <c r="B8" s="100" t="s">
        <v>144</v>
      </c>
      <c r="C8" s="87" t="s">
        <v>7</v>
      </c>
      <c r="D8" s="100" t="s">
        <v>144</v>
      </c>
      <c r="E8" s="87" t="s">
        <v>7</v>
      </c>
      <c r="F8" s="100" t="s">
        <v>144</v>
      </c>
      <c r="G8" s="87" t="s">
        <v>6</v>
      </c>
      <c r="H8" s="91" t="s">
        <v>47</v>
      </c>
    </row>
    <row r="9" spans="1:8" ht="27.75" customHeight="1">
      <c r="A9" s="88" t="s">
        <v>8</v>
      </c>
      <c r="B9" s="89">
        <v>333144.89999999997</v>
      </c>
      <c r="C9" s="89">
        <v>581704.39100000006</v>
      </c>
      <c r="D9" s="89">
        <v>478629.90000000008</v>
      </c>
      <c r="E9" s="89">
        <v>815703</v>
      </c>
      <c r="F9" s="89">
        <v>727560.3</v>
      </c>
      <c r="G9" s="89">
        <f>D9/B9*100-100</f>
        <v>43.670186756573514</v>
      </c>
      <c r="H9" s="90">
        <f>F9/D9*100-100</f>
        <v>52.008953055377418</v>
      </c>
    </row>
    <row r="10" spans="1:8" ht="27.75" customHeight="1">
      <c r="A10" s="2" t="s">
        <v>18</v>
      </c>
      <c r="B10" s="10">
        <v>240994.89999999997</v>
      </c>
      <c r="C10" s="10">
        <v>364469.23300000001</v>
      </c>
      <c r="D10" s="10">
        <v>344986.10000000003</v>
      </c>
      <c r="E10" s="10">
        <v>513674.80000000005</v>
      </c>
      <c r="F10" s="10">
        <v>547221.6</v>
      </c>
      <c r="G10" s="10">
        <f t="shared" ref="G10:G46" si="0">D10/B10*100-100</f>
        <v>43.150788668141956</v>
      </c>
      <c r="H10" s="84">
        <f t="shared" ref="H10:H46" si="1">F10/D10*100-100</f>
        <v>58.621347352835357</v>
      </c>
    </row>
    <row r="11" spans="1:8" ht="27.75" customHeight="1">
      <c r="A11" s="3" t="s">
        <v>19</v>
      </c>
      <c r="B11" s="11">
        <v>224669.9</v>
      </c>
      <c r="C11" s="11">
        <v>333275.03399999999</v>
      </c>
      <c r="D11" s="11">
        <v>318490.5</v>
      </c>
      <c r="E11" s="11">
        <v>476214.7</v>
      </c>
      <c r="F11" s="11">
        <v>501074.3</v>
      </c>
      <c r="G11" s="11">
        <f t="shared" si="0"/>
        <v>41.759309992126219</v>
      </c>
      <c r="H11" s="12">
        <f t="shared" si="1"/>
        <v>57.327863782436225</v>
      </c>
    </row>
    <row r="12" spans="1:8" ht="27.75" customHeight="1">
      <c r="A12" s="3" t="s">
        <v>20</v>
      </c>
      <c r="B12" s="11">
        <v>4518.3</v>
      </c>
      <c r="C12" s="11">
        <v>9490.5519999999997</v>
      </c>
      <c r="D12" s="11">
        <v>12139.099999999999</v>
      </c>
      <c r="E12" s="11">
        <v>19890.400000000001</v>
      </c>
      <c r="F12" s="11">
        <v>25895.899999999998</v>
      </c>
      <c r="G12" s="11">
        <f t="shared" si="0"/>
        <v>168.66520594028725</v>
      </c>
      <c r="H12" s="12">
        <f t="shared" si="1"/>
        <v>113.3263586262573</v>
      </c>
    </row>
    <row r="13" spans="1:8" ht="27.75" customHeight="1">
      <c r="A13" s="3" t="s">
        <v>21</v>
      </c>
      <c r="B13" s="11">
        <v>11806.699999999999</v>
      </c>
      <c r="C13" s="11">
        <v>21703.646999999997</v>
      </c>
      <c r="D13" s="11">
        <v>14356.5</v>
      </c>
      <c r="E13" s="11">
        <v>17569.7</v>
      </c>
      <c r="F13" s="11">
        <v>20251.400000000001</v>
      </c>
      <c r="G13" s="11">
        <f t="shared" si="0"/>
        <v>21.596212320123314</v>
      </c>
      <c r="H13" s="12">
        <f t="shared" si="1"/>
        <v>41.060843520356627</v>
      </c>
    </row>
    <row r="14" spans="1:8" ht="27.75" customHeight="1">
      <c r="A14" s="2" t="s">
        <v>22</v>
      </c>
      <c r="B14" s="10">
        <v>42986.8</v>
      </c>
      <c r="C14" s="10">
        <v>115677.41900000001</v>
      </c>
      <c r="D14" s="10">
        <v>90242.6</v>
      </c>
      <c r="E14" s="10">
        <v>199191.69999999998</v>
      </c>
      <c r="F14" s="10">
        <v>128477.40000000001</v>
      </c>
      <c r="G14" s="10">
        <f t="shared" si="0"/>
        <v>109.93095554914532</v>
      </c>
      <c r="H14" s="84">
        <f t="shared" si="1"/>
        <v>42.368903378227145</v>
      </c>
    </row>
    <row r="15" spans="1:8" ht="27.75" customHeight="1">
      <c r="A15" s="3" t="s">
        <v>19</v>
      </c>
      <c r="B15" s="11">
        <v>36394.1</v>
      </c>
      <c r="C15" s="11">
        <v>101579.099</v>
      </c>
      <c r="D15" s="11">
        <v>71781.899999999994</v>
      </c>
      <c r="E15" s="11">
        <v>160256.4</v>
      </c>
      <c r="F15" s="11">
        <v>102554</v>
      </c>
      <c r="G15" s="11">
        <f t="shared" si="0"/>
        <v>97.234991385966396</v>
      </c>
      <c r="H15" s="12">
        <f t="shared" si="1"/>
        <v>42.868884774574099</v>
      </c>
    </row>
    <row r="16" spans="1:8" ht="27.75" customHeight="1">
      <c r="A16" s="3" t="s">
        <v>20</v>
      </c>
      <c r="B16" s="11">
        <v>3589.8</v>
      </c>
      <c r="C16" s="11">
        <v>7247.4970000000003</v>
      </c>
      <c r="D16" s="11">
        <v>13011.6</v>
      </c>
      <c r="E16" s="11">
        <v>25724.400000000001</v>
      </c>
      <c r="F16" s="11">
        <v>21881.4</v>
      </c>
      <c r="G16" s="11">
        <f t="shared" si="0"/>
        <v>262.46030419521975</v>
      </c>
      <c r="H16" s="12">
        <f t="shared" si="1"/>
        <v>68.168403578345476</v>
      </c>
    </row>
    <row r="17" spans="1:14" ht="27.75" customHeight="1">
      <c r="A17" s="3" t="s">
        <v>21</v>
      </c>
      <c r="B17" s="11">
        <v>3002.9</v>
      </c>
      <c r="C17" s="11">
        <v>6850.8230000000003</v>
      </c>
      <c r="D17" s="11">
        <v>5449.1</v>
      </c>
      <c r="E17" s="11">
        <v>13210.9</v>
      </c>
      <c r="F17" s="11">
        <v>4042</v>
      </c>
      <c r="G17" s="11">
        <f t="shared" si="0"/>
        <v>81.461254121016339</v>
      </c>
      <c r="H17" s="12">
        <f t="shared" si="1"/>
        <v>-25.822612908553708</v>
      </c>
    </row>
    <row r="18" spans="1:14" ht="27.75" customHeight="1">
      <c r="A18" s="2" t="s">
        <v>23</v>
      </c>
      <c r="B18" s="10">
        <v>49163.200000000004</v>
      </c>
      <c r="C18" s="10">
        <v>101557.739</v>
      </c>
      <c r="D18" s="10">
        <v>43401.2</v>
      </c>
      <c r="E18" s="10">
        <v>102836.5</v>
      </c>
      <c r="F18" s="10">
        <v>51861.3</v>
      </c>
      <c r="G18" s="10">
        <f t="shared" si="0"/>
        <v>-11.720148403684078</v>
      </c>
      <c r="H18" s="84">
        <f t="shared" si="1"/>
        <v>19.492779001502285</v>
      </c>
    </row>
    <row r="19" spans="1:14" ht="27.75" customHeight="1">
      <c r="A19" s="3" t="s">
        <v>19</v>
      </c>
      <c r="B19" s="11">
        <v>45167.8</v>
      </c>
      <c r="C19" s="11">
        <v>93336.894</v>
      </c>
      <c r="D19" s="11">
        <v>42212.7</v>
      </c>
      <c r="E19" s="11">
        <v>100771</v>
      </c>
      <c r="F19" s="11">
        <v>48781.8</v>
      </c>
      <c r="G19" s="11">
        <f t="shared" si="0"/>
        <v>-6.5424926607007734</v>
      </c>
      <c r="H19" s="85">
        <f t="shared" si="1"/>
        <v>15.561904355798163</v>
      </c>
    </row>
    <row r="20" spans="1:14" ht="27.75" customHeight="1">
      <c r="A20" s="3" t="s">
        <v>20</v>
      </c>
      <c r="B20" s="11">
        <v>3969.4</v>
      </c>
      <c r="C20" s="11">
        <v>7834.1750000000002</v>
      </c>
      <c r="D20" s="11">
        <v>860</v>
      </c>
      <c r="E20" s="11">
        <v>1737</v>
      </c>
      <c r="F20" s="11">
        <v>2745.4</v>
      </c>
      <c r="G20" s="11">
        <f t="shared" si="0"/>
        <v>-78.334257066559175</v>
      </c>
      <c r="H20" s="12">
        <f t="shared" si="1"/>
        <v>219.23255813953489</v>
      </c>
    </row>
    <row r="21" spans="1:14" ht="27.75" customHeight="1">
      <c r="A21" s="92" t="s">
        <v>21</v>
      </c>
      <c r="B21" s="52">
        <v>26</v>
      </c>
      <c r="C21" s="52">
        <v>386.67</v>
      </c>
      <c r="D21" s="52">
        <v>328.5</v>
      </c>
      <c r="E21" s="52">
        <v>328.5</v>
      </c>
      <c r="F21" s="52">
        <v>334.1</v>
      </c>
      <c r="G21" s="11">
        <f t="shared" si="0"/>
        <v>1163.4615384615386</v>
      </c>
      <c r="H21" s="53">
        <f t="shared" si="1"/>
        <v>1.7047184170472036</v>
      </c>
    </row>
    <row r="22" spans="1:14" ht="27.75" customHeight="1">
      <c r="A22" s="93" t="s">
        <v>9</v>
      </c>
      <c r="B22" s="94">
        <v>378783</v>
      </c>
      <c r="C22" s="94">
        <v>525022.19999999995</v>
      </c>
      <c r="D22" s="94">
        <v>478123.7</v>
      </c>
      <c r="E22" s="94">
        <v>627008.4</v>
      </c>
      <c r="F22" s="94">
        <v>589332.10000000009</v>
      </c>
      <c r="G22" s="47">
        <f t="shared" si="0"/>
        <v>26.22628259451983</v>
      </c>
      <c r="H22" s="54">
        <f t="shared" si="1"/>
        <v>23.259336443686024</v>
      </c>
    </row>
    <row r="23" spans="1:14" ht="27.75" customHeight="1">
      <c r="A23" s="2" t="s">
        <v>24</v>
      </c>
      <c r="B23" s="14">
        <v>376235.8</v>
      </c>
      <c r="C23" s="14">
        <v>521761.3</v>
      </c>
      <c r="D23" s="14">
        <v>476010.3</v>
      </c>
      <c r="E23" s="14">
        <v>623594.10000000009</v>
      </c>
      <c r="F23" s="14">
        <v>584739.69999999995</v>
      </c>
      <c r="G23" s="10">
        <f t="shared" si="0"/>
        <v>26.519140390148948</v>
      </c>
      <c r="H23" s="84">
        <f t="shared" si="1"/>
        <v>22.841816658168938</v>
      </c>
    </row>
    <row r="24" spans="1:14" ht="27.75" customHeight="1">
      <c r="A24" s="3" t="s">
        <v>25</v>
      </c>
      <c r="B24" s="15">
        <v>350266.8</v>
      </c>
      <c r="C24" s="15">
        <v>481978.1</v>
      </c>
      <c r="D24" s="15">
        <v>464416.8</v>
      </c>
      <c r="E24" s="15">
        <v>609117.30000000005</v>
      </c>
      <c r="F24" s="15">
        <v>562536.6</v>
      </c>
      <c r="G24" s="11">
        <f t="shared" si="0"/>
        <v>32.589443247261812</v>
      </c>
      <c r="H24" s="12">
        <f t="shared" si="1"/>
        <v>21.127530270222778</v>
      </c>
    </row>
    <row r="25" spans="1:14" ht="27.75" customHeight="1">
      <c r="A25" s="3" t="s">
        <v>26</v>
      </c>
      <c r="B25" s="15">
        <v>25969.000000000004</v>
      </c>
      <c r="C25" s="15">
        <v>39783.199999999997</v>
      </c>
      <c r="D25" s="15">
        <v>11593.500000000004</v>
      </c>
      <c r="E25" s="15">
        <v>14476.799999999996</v>
      </c>
      <c r="F25" s="15">
        <v>22203.099999999995</v>
      </c>
      <c r="G25" s="11">
        <f t="shared" si="0"/>
        <v>-55.356386460780158</v>
      </c>
      <c r="H25" s="12">
        <f t="shared" si="1"/>
        <v>91.513347996722189</v>
      </c>
    </row>
    <row r="26" spans="1:14" ht="27.75" customHeight="1">
      <c r="A26" s="88" t="s">
        <v>27</v>
      </c>
      <c r="B26" s="95">
        <v>2547.1999999999998</v>
      </c>
      <c r="C26" s="95">
        <v>3260.9</v>
      </c>
      <c r="D26" s="95">
        <v>2113.4</v>
      </c>
      <c r="E26" s="95">
        <v>3414.3</v>
      </c>
      <c r="F26" s="95">
        <v>4592.3999999999996</v>
      </c>
      <c r="G26" s="89">
        <f t="shared" si="0"/>
        <v>-17.0304648241206</v>
      </c>
      <c r="H26" s="90">
        <f t="shared" si="1"/>
        <v>117.29913882842808</v>
      </c>
    </row>
    <row r="27" spans="1:14" ht="27.75" customHeight="1">
      <c r="A27" s="93" t="s">
        <v>10</v>
      </c>
      <c r="B27" s="94">
        <v>45638.100000000035</v>
      </c>
      <c r="C27" s="47">
        <v>-56682.191000000108</v>
      </c>
      <c r="D27" s="94">
        <v>-506.20000000006985</v>
      </c>
      <c r="E27" s="94">
        <v>-188694.59999999998</v>
      </c>
      <c r="F27" s="94">
        <v>-138228.19999999995</v>
      </c>
      <c r="G27" s="47">
        <f t="shared" si="0"/>
        <v>-101.10916098610606</v>
      </c>
      <c r="H27" s="54">
        <f t="shared" si="1"/>
        <v>27207.032793358529</v>
      </c>
    </row>
    <row r="28" spans="1:14" s="5" customFormat="1" ht="27.75" customHeight="1">
      <c r="A28" s="93" t="s">
        <v>11</v>
      </c>
      <c r="B28" s="94">
        <v>-45638.100000000035</v>
      </c>
      <c r="C28" s="94">
        <v>56682.200000000004</v>
      </c>
      <c r="D28" s="47">
        <v>506.23000000006869</v>
      </c>
      <c r="E28" s="94">
        <v>188694.60000000003</v>
      </c>
      <c r="F28" s="47">
        <v>138228.19999999992</v>
      </c>
      <c r="G28" s="47">
        <f t="shared" si="0"/>
        <v>-101.10922672065679</v>
      </c>
      <c r="H28" s="54">
        <f t="shared" si="1"/>
        <v>27205.414534891486</v>
      </c>
    </row>
    <row r="29" spans="1:14" ht="27.75" customHeight="1">
      <c r="A29" s="3" t="s">
        <v>28</v>
      </c>
      <c r="B29" s="15">
        <v>-74846.000000000029</v>
      </c>
      <c r="C29" s="15">
        <v>13214.700000000006</v>
      </c>
      <c r="D29" s="15">
        <v>-29293.069999999934</v>
      </c>
      <c r="E29" s="15">
        <v>137947.90000000002</v>
      </c>
      <c r="F29" s="11">
        <v>105954.69999999992</v>
      </c>
      <c r="G29" s="11">
        <f t="shared" si="0"/>
        <v>-60.862210405365786</v>
      </c>
      <c r="H29" s="12">
        <f t="shared" si="1"/>
        <v>-461.7056867033744</v>
      </c>
    </row>
    <row r="30" spans="1:14" ht="27.75" customHeight="1">
      <c r="A30" s="3" t="s">
        <v>31</v>
      </c>
      <c r="B30" s="16">
        <v>82662.100000000006</v>
      </c>
      <c r="C30" s="15">
        <v>87774.5</v>
      </c>
      <c r="D30" s="16">
        <v>58256.53</v>
      </c>
      <c r="E30" s="15">
        <v>88337.700000000012</v>
      </c>
      <c r="F30" s="11">
        <v>136387.44999999998</v>
      </c>
      <c r="G30" s="11">
        <f t="shared" si="0"/>
        <v>-29.524497925893485</v>
      </c>
      <c r="H30" s="12">
        <f t="shared" si="1"/>
        <v>134.11530003589297</v>
      </c>
    </row>
    <row r="31" spans="1:14" ht="27.75" customHeight="1">
      <c r="A31" s="3" t="s">
        <v>33</v>
      </c>
      <c r="B31" s="11">
        <v>15500</v>
      </c>
      <c r="C31" s="11">
        <v>20500</v>
      </c>
      <c r="D31" s="11">
        <v>23000</v>
      </c>
      <c r="E31" s="11">
        <v>33000</v>
      </c>
      <c r="F31" s="11">
        <v>63768.68</v>
      </c>
      <c r="G31" s="11">
        <f t="shared" si="0"/>
        <v>48.387096774193537</v>
      </c>
      <c r="H31" s="12">
        <f t="shared" si="1"/>
        <v>177.25513043478259</v>
      </c>
      <c r="J31" s="1"/>
      <c r="N31" s="6"/>
    </row>
    <row r="32" spans="1:14" ht="27.75" customHeight="1">
      <c r="A32" s="3" t="s">
        <v>34</v>
      </c>
      <c r="B32" s="11">
        <v>62000</v>
      </c>
      <c r="C32" s="11">
        <v>62000</v>
      </c>
      <c r="D32" s="11">
        <v>35000</v>
      </c>
      <c r="E32" s="11">
        <v>55000</v>
      </c>
      <c r="F32" s="11">
        <v>72000</v>
      </c>
      <c r="G32" s="17"/>
      <c r="H32" s="86">
        <f t="shared" si="1"/>
        <v>105.71428571428569</v>
      </c>
      <c r="K32" s="7"/>
      <c r="L32" s="7"/>
      <c r="N32" s="6"/>
    </row>
    <row r="33" spans="1:14" ht="27.75" customHeight="1">
      <c r="A33" s="3" t="s">
        <v>35</v>
      </c>
      <c r="B33" s="15">
        <v>0</v>
      </c>
      <c r="C33" s="15">
        <v>0</v>
      </c>
      <c r="D33" s="11">
        <v>0</v>
      </c>
      <c r="E33" s="15">
        <v>0</v>
      </c>
      <c r="F33" s="17">
        <v>0</v>
      </c>
      <c r="G33" s="17"/>
      <c r="H33" s="86"/>
      <c r="N33" s="6"/>
    </row>
    <row r="34" spans="1:14" ht="27.75" customHeight="1">
      <c r="A34" s="3" t="s">
        <v>36</v>
      </c>
      <c r="B34" s="15">
        <v>5000</v>
      </c>
      <c r="C34" s="15">
        <v>5000</v>
      </c>
      <c r="D34" s="11">
        <v>204.43</v>
      </c>
      <c r="E34" s="15">
        <v>285.60000000000002</v>
      </c>
      <c r="F34" s="11">
        <v>581.59</v>
      </c>
      <c r="G34" s="11"/>
      <c r="H34" s="12">
        <f t="shared" si="1"/>
        <v>184.49346964731205</v>
      </c>
      <c r="N34" s="6"/>
    </row>
    <row r="35" spans="1:14" ht="27.75" customHeight="1">
      <c r="A35" s="3" t="s">
        <v>37</v>
      </c>
      <c r="B35" s="15">
        <v>162.1</v>
      </c>
      <c r="C35" s="15">
        <v>274.5</v>
      </c>
      <c r="D35" s="11">
        <v>52.1</v>
      </c>
      <c r="E35" s="15">
        <v>52.1</v>
      </c>
      <c r="F35" s="11">
        <v>37.18</v>
      </c>
      <c r="G35" s="11"/>
      <c r="H35" s="12">
        <f t="shared" si="1"/>
        <v>-28.637236084452979</v>
      </c>
    </row>
    <row r="36" spans="1:14" ht="27.75" customHeight="1">
      <c r="A36" s="3" t="s">
        <v>32</v>
      </c>
      <c r="B36" s="15">
        <v>-157224.60000000003</v>
      </c>
      <c r="C36" s="15">
        <v>-74373.399999999994</v>
      </c>
      <c r="D36" s="15">
        <v>-86915.899999999936</v>
      </c>
      <c r="E36" s="15">
        <v>50418.5</v>
      </c>
      <c r="F36" s="11">
        <v>-27927.800000000047</v>
      </c>
      <c r="G36" s="11">
        <f t="shared" si="0"/>
        <v>-44.71863817748627</v>
      </c>
      <c r="H36" s="12">
        <f t="shared" si="1"/>
        <v>-67.868019545330526</v>
      </c>
    </row>
    <row r="37" spans="1:14" ht="27.75" customHeight="1">
      <c r="A37" s="3" t="s">
        <v>44</v>
      </c>
      <c r="B37" s="15">
        <v>-283.5</v>
      </c>
      <c r="C37" s="15">
        <v>-186.4</v>
      </c>
      <c r="D37" s="15">
        <v>-633.69999999999709</v>
      </c>
      <c r="E37" s="15">
        <v>-808.3</v>
      </c>
      <c r="F37" s="15">
        <v>-2504.9500000000116</v>
      </c>
      <c r="G37" s="11">
        <f t="shared" si="0"/>
        <v>123.52733686066918</v>
      </c>
      <c r="H37" s="12">
        <f t="shared" si="1"/>
        <v>295.28956919678444</v>
      </c>
    </row>
    <row r="38" spans="1:14" ht="27.75" customHeight="1">
      <c r="A38" s="3" t="s">
        <v>29</v>
      </c>
      <c r="B38" s="15">
        <v>5314.9</v>
      </c>
      <c r="C38" s="15">
        <v>13694</v>
      </c>
      <c r="D38" s="15">
        <v>1124.3</v>
      </c>
      <c r="E38" s="15">
        <v>2940.2</v>
      </c>
      <c r="F38" s="15">
        <v>1354</v>
      </c>
      <c r="G38" s="11">
        <f t="shared" si="0"/>
        <v>-78.84626239440064</v>
      </c>
      <c r="H38" s="12">
        <f t="shared" si="1"/>
        <v>20.430490082718137</v>
      </c>
    </row>
    <row r="39" spans="1:14" ht="27.75" customHeight="1">
      <c r="A39" s="92" t="s">
        <v>30</v>
      </c>
      <c r="B39" s="96">
        <v>23893</v>
      </c>
      <c r="C39" s="96">
        <v>29773.5</v>
      </c>
      <c r="D39" s="96">
        <v>28675.000000000004</v>
      </c>
      <c r="E39" s="96">
        <v>47806.5</v>
      </c>
      <c r="F39" s="96">
        <v>30919.499999999993</v>
      </c>
      <c r="G39" s="52">
        <f t="shared" si="0"/>
        <v>20.014230109237047</v>
      </c>
      <c r="H39" s="53">
        <f t="shared" si="1"/>
        <v>7.8273757628595888</v>
      </c>
    </row>
    <row r="40" spans="1:14" s="5" customFormat="1" ht="27.75" customHeight="1">
      <c r="A40" s="93" t="s">
        <v>12</v>
      </c>
      <c r="B40" s="94">
        <v>19178.500000000004</v>
      </c>
      <c r="C40" s="94">
        <v>6848.8</v>
      </c>
      <c r="D40" s="94">
        <v>60415.100000000006</v>
      </c>
      <c r="E40" s="94">
        <v>41672.1</v>
      </c>
      <c r="F40" s="94">
        <v>135307.69999999998</v>
      </c>
      <c r="G40" s="47">
        <f t="shared" si="0"/>
        <v>215.01473003623846</v>
      </c>
      <c r="H40" s="54">
        <f t="shared" si="1"/>
        <v>123.96338001592312</v>
      </c>
    </row>
    <row r="41" spans="1:14" ht="27.75" customHeight="1">
      <c r="A41" s="3" t="s">
        <v>38</v>
      </c>
      <c r="B41" s="15">
        <v>-696.19999999999993</v>
      </c>
      <c r="C41" s="15">
        <v>-3.1</v>
      </c>
      <c r="D41" s="15">
        <v>-775.80000000000007</v>
      </c>
      <c r="E41" s="15">
        <v>-853.5</v>
      </c>
      <c r="F41" s="15">
        <v>1969.9</v>
      </c>
      <c r="G41" s="11"/>
      <c r="H41" s="12"/>
    </row>
    <row r="42" spans="1:14" ht="27.75" customHeight="1">
      <c r="A42" s="3" t="s">
        <v>39</v>
      </c>
      <c r="B42" s="15">
        <v>1032.5999999999999</v>
      </c>
      <c r="C42" s="15">
        <v>216</v>
      </c>
      <c r="D42" s="15">
        <v>135.20000000000005</v>
      </c>
      <c r="E42" s="15">
        <v>225.20000000000005</v>
      </c>
      <c r="F42" s="15">
        <v>-477.29999999999995</v>
      </c>
      <c r="G42" s="11"/>
      <c r="H42" s="12"/>
    </row>
    <row r="43" spans="1:14" ht="27.75" customHeight="1">
      <c r="A43" s="3" t="s">
        <v>40</v>
      </c>
      <c r="B43" s="15">
        <v>0</v>
      </c>
      <c r="C43" s="15">
        <v>0</v>
      </c>
      <c r="D43" s="15">
        <v>18287.099999999999</v>
      </c>
      <c r="E43" s="15">
        <v>17038.599999999999</v>
      </c>
      <c r="F43" s="15">
        <v>1248.5</v>
      </c>
      <c r="G43" s="11"/>
      <c r="H43" s="12"/>
    </row>
    <row r="44" spans="1:14" ht="27.75" customHeight="1">
      <c r="A44" s="3" t="s">
        <v>41</v>
      </c>
      <c r="B44" s="15">
        <v>12819.200000000003</v>
      </c>
      <c r="C44" s="15">
        <v>3086.9</v>
      </c>
      <c r="D44" s="15">
        <v>29763.5</v>
      </c>
      <c r="E44" s="15">
        <v>13323.8</v>
      </c>
      <c r="F44" s="15">
        <v>124467.59999999999</v>
      </c>
      <c r="G44" s="11"/>
      <c r="H44" s="12"/>
    </row>
    <row r="45" spans="1:14" ht="27.75" customHeight="1">
      <c r="A45" s="92" t="s">
        <v>42</v>
      </c>
      <c r="B45" s="96">
        <v>6022.9000000000015</v>
      </c>
      <c r="C45" s="96">
        <v>3549</v>
      </c>
      <c r="D45" s="96">
        <v>13005.100000000002</v>
      </c>
      <c r="E45" s="96">
        <v>11938.000000000002</v>
      </c>
      <c r="F45" s="96">
        <v>8098.9999999999991</v>
      </c>
      <c r="G45" s="52"/>
      <c r="H45" s="53"/>
    </row>
    <row r="46" spans="1:14" s="5" customFormat="1" ht="27.75" customHeight="1" thickBot="1">
      <c r="A46" s="97" t="s">
        <v>13</v>
      </c>
      <c r="B46" s="98">
        <v>176403.10000000003</v>
      </c>
      <c r="C46" s="98">
        <v>81222.3</v>
      </c>
      <c r="D46" s="61">
        <v>147330.99999999994</v>
      </c>
      <c r="E46" s="98">
        <v>-8746.4</v>
      </c>
      <c r="F46" s="98">
        <v>163235.50000000003</v>
      </c>
      <c r="G46" s="61">
        <f t="shared" si="0"/>
        <v>-16.480492689754371</v>
      </c>
      <c r="H46" s="63">
        <f t="shared" si="1"/>
        <v>10.795080465075316</v>
      </c>
    </row>
    <row r="47" spans="1:14" ht="84" customHeight="1" thickTop="1">
      <c r="A47" s="1747" t="s">
        <v>150</v>
      </c>
      <c r="B47" s="1747"/>
      <c r="C47" s="1747"/>
      <c r="D47" s="1747"/>
      <c r="E47" s="1747"/>
      <c r="F47" s="1747"/>
      <c r="G47" s="1747"/>
      <c r="H47" s="1747"/>
      <c r="K47" s="8"/>
    </row>
    <row r="48" spans="1:14">
      <c r="A48" s="1741" t="s">
        <v>15</v>
      </c>
      <c r="B48" s="1741"/>
      <c r="C48" s="1741"/>
      <c r="D48" s="1741"/>
      <c r="E48" s="1741"/>
      <c r="F48" s="1741"/>
      <c r="G48" s="1741"/>
      <c r="H48" s="1741"/>
    </row>
    <row r="49" spans="1:8">
      <c r="A49" s="1741" t="s">
        <v>14</v>
      </c>
      <c r="B49" s="1741"/>
      <c r="C49" s="1741"/>
      <c r="D49" s="1741"/>
      <c r="E49" s="1741"/>
      <c r="F49" s="1741"/>
      <c r="G49" s="1741"/>
      <c r="H49" s="1741"/>
    </row>
    <row r="50" spans="1:8" ht="15" customHeight="1">
      <c r="A50" s="1742" t="s">
        <v>43</v>
      </c>
      <c r="B50" s="1743"/>
      <c r="C50" s="1743"/>
      <c r="D50" s="1743"/>
      <c r="E50" s="1743"/>
      <c r="F50" s="1743"/>
      <c r="G50" s="1743"/>
      <c r="H50" s="1743"/>
    </row>
    <row r="51" spans="1:8">
      <c r="A51" s="1741" t="s">
        <v>45</v>
      </c>
      <c r="B51" s="1741"/>
      <c r="C51" s="1741"/>
      <c r="D51" s="1741"/>
      <c r="E51" s="1741"/>
      <c r="F51" s="1741"/>
      <c r="G51" s="1741"/>
      <c r="H51" s="1741"/>
    </row>
  </sheetData>
  <mergeCells count="15">
    <mergeCell ref="A1:H1"/>
    <mergeCell ref="A2:H2"/>
    <mergeCell ref="A3:H3"/>
    <mergeCell ref="A47:H47"/>
    <mergeCell ref="A6:A8"/>
    <mergeCell ref="B6:F6"/>
    <mergeCell ref="G6:H6"/>
    <mergeCell ref="B7:C7"/>
    <mergeCell ref="D7:E7"/>
    <mergeCell ref="G7:H7"/>
    <mergeCell ref="A48:H48"/>
    <mergeCell ref="A49:H49"/>
    <mergeCell ref="A51:H51"/>
    <mergeCell ref="A50:H50"/>
    <mergeCell ref="A5:H5"/>
  </mergeCells>
  <pageMargins left="0.70866141732283505" right="0.511811023622047" top="0.74803149606299202" bottom="0.74803149606299202" header="0.31496062992126" footer="0.31496062992126"/>
  <pageSetup paperSize="9" scale="53"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J21"/>
  <sheetViews>
    <sheetView zoomScaleSheetLayoutView="100" workbookViewId="0">
      <selection activeCell="F13" sqref="F13"/>
    </sheetView>
  </sheetViews>
  <sheetFormatPr defaultRowHeight="12.75"/>
  <cols>
    <col min="1" max="1" width="25.140625" style="18" customWidth="1"/>
    <col min="2" max="6" width="16.7109375" style="18" customWidth="1"/>
    <col min="7" max="10" width="14.7109375" style="18" customWidth="1"/>
    <col min="11" max="250" width="9.140625" style="18"/>
    <col min="251" max="251" width="20.7109375" style="18" customWidth="1"/>
    <col min="252" max="253" width="0" style="18" hidden="1" customWidth="1"/>
    <col min="254" max="254" width="11.28515625" style="18" bestFit="1" customWidth="1"/>
    <col min="255" max="255" width="12.85546875" style="18" bestFit="1" customWidth="1"/>
    <col min="256" max="257" width="12.85546875" style="18" customWidth="1"/>
    <col min="258" max="258" width="11" style="18" bestFit="1" customWidth="1"/>
    <col min="259" max="260" width="11" style="18" customWidth="1"/>
    <col min="261" max="262" width="9.42578125" style="18" customWidth="1"/>
    <col min="263" max="263" width="9.42578125" style="18" bestFit="1" customWidth="1"/>
    <col min="264" max="265" width="9.42578125" style="18" customWidth="1"/>
    <col min="266" max="266" width="9.42578125" style="18" bestFit="1" customWidth="1"/>
    <col min="267" max="506" width="9.140625" style="18"/>
    <col min="507" max="507" width="20.7109375" style="18" customWidth="1"/>
    <col min="508" max="509" width="0" style="18" hidden="1" customWidth="1"/>
    <col min="510" max="510" width="11.28515625" style="18" bestFit="1" customWidth="1"/>
    <col min="511" max="511" width="12.85546875" style="18" bestFit="1" customWidth="1"/>
    <col min="512" max="513" width="12.85546875" style="18" customWidth="1"/>
    <col min="514" max="514" width="11" style="18" bestFit="1" customWidth="1"/>
    <col min="515" max="516" width="11" style="18" customWidth="1"/>
    <col min="517" max="518" width="9.42578125" style="18" customWidth="1"/>
    <col min="519" max="519" width="9.42578125" style="18" bestFit="1" customWidth="1"/>
    <col min="520" max="521" width="9.42578125" style="18" customWidth="1"/>
    <col min="522" max="522" width="9.42578125" style="18" bestFit="1" customWidth="1"/>
    <col min="523" max="762" width="9.140625" style="18"/>
    <col min="763" max="763" width="20.7109375" style="18" customWidth="1"/>
    <col min="764" max="765" width="0" style="18" hidden="1" customWidth="1"/>
    <col min="766" max="766" width="11.28515625" style="18" bestFit="1" customWidth="1"/>
    <col min="767" max="767" width="12.85546875" style="18" bestFit="1" customWidth="1"/>
    <col min="768" max="769" width="12.85546875" style="18" customWidth="1"/>
    <col min="770" max="770" width="11" style="18" bestFit="1" customWidth="1"/>
    <col min="771" max="772" width="11" style="18" customWidth="1"/>
    <col min="773" max="774" width="9.42578125" style="18" customWidth="1"/>
    <col min="775" max="775" width="9.42578125" style="18" bestFit="1" customWidth="1"/>
    <col min="776" max="777" width="9.42578125" style="18" customWidth="1"/>
    <col min="778" max="778" width="9.42578125" style="18" bestFit="1" customWidth="1"/>
    <col min="779" max="1018" width="9.140625" style="18"/>
    <col min="1019" max="1019" width="20.7109375" style="18" customWidth="1"/>
    <col min="1020" max="1021" width="0" style="18" hidden="1" customWidth="1"/>
    <col min="1022" max="1022" width="11.28515625" style="18" bestFit="1" customWidth="1"/>
    <col min="1023" max="1023" width="12.85546875" style="18" bestFit="1" customWidth="1"/>
    <col min="1024" max="1025" width="12.85546875" style="18" customWidth="1"/>
    <col min="1026" max="1026" width="11" style="18" bestFit="1" customWidth="1"/>
    <col min="1027" max="1028" width="11" style="18" customWidth="1"/>
    <col min="1029" max="1030" width="9.42578125" style="18" customWidth="1"/>
    <col min="1031" max="1031" width="9.42578125" style="18" bestFit="1" customWidth="1"/>
    <col min="1032" max="1033" width="9.42578125" style="18" customWidth="1"/>
    <col min="1034" max="1034" width="9.42578125" style="18" bestFit="1" customWidth="1"/>
    <col min="1035" max="1274" width="9.140625" style="18"/>
    <col min="1275" max="1275" width="20.7109375" style="18" customWidth="1"/>
    <col min="1276" max="1277" width="0" style="18" hidden="1" customWidth="1"/>
    <col min="1278" max="1278" width="11.28515625" style="18" bestFit="1" customWidth="1"/>
    <col min="1279" max="1279" width="12.85546875" style="18" bestFit="1" customWidth="1"/>
    <col min="1280" max="1281" width="12.85546875" style="18" customWidth="1"/>
    <col min="1282" max="1282" width="11" style="18" bestFit="1" customWidth="1"/>
    <col min="1283" max="1284" width="11" style="18" customWidth="1"/>
    <col min="1285" max="1286" width="9.42578125" style="18" customWidth="1"/>
    <col min="1287" max="1287" width="9.42578125" style="18" bestFit="1" customWidth="1"/>
    <col min="1288" max="1289" width="9.42578125" style="18" customWidth="1"/>
    <col min="1290" max="1290" width="9.42578125" style="18" bestFit="1" customWidth="1"/>
    <col min="1291" max="1530" width="9.140625" style="18"/>
    <col min="1531" max="1531" width="20.7109375" style="18" customWidth="1"/>
    <col min="1532" max="1533" width="0" style="18" hidden="1" customWidth="1"/>
    <col min="1534" max="1534" width="11.28515625" style="18" bestFit="1" customWidth="1"/>
    <col min="1535" max="1535" width="12.85546875" style="18" bestFit="1" customWidth="1"/>
    <col min="1536" max="1537" width="12.85546875" style="18" customWidth="1"/>
    <col min="1538" max="1538" width="11" style="18" bestFit="1" customWidth="1"/>
    <col min="1539" max="1540" width="11" style="18" customWidth="1"/>
    <col min="1541" max="1542" width="9.42578125" style="18" customWidth="1"/>
    <col min="1543" max="1543" width="9.42578125" style="18" bestFit="1" customWidth="1"/>
    <col min="1544" max="1545" width="9.42578125" style="18" customWidth="1"/>
    <col min="1546" max="1546" width="9.42578125" style="18" bestFit="1" customWidth="1"/>
    <col min="1547" max="1786" width="9.140625" style="18"/>
    <col min="1787" max="1787" width="20.7109375" style="18" customWidth="1"/>
    <col min="1788" max="1789" width="0" style="18" hidden="1" customWidth="1"/>
    <col min="1790" max="1790" width="11.28515625" style="18" bestFit="1" customWidth="1"/>
    <col min="1791" max="1791" width="12.85546875" style="18" bestFit="1" customWidth="1"/>
    <col min="1792" max="1793" width="12.85546875" style="18" customWidth="1"/>
    <col min="1794" max="1794" width="11" style="18" bestFit="1" customWidth="1"/>
    <col min="1795" max="1796" width="11" style="18" customWidth="1"/>
    <col min="1797" max="1798" width="9.42578125" style="18" customWidth="1"/>
    <col min="1799" max="1799" width="9.42578125" style="18" bestFit="1" customWidth="1"/>
    <col min="1800" max="1801" width="9.42578125" style="18" customWidth="1"/>
    <col min="1802" max="1802" width="9.42578125" style="18" bestFit="1" customWidth="1"/>
    <col min="1803" max="2042" width="9.140625" style="18"/>
    <col min="2043" max="2043" width="20.7109375" style="18" customWidth="1"/>
    <col min="2044" max="2045" width="0" style="18" hidden="1" customWidth="1"/>
    <col min="2046" max="2046" width="11.28515625" style="18" bestFit="1" customWidth="1"/>
    <col min="2047" max="2047" width="12.85546875" style="18" bestFit="1" customWidth="1"/>
    <col min="2048" max="2049" width="12.85546875" style="18" customWidth="1"/>
    <col min="2050" max="2050" width="11" style="18" bestFit="1" customWidth="1"/>
    <col min="2051" max="2052" width="11" style="18" customWidth="1"/>
    <col min="2053" max="2054" width="9.42578125" style="18" customWidth="1"/>
    <col min="2055" max="2055" width="9.42578125" style="18" bestFit="1" customWidth="1"/>
    <col min="2056" max="2057" width="9.42578125" style="18" customWidth="1"/>
    <col min="2058" max="2058" width="9.42578125" style="18" bestFit="1" customWidth="1"/>
    <col min="2059" max="2298" width="9.140625" style="18"/>
    <col min="2299" max="2299" width="20.7109375" style="18" customWidth="1"/>
    <col min="2300" max="2301" width="0" style="18" hidden="1" customWidth="1"/>
    <col min="2302" max="2302" width="11.28515625" style="18" bestFit="1" customWidth="1"/>
    <col min="2303" max="2303" width="12.85546875" style="18" bestFit="1" customWidth="1"/>
    <col min="2304" max="2305" width="12.85546875" style="18" customWidth="1"/>
    <col min="2306" max="2306" width="11" style="18" bestFit="1" customWidth="1"/>
    <col min="2307" max="2308" width="11" style="18" customWidth="1"/>
    <col min="2309" max="2310" width="9.42578125" style="18" customWidth="1"/>
    <col min="2311" max="2311" width="9.42578125" style="18" bestFit="1" customWidth="1"/>
    <col min="2312" max="2313" width="9.42578125" style="18" customWidth="1"/>
    <col min="2314" max="2314" width="9.42578125" style="18" bestFit="1" customWidth="1"/>
    <col min="2315" max="2554" width="9.140625" style="18"/>
    <col min="2555" max="2555" width="20.7109375" style="18" customWidth="1"/>
    <col min="2556" max="2557" width="0" style="18" hidden="1" customWidth="1"/>
    <col min="2558" max="2558" width="11.28515625" style="18" bestFit="1" customWidth="1"/>
    <col min="2559" max="2559" width="12.85546875" style="18" bestFit="1" customWidth="1"/>
    <col min="2560" max="2561" width="12.85546875" style="18" customWidth="1"/>
    <col min="2562" max="2562" width="11" style="18" bestFit="1" customWidth="1"/>
    <col min="2563" max="2564" width="11" style="18" customWidth="1"/>
    <col min="2565" max="2566" width="9.42578125" style="18" customWidth="1"/>
    <col min="2567" max="2567" width="9.42578125" style="18" bestFit="1" customWidth="1"/>
    <col min="2568" max="2569" width="9.42578125" style="18" customWidth="1"/>
    <col min="2570" max="2570" width="9.42578125" style="18" bestFit="1" customWidth="1"/>
    <col min="2571" max="2810" width="9.140625" style="18"/>
    <col min="2811" max="2811" width="20.7109375" style="18" customWidth="1"/>
    <col min="2812" max="2813" width="0" style="18" hidden="1" customWidth="1"/>
    <col min="2814" max="2814" width="11.28515625" style="18" bestFit="1" customWidth="1"/>
    <col min="2815" max="2815" width="12.85546875" style="18" bestFit="1" customWidth="1"/>
    <col min="2816" max="2817" width="12.85546875" style="18" customWidth="1"/>
    <col min="2818" max="2818" width="11" style="18" bestFit="1" customWidth="1"/>
    <col min="2819" max="2820" width="11" style="18" customWidth="1"/>
    <col min="2821" max="2822" width="9.42578125" style="18" customWidth="1"/>
    <col min="2823" max="2823" width="9.42578125" style="18" bestFit="1" customWidth="1"/>
    <col min="2824" max="2825" width="9.42578125" style="18" customWidth="1"/>
    <col min="2826" max="2826" width="9.42578125" style="18" bestFit="1" customWidth="1"/>
    <col min="2827" max="3066" width="9.140625" style="18"/>
    <col min="3067" max="3067" width="20.7109375" style="18" customWidth="1"/>
    <col min="3068" max="3069" width="0" style="18" hidden="1" customWidth="1"/>
    <col min="3070" max="3070" width="11.28515625" style="18" bestFit="1" customWidth="1"/>
    <col min="3071" max="3071" width="12.85546875" style="18" bestFit="1" customWidth="1"/>
    <col min="3072" max="3073" width="12.85546875" style="18" customWidth="1"/>
    <col min="3074" max="3074" width="11" style="18" bestFit="1" customWidth="1"/>
    <col min="3075" max="3076" width="11" style="18" customWidth="1"/>
    <col min="3077" max="3078" width="9.42578125" style="18" customWidth="1"/>
    <col min="3079" max="3079" width="9.42578125" style="18" bestFit="1" customWidth="1"/>
    <col min="3080" max="3081" width="9.42578125" style="18" customWidth="1"/>
    <col min="3082" max="3082" width="9.42578125" style="18" bestFit="1" customWidth="1"/>
    <col min="3083" max="3322" width="9.140625" style="18"/>
    <col min="3323" max="3323" width="20.7109375" style="18" customWidth="1"/>
    <col min="3324" max="3325" width="0" style="18" hidden="1" customWidth="1"/>
    <col min="3326" max="3326" width="11.28515625" style="18" bestFit="1" customWidth="1"/>
    <col min="3327" max="3327" width="12.85546875" style="18" bestFit="1" customWidth="1"/>
    <col min="3328" max="3329" width="12.85546875" style="18" customWidth="1"/>
    <col min="3330" max="3330" width="11" style="18" bestFit="1" customWidth="1"/>
    <col min="3331" max="3332" width="11" style="18" customWidth="1"/>
    <col min="3333" max="3334" width="9.42578125" style="18" customWidth="1"/>
    <col min="3335" max="3335" width="9.42578125" style="18" bestFit="1" customWidth="1"/>
    <col min="3336" max="3337" width="9.42578125" style="18" customWidth="1"/>
    <col min="3338" max="3338" width="9.42578125" style="18" bestFit="1" customWidth="1"/>
    <col min="3339" max="3578" width="9.140625" style="18"/>
    <col min="3579" max="3579" width="20.7109375" style="18" customWidth="1"/>
    <col min="3580" max="3581" width="0" style="18" hidden="1" customWidth="1"/>
    <col min="3582" max="3582" width="11.28515625" style="18" bestFit="1" customWidth="1"/>
    <col min="3583" max="3583" width="12.85546875" style="18" bestFit="1" customWidth="1"/>
    <col min="3584" max="3585" width="12.85546875" style="18" customWidth="1"/>
    <col min="3586" max="3586" width="11" style="18" bestFit="1" customWidth="1"/>
    <col min="3587" max="3588" width="11" style="18" customWidth="1"/>
    <col min="3589" max="3590" width="9.42578125" style="18" customWidth="1"/>
    <col min="3591" max="3591" width="9.42578125" style="18" bestFit="1" customWidth="1"/>
    <col min="3592" max="3593" width="9.42578125" style="18" customWidth="1"/>
    <col min="3594" max="3594" width="9.42578125" style="18" bestFit="1" customWidth="1"/>
    <col min="3595" max="3834" width="9.140625" style="18"/>
    <col min="3835" max="3835" width="20.7109375" style="18" customWidth="1"/>
    <col min="3836" max="3837" width="0" style="18" hidden="1" customWidth="1"/>
    <col min="3838" max="3838" width="11.28515625" style="18" bestFit="1" customWidth="1"/>
    <col min="3839" max="3839" width="12.85546875" style="18" bestFit="1" customWidth="1"/>
    <col min="3840" max="3841" width="12.85546875" style="18" customWidth="1"/>
    <col min="3842" max="3842" width="11" style="18" bestFit="1" customWidth="1"/>
    <col min="3843" max="3844" width="11" style="18" customWidth="1"/>
    <col min="3845" max="3846" width="9.42578125" style="18" customWidth="1"/>
    <col min="3847" max="3847" width="9.42578125" style="18" bestFit="1" customWidth="1"/>
    <col min="3848" max="3849" width="9.42578125" style="18" customWidth="1"/>
    <col min="3850" max="3850" width="9.42578125" style="18" bestFit="1" customWidth="1"/>
    <col min="3851" max="4090" width="9.140625" style="18"/>
    <col min="4091" max="4091" width="20.7109375" style="18" customWidth="1"/>
    <col min="4092" max="4093" width="0" style="18" hidden="1" customWidth="1"/>
    <col min="4094" max="4094" width="11.28515625" style="18" bestFit="1" customWidth="1"/>
    <col min="4095" max="4095" width="12.85546875" style="18" bestFit="1" customWidth="1"/>
    <col min="4096" max="4097" width="12.85546875" style="18" customWidth="1"/>
    <col min="4098" max="4098" width="11" style="18" bestFit="1" customWidth="1"/>
    <col min="4099" max="4100" width="11" style="18" customWidth="1"/>
    <col min="4101" max="4102" width="9.42578125" style="18" customWidth="1"/>
    <col min="4103" max="4103" width="9.42578125" style="18" bestFit="1" customWidth="1"/>
    <col min="4104" max="4105" width="9.42578125" style="18" customWidth="1"/>
    <col min="4106" max="4106" width="9.42578125" style="18" bestFit="1" customWidth="1"/>
    <col min="4107" max="4346" width="9.140625" style="18"/>
    <col min="4347" max="4347" width="20.7109375" style="18" customWidth="1"/>
    <col min="4348" max="4349" width="0" style="18" hidden="1" customWidth="1"/>
    <col min="4350" max="4350" width="11.28515625" style="18" bestFit="1" customWidth="1"/>
    <col min="4351" max="4351" width="12.85546875" style="18" bestFit="1" customWidth="1"/>
    <col min="4352" max="4353" width="12.85546875" style="18" customWidth="1"/>
    <col min="4354" max="4354" width="11" style="18" bestFit="1" customWidth="1"/>
    <col min="4355" max="4356" width="11" style="18" customWidth="1"/>
    <col min="4357" max="4358" width="9.42578125" style="18" customWidth="1"/>
    <col min="4359" max="4359" width="9.42578125" style="18" bestFit="1" customWidth="1"/>
    <col min="4360" max="4361" width="9.42578125" style="18" customWidth="1"/>
    <col min="4362" max="4362" width="9.42578125" style="18" bestFit="1" customWidth="1"/>
    <col min="4363" max="4602" width="9.140625" style="18"/>
    <col min="4603" max="4603" width="20.7109375" style="18" customWidth="1"/>
    <col min="4604" max="4605" width="0" style="18" hidden="1" customWidth="1"/>
    <col min="4606" max="4606" width="11.28515625" style="18" bestFit="1" customWidth="1"/>
    <col min="4607" max="4607" width="12.85546875" style="18" bestFit="1" customWidth="1"/>
    <col min="4608" max="4609" width="12.85546875" style="18" customWidth="1"/>
    <col min="4610" max="4610" width="11" style="18" bestFit="1" customWidth="1"/>
    <col min="4611" max="4612" width="11" style="18" customWidth="1"/>
    <col min="4613" max="4614" width="9.42578125" style="18" customWidth="1"/>
    <col min="4615" max="4615" width="9.42578125" style="18" bestFit="1" customWidth="1"/>
    <col min="4616" max="4617" width="9.42578125" style="18" customWidth="1"/>
    <col min="4618" max="4618" width="9.42578125" style="18" bestFit="1" customWidth="1"/>
    <col min="4619" max="4858" width="9.140625" style="18"/>
    <col min="4859" max="4859" width="20.7109375" style="18" customWidth="1"/>
    <col min="4860" max="4861" width="0" style="18" hidden="1" customWidth="1"/>
    <col min="4862" max="4862" width="11.28515625" style="18" bestFit="1" customWidth="1"/>
    <col min="4863" max="4863" width="12.85546875" style="18" bestFit="1" customWidth="1"/>
    <col min="4864" max="4865" width="12.85546875" style="18" customWidth="1"/>
    <col min="4866" max="4866" width="11" style="18" bestFit="1" customWidth="1"/>
    <col min="4867" max="4868" width="11" style="18" customWidth="1"/>
    <col min="4869" max="4870" width="9.42578125" style="18" customWidth="1"/>
    <col min="4871" max="4871" width="9.42578125" style="18" bestFit="1" customWidth="1"/>
    <col min="4872" max="4873" width="9.42578125" style="18" customWidth="1"/>
    <col min="4874" max="4874" width="9.42578125" style="18" bestFit="1" customWidth="1"/>
    <col min="4875" max="5114" width="9.140625" style="18"/>
    <col min="5115" max="5115" width="20.7109375" style="18" customWidth="1"/>
    <col min="5116" max="5117" width="0" style="18" hidden="1" customWidth="1"/>
    <col min="5118" max="5118" width="11.28515625" style="18" bestFit="1" customWidth="1"/>
    <col min="5119" max="5119" width="12.85546875" style="18" bestFit="1" customWidth="1"/>
    <col min="5120" max="5121" width="12.85546875" style="18" customWidth="1"/>
    <col min="5122" max="5122" width="11" style="18" bestFit="1" customWidth="1"/>
    <col min="5123" max="5124" width="11" style="18" customWidth="1"/>
    <col min="5125" max="5126" width="9.42578125" style="18" customWidth="1"/>
    <col min="5127" max="5127" width="9.42578125" style="18" bestFit="1" customWidth="1"/>
    <col min="5128" max="5129" width="9.42578125" style="18" customWidth="1"/>
    <col min="5130" max="5130" width="9.42578125" style="18" bestFit="1" customWidth="1"/>
    <col min="5131" max="5370" width="9.140625" style="18"/>
    <col min="5371" max="5371" width="20.7109375" style="18" customWidth="1"/>
    <col min="5372" max="5373" width="0" style="18" hidden="1" customWidth="1"/>
    <col min="5374" max="5374" width="11.28515625" style="18" bestFit="1" customWidth="1"/>
    <col min="5375" max="5375" width="12.85546875" style="18" bestFit="1" customWidth="1"/>
    <col min="5376" max="5377" width="12.85546875" style="18" customWidth="1"/>
    <col min="5378" max="5378" width="11" style="18" bestFit="1" customWidth="1"/>
    <col min="5379" max="5380" width="11" style="18" customWidth="1"/>
    <col min="5381" max="5382" width="9.42578125" style="18" customWidth="1"/>
    <col min="5383" max="5383" width="9.42578125" style="18" bestFit="1" customWidth="1"/>
    <col min="5384" max="5385" width="9.42578125" style="18" customWidth="1"/>
    <col min="5386" max="5386" width="9.42578125" style="18" bestFit="1" customWidth="1"/>
    <col min="5387" max="5626" width="9.140625" style="18"/>
    <col min="5627" max="5627" width="20.7109375" style="18" customWidth="1"/>
    <col min="5628" max="5629" width="0" style="18" hidden="1" customWidth="1"/>
    <col min="5630" max="5630" width="11.28515625" style="18" bestFit="1" customWidth="1"/>
    <col min="5631" max="5631" width="12.85546875" style="18" bestFit="1" customWidth="1"/>
    <col min="5632" max="5633" width="12.85546875" style="18" customWidth="1"/>
    <col min="5634" max="5634" width="11" style="18" bestFit="1" customWidth="1"/>
    <col min="5635" max="5636" width="11" style="18" customWidth="1"/>
    <col min="5637" max="5638" width="9.42578125" style="18" customWidth="1"/>
    <col min="5639" max="5639" width="9.42578125" style="18" bestFit="1" customWidth="1"/>
    <col min="5640" max="5641" width="9.42578125" style="18" customWidth="1"/>
    <col min="5642" max="5642" width="9.42578125" style="18" bestFit="1" customWidth="1"/>
    <col min="5643" max="5882" width="9.140625" style="18"/>
    <col min="5883" max="5883" width="20.7109375" style="18" customWidth="1"/>
    <col min="5884" max="5885" width="0" style="18" hidden="1" customWidth="1"/>
    <col min="5886" max="5886" width="11.28515625" style="18" bestFit="1" customWidth="1"/>
    <col min="5887" max="5887" width="12.85546875" style="18" bestFit="1" customWidth="1"/>
    <col min="5888" max="5889" width="12.85546875" style="18" customWidth="1"/>
    <col min="5890" max="5890" width="11" style="18" bestFit="1" customWidth="1"/>
    <col min="5891" max="5892" width="11" style="18" customWidth="1"/>
    <col min="5893" max="5894" width="9.42578125" style="18" customWidth="1"/>
    <col min="5895" max="5895" width="9.42578125" style="18" bestFit="1" customWidth="1"/>
    <col min="5896" max="5897" width="9.42578125" style="18" customWidth="1"/>
    <col min="5898" max="5898" width="9.42578125" style="18" bestFit="1" customWidth="1"/>
    <col min="5899" max="6138" width="9.140625" style="18"/>
    <col min="6139" max="6139" width="20.7109375" style="18" customWidth="1"/>
    <col min="6140" max="6141" width="0" style="18" hidden="1" customWidth="1"/>
    <col min="6142" max="6142" width="11.28515625" style="18" bestFit="1" customWidth="1"/>
    <col min="6143" max="6143" width="12.85546875" style="18" bestFit="1" customWidth="1"/>
    <col min="6144" max="6145" width="12.85546875" style="18" customWidth="1"/>
    <col min="6146" max="6146" width="11" style="18" bestFit="1" customWidth="1"/>
    <col min="6147" max="6148" width="11" style="18" customWidth="1"/>
    <col min="6149" max="6150" width="9.42578125" style="18" customWidth="1"/>
    <col min="6151" max="6151" width="9.42578125" style="18" bestFit="1" customWidth="1"/>
    <col min="6152" max="6153" width="9.42578125" style="18" customWidth="1"/>
    <col min="6154" max="6154" width="9.42578125" style="18" bestFit="1" customWidth="1"/>
    <col min="6155" max="6394" width="9.140625" style="18"/>
    <col min="6395" max="6395" width="20.7109375" style="18" customWidth="1"/>
    <col min="6396" max="6397" width="0" style="18" hidden="1" customWidth="1"/>
    <col min="6398" max="6398" width="11.28515625" style="18" bestFit="1" customWidth="1"/>
    <col min="6399" max="6399" width="12.85546875" style="18" bestFit="1" customWidth="1"/>
    <col min="6400" max="6401" width="12.85546875" style="18" customWidth="1"/>
    <col min="6402" max="6402" width="11" style="18" bestFit="1" customWidth="1"/>
    <col min="6403" max="6404" width="11" style="18" customWidth="1"/>
    <col min="6405" max="6406" width="9.42578125" style="18" customWidth="1"/>
    <col min="6407" max="6407" width="9.42578125" style="18" bestFit="1" customWidth="1"/>
    <col min="6408" max="6409" width="9.42578125" style="18" customWidth="1"/>
    <col min="6410" max="6410" width="9.42578125" style="18" bestFit="1" customWidth="1"/>
    <col min="6411" max="6650" width="9.140625" style="18"/>
    <col min="6651" max="6651" width="20.7109375" style="18" customWidth="1"/>
    <col min="6652" max="6653" width="0" style="18" hidden="1" customWidth="1"/>
    <col min="6654" max="6654" width="11.28515625" style="18" bestFit="1" customWidth="1"/>
    <col min="6655" max="6655" width="12.85546875" style="18" bestFit="1" customWidth="1"/>
    <col min="6656" max="6657" width="12.85546875" style="18" customWidth="1"/>
    <col min="6658" max="6658" width="11" style="18" bestFit="1" customWidth="1"/>
    <col min="6659" max="6660" width="11" style="18" customWidth="1"/>
    <col min="6661" max="6662" width="9.42578125" style="18" customWidth="1"/>
    <col min="6663" max="6663" width="9.42578125" style="18" bestFit="1" customWidth="1"/>
    <col min="6664" max="6665" width="9.42578125" style="18" customWidth="1"/>
    <col min="6666" max="6666" width="9.42578125" style="18" bestFit="1" customWidth="1"/>
    <col min="6667" max="6906" width="9.140625" style="18"/>
    <col min="6907" max="6907" width="20.7109375" style="18" customWidth="1"/>
    <col min="6908" max="6909" width="0" style="18" hidden="1" customWidth="1"/>
    <col min="6910" max="6910" width="11.28515625" style="18" bestFit="1" customWidth="1"/>
    <col min="6911" max="6911" width="12.85546875" style="18" bestFit="1" customWidth="1"/>
    <col min="6912" max="6913" width="12.85546875" style="18" customWidth="1"/>
    <col min="6914" max="6914" width="11" style="18" bestFit="1" customWidth="1"/>
    <col min="6915" max="6916" width="11" style="18" customWidth="1"/>
    <col min="6917" max="6918" width="9.42578125" style="18" customWidth="1"/>
    <col min="6919" max="6919" width="9.42578125" style="18" bestFit="1" customWidth="1"/>
    <col min="6920" max="6921" width="9.42578125" style="18" customWidth="1"/>
    <col min="6922" max="6922" width="9.42578125" style="18" bestFit="1" customWidth="1"/>
    <col min="6923" max="7162" width="9.140625" style="18"/>
    <col min="7163" max="7163" width="20.7109375" style="18" customWidth="1"/>
    <col min="7164" max="7165" width="0" style="18" hidden="1" customWidth="1"/>
    <col min="7166" max="7166" width="11.28515625" style="18" bestFit="1" customWidth="1"/>
    <col min="7167" max="7167" width="12.85546875" style="18" bestFit="1" customWidth="1"/>
    <col min="7168" max="7169" width="12.85546875" style="18" customWidth="1"/>
    <col min="7170" max="7170" width="11" style="18" bestFit="1" customWidth="1"/>
    <col min="7171" max="7172" width="11" style="18" customWidth="1"/>
    <col min="7173" max="7174" width="9.42578125" style="18" customWidth="1"/>
    <col min="7175" max="7175" width="9.42578125" style="18" bestFit="1" customWidth="1"/>
    <col min="7176" max="7177" width="9.42578125" style="18" customWidth="1"/>
    <col min="7178" max="7178" width="9.42578125" style="18" bestFit="1" customWidth="1"/>
    <col min="7179" max="7418" width="9.140625" style="18"/>
    <col min="7419" max="7419" width="20.7109375" style="18" customWidth="1"/>
    <col min="7420" max="7421" width="0" style="18" hidden="1" customWidth="1"/>
    <col min="7422" max="7422" width="11.28515625" style="18" bestFit="1" customWidth="1"/>
    <col min="7423" max="7423" width="12.85546875" style="18" bestFit="1" customWidth="1"/>
    <col min="7424" max="7425" width="12.85546875" style="18" customWidth="1"/>
    <col min="7426" max="7426" width="11" style="18" bestFit="1" customWidth="1"/>
    <col min="7427" max="7428" width="11" style="18" customWidth="1"/>
    <col min="7429" max="7430" width="9.42578125" style="18" customWidth="1"/>
    <col min="7431" max="7431" width="9.42578125" style="18" bestFit="1" customWidth="1"/>
    <col min="7432" max="7433" width="9.42578125" style="18" customWidth="1"/>
    <col min="7434" max="7434" width="9.42578125" style="18" bestFit="1" customWidth="1"/>
    <col min="7435" max="7674" width="9.140625" style="18"/>
    <col min="7675" max="7675" width="20.7109375" style="18" customWidth="1"/>
    <col min="7676" max="7677" width="0" style="18" hidden="1" customWidth="1"/>
    <col min="7678" max="7678" width="11.28515625" style="18" bestFit="1" customWidth="1"/>
    <col min="7679" max="7679" width="12.85546875" style="18" bestFit="1" customWidth="1"/>
    <col min="7680" max="7681" width="12.85546875" style="18" customWidth="1"/>
    <col min="7682" max="7682" width="11" style="18" bestFit="1" customWidth="1"/>
    <col min="7683" max="7684" width="11" style="18" customWidth="1"/>
    <col min="7685" max="7686" width="9.42578125" style="18" customWidth="1"/>
    <col min="7687" max="7687" width="9.42578125" style="18" bestFit="1" customWidth="1"/>
    <col min="7688" max="7689" width="9.42578125" style="18" customWidth="1"/>
    <col min="7690" max="7690" width="9.42578125" style="18" bestFit="1" customWidth="1"/>
    <col min="7691" max="7930" width="9.140625" style="18"/>
    <col min="7931" max="7931" width="20.7109375" style="18" customWidth="1"/>
    <col min="7932" max="7933" width="0" style="18" hidden="1" customWidth="1"/>
    <col min="7934" max="7934" width="11.28515625" style="18" bestFit="1" customWidth="1"/>
    <col min="7935" max="7935" width="12.85546875" style="18" bestFit="1" customWidth="1"/>
    <col min="7936" max="7937" width="12.85546875" style="18" customWidth="1"/>
    <col min="7938" max="7938" width="11" style="18" bestFit="1" customWidth="1"/>
    <col min="7939" max="7940" width="11" style="18" customWidth="1"/>
    <col min="7941" max="7942" width="9.42578125" style="18" customWidth="1"/>
    <col min="7943" max="7943" width="9.42578125" style="18" bestFit="1" customWidth="1"/>
    <col min="7944" max="7945" width="9.42578125" style="18" customWidth="1"/>
    <col min="7946" max="7946" width="9.42578125" style="18" bestFit="1" customWidth="1"/>
    <col min="7947" max="8186" width="9.140625" style="18"/>
    <col min="8187" max="8187" width="20.7109375" style="18" customWidth="1"/>
    <col min="8188" max="8189" width="0" style="18" hidden="1" customWidth="1"/>
    <col min="8190" max="8190" width="11.28515625" style="18" bestFit="1" customWidth="1"/>
    <col min="8191" max="8191" width="12.85546875" style="18" bestFit="1" customWidth="1"/>
    <col min="8192" max="8193" width="12.85546875" style="18" customWidth="1"/>
    <col min="8194" max="8194" width="11" style="18" bestFit="1" customWidth="1"/>
    <col min="8195" max="8196" width="11" style="18" customWidth="1"/>
    <col min="8197" max="8198" width="9.42578125" style="18" customWidth="1"/>
    <col min="8199" max="8199" width="9.42578125" style="18" bestFit="1" customWidth="1"/>
    <col min="8200" max="8201" width="9.42578125" style="18" customWidth="1"/>
    <col min="8202" max="8202" width="9.42578125" style="18" bestFit="1" customWidth="1"/>
    <col min="8203" max="8442" width="9.140625" style="18"/>
    <col min="8443" max="8443" width="20.7109375" style="18" customWidth="1"/>
    <col min="8444" max="8445" width="0" style="18" hidden="1" customWidth="1"/>
    <col min="8446" max="8446" width="11.28515625" style="18" bestFit="1" customWidth="1"/>
    <col min="8447" max="8447" width="12.85546875" style="18" bestFit="1" customWidth="1"/>
    <col min="8448" max="8449" width="12.85546875" style="18" customWidth="1"/>
    <col min="8450" max="8450" width="11" style="18" bestFit="1" customWidth="1"/>
    <col min="8451" max="8452" width="11" style="18" customWidth="1"/>
    <col min="8453" max="8454" width="9.42578125" style="18" customWidth="1"/>
    <col min="8455" max="8455" width="9.42578125" style="18" bestFit="1" customWidth="1"/>
    <col min="8456" max="8457" width="9.42578125" style="18" customWidth="1"/>
    <col min="8458" max="8458" width="9.42578125" style="18" bestFit="1" customWidth="1"/>
    <col min="8459" max="8698" width="9.140625" style="18"/>
    <col min="8699" max="8699" width="20.7109375" style="18" customWidth="1"/>
    <col min="8700" max="8701" width="0" style="18" hidden="1" customWidth="1"/>
    <col min="8702" max="8702" width="11.28515625" style="18" bestFit="1" customWidth="1"/>
    <col min="8703" max="8703" width="12.85546875" style="18" bestFit="1" customWidth="1"/>
    <col min="8704" max="8705" width="12.85546875" style="18" customWidth="1"/>
    <col min="8706" max="8706" width="11" style="18" bestFit="1" customWidth="1"/>
    <col min="8707" max="8708" width="11" style="18" customWidth="1"/>
    <col min="8709" max="8710" width="9.42578125" style="18" customWidth="1"/>
    <col min="8711" max="8711" width="9.42578125" style="18" bestFit="1" customWidth="1"/>
    <col min="8712" max="8713" width="9.42578125" style="18" customWidth="1"/>
    <col min="8714" max="8714" width="9.42578125" style="18" bestFit="1" customWidth="1"/>
    <col min="8715" max="8954" width="9.140625" style="18"/>
    <col min="8955" max="8955" width="20.7109375" style="18" customWidth="1"/>
    <col min="8956" max="8957" width="0" style="18" hidden="1" customWidth="1"/>
    <col min="8958" max="8958" width="11.28515625" style="18" bestFit="1" customWidth="1"/>
    <col min="8959" max="8959" width="12.85546875" style="18" bestFit="1" customWidth="1"/>
    <col min="8960" max="8961" width="12.85546875" style="18" customWidth="1"/>
    <col min="8962" max="8962" width="11" style="18" bestFit="1" customWidth="1"/>
    <col min="8963" max="8964" width="11" style="18" customWidth="1"/>
    <col min="8965" max="8966" width="9.42578125" style="18" customWidth="1"/>
    <col min="8967" max="8967" width="9.42578125" style="18" bestFit="1" customWidth="1"/>
    <col min="8968" max="8969" width="9.42578125" style="18" customWidth="1"/>
    <col min="8970" max="8970" width="9.42578125" style="18" bestFit="1" customWidth="1"/>
    <col min="8971" max="9210" width="9.140625" style="18"/>
    <col min="9211" max="9211" width="20.7109375" style="18" customWidth="1"/>
    <col min="9212" max="9213" width="0" style="18" hidden="1" customWidth="1"/>
    <col min="9214" max="9214" width="11.28515625" style="18" bestFit="1" customWidth="1"/>
    <col min="9215" max="9215" width="12.85546875" style="18" bestFit="1" customWidth="1"/>
    <col min="9216" max="9217" width="12.85546875" style="18" customWidth="1"/>
    <col min="9218" max="9218" width="11" style="18" bestFit="1" customWidth="1"/>
    <col min="9219" max="9220" width="11" style="18" customWidth="1"/>
    <col min="9221" max="9222" width="9.42578125" style="18" customWidth="1"/>
    <col min="9223" max="9223" width="9.42578125" style="18" bestFit="1" customWidth="1"/>
    <col min="9224" max="9225" width="9.42578125" style="18" customWidth="1"/>
    <col min="9226" max="9226" width="9.42578125" style="18" bestFit="1" customWidth="1"/>
    <col min="9227" max="9466" width="9.140625" style="18"/>
    <col min="9467" max="9467" width="20.7109375" style="18" customWidth="1"/>
    <col min="9468" max="9469" width="0" style="18" hidden="1" customWidth="1"/>
    <col min="9470" max="9470" width="11.28515625" style="18" bestFit="1" customWidth="1"/>
    <col min="9471" max="9471" width="12.85546875" style="18" bestFit="1" customWidth="1"/>
    <col min="9472" max="9473" width="12.85546875" style="18" customWidth="1"/>
    <col min="9474" max="9474" width="11" style="18" bestFit="1" customWidth="1"/>
    <col min="9475" max="9476" width="11" style="18" customWidth="1"/>
    <col min="9477" max="9478" width="9.42578125" style="18" customWidth="1"/>
    <col min="9479" max="9479" width="9.42578125" style="18" bestFit="1" customWidth="1"/>
    <col min="9480" max="9481" width="9.42578125" style="18" customWidth="1"/>
    <col min="9482" max="9482" width="9.42578125" style="18" bestFit="1" customWidth="1"/>
    <col min="9483" max="9722" width="9.140625" style="18"/>
    <col min="9723" max="9723" width="20.7109375" style="18" customWidth="1"/>
    <col min="9724" max="9725" width="0" style="18" hidden="1" customWidth="1"/>
    <col min="9726" max="9726" width="11.28515625" style="18" bestFit="1" customWidth="1"/>
    <col min="9727" max="9727" width="12.85546875" style="18" bestFit="1" customWidth="1"/>
    <col min="9728" max="9729" width="12.85546875" style="18" customWidth="1"/>
    <col min="9730" max="9730" width="11" style="18" bestFit="1" customWidth="1"/>
    <col min="9731" max="9732" width="11" style="18" customWidth="1"/>
    <col min="9733" max="9734" width="9.42578125" style="18" customWidth="1"/>
    <col min="9735" max="9735" width="9.42578125" style="18" bestFit="1" customWidth="1"/>
    <col min="9736" max="9737" width="9.42578125" style="18" customWidth="1"/>
    <col min="9738" max="9738" width="9.42578125" style="18" bestFit="1" customWidth="1"/>
    <col min="9739" max="9978" width="9.140625" style="18"/>
    <col min="9979" max="9979" width="20.7109375" style="18" customWidth="1"/>
    <col min="9980" max="9981" width="0" style="18" hidden="1" customWidth="1"/>
    <col min="9982" max="9982" width="11.28515625" style="18" bestFit="1" customWidth="1"/>
    <col min="9983" max="9983" width="12.85546875" style="18" bestFit="1" customWidth="1"/>
    <col min="9984" max="9985" width="12.85546875" style="18" customWidth="1"/>
    <col min="9986" max="9986" width="11" style="18" bestFit="1" customWidth="1"/>
    <col min="9987" max="9988" width="11" style="18" customWidth="1"/>
    <col min="9989" max="9990" width="9.42578125" style="18" customWidth="1"/>
    <col min="9991" max="9991" width="9.42578125" style="18" bestFit="1" customWidth="1"/>
    <col min="9992" max="9993" width="9.42578125" style="18" customWidth="1"/>
    <col min="9994" max="9994" width="9.42578125" style="18" bestFit="1" customWidth="1"/>
    <col min="9995" max="10234" width="9.140625" style="18"/>
    <col min="10235" max="10235" width="20.7109375" style="18" customWidth="1"/>
    <col min="10236" max="10237" width="0" style="18" hidden="1" customWidth="1"/>
    <col min="10238" max="10238" width="11.28515625" style="18" bestFit="1" customWidth="1"/>
    <col min="10239" max="10239" width="12.85546875" style="18" bestFit="1" customWidth="1"/>
    <col min="10240" max="10241" width="12.85546875" style="18" customWidth="1"/>
    <col min="10242" max="10242" width="11" style="18" bestFit="1" customWidth="1"/>
    <col min="10243" max="10244" width="11" style="18" customWidth="1"/>
    <col min="10245" max="10246" width="9.42578125" style="18" customWidth="1"/>
    <col min="10247" max="10247" width="9.42578125" style="18" bestFit="1" customWidth="1"/>
    <col min="10248" max="10249" width="9.42578125" style="18" customWidth="1"/>
    <col min="10250" max="10250" width="9.42578125" style="18" bestFit="1" customWidth="1"/>
    <col min="10251" max="10490" width="9.140625" style="18"/>
    <col min="10491" max="10491" width="20.7109375" style="18" customWidth="1"/>
    <col min="10492" max="10493" width="0" style="18" hidden="1" customWidth="1"/>
    <col min="10494" max="10494" width="11.28515625" style="18" bestFit="1" customWidth="1"/>
    <col min="10495" max="10495" width="12.85546875" style="18" bestFit="1" customWidth="1"/>
    <col min="10496" max="10497" width="12.85546875" style="18" customWidth="1"/>
    <col min="10498" max="10498" width="11" style="18" bestFit="1" customWidth="1"/>
    <col min="10499" max="10500" width="11" style="18" customWidth="1"/>
    <col min="10501" max="10502" width="9.42578125" style="18" customWidth="1"/>
    <col min="10503" max="10503" width="9.42578125" style="18" bestFit="1" customWidth="1"/>
    <col min="10504" max="10505" width="9.42578125" style="18" customWidth="1"/>
    <col min="10506" max="10506" width="9.42578125" style="18" bestFit="1" customWidth="1"/>
    <col min="10507" max="10746" width="9.140625" style="18"/>
    <col min="10747" max="10747" width="20.7109375" style="18" customWidth="1"/>
    <col min="10748" max="10749" width="0" style="18" hidden="1" customWidth="1"/>
    <col min="10750" max="10750" width="11.28515625" style="18" bestFit="1" customWidth="1"/>
    <col min="10751" max="10751" width="12.85546875" style="18" bestFit="1" customWidth="1"/>
    <col min="10752" max="10753" width="12.85546875" style="18" customWidth="1"/>
    <col min="10754" max="10754" width="11" style="18" bestFit="1" customWidth="1"/>
    <col min="10755" max="10756" width="11" style="18" customWidth="1"/>
    <col min="10757" max="10758" width="9.42578125" style="18" customWidth="1"/>
    <col min="10759" max="10759" width="9.42578125" style="18" bestFit="1" customWidth="1"/>
    <col min="10760" max="10761" width="9.42578125" style="18" customWidth="1"/>
    <col min="10762" max="10762" width="9.42578125" style="18" bestFit="1" customWidth="1"/>
    <col min="10763" max="11002" width="9.140625" style="18"/>
    <col min="11003" max="11003" width="20.7109375" style="18" customWidth="1"/>
    <col min="11004" max="11005" width="0" style="18" hidden="1" customWidth="1"/>
    <col min="11006" max="11006" width="11.28515625" style="18" bestFit="1" customWidth="1"/>
    <col min="11007" max="11007" width="12.85546875" style="18" bestFit="1" customWidth="1"/>
    <col min="11008" max="11009" width="12.85546875" style="18" customWidth="1"/>
    <col min="11010" max="11010" width="11" style="18" bestFit="1" customWidth="1"/>
    <col min="11011" max="11012" width="11" style="18" customWidth="1"/>
    <col min="11013" max="11014" width="9.42578125" style="18" customWidth="1"/>
    <col min="11015" max="11015" width="9.42578125" style="18" bestFit="1" customWidth="1"/>
    <col min="11016" max="11017" width="9.42578125" style="18" customWidth="1"/>
    <col min="11018" max="11018" width="9.42578125" style="18" bestFit="1" customWidth="1"/>
    <col min="11019" max="11258" width="9.140625" style="18"/>
    <col min="11259" max="11259" width="20.7109375" style="18" customWidth="1"/>
    <col min="11260" max="11261" width="0" style="18" hidden="1" customWidth="1"/>
    <col min="11262" max="11262" width="11.28515625" style="18" bestFit="1" customWidth="1"/>
    <col min="11263" max="11263" width="12.85546875" style="18" bestFit="1" customWidth="1"/>
    <col min="11264" max="11265" width="12.85546875" style="18" customWidth="1"/>
    <col min="11266" max="11266" width="11" style="18" bestFit="1" customWidth="1"/>
    <col min="11267" max="11268" width="11" style="18" customWidth="1"/>
    <col min="11269" max="11270" width="9.42578125" style="18" customWidth="1"/>
    <col min="11271" max="11271" width="9.42578125" style="18" bestFit="1" customWidth="1"/>
    <col min="11272" max="11273" width="9.42578125" style="18" customWidth="1"/>
    <col min="11274" max="11274" width="9.42578125" style="18" bestFit="1" customWidth="1"/>
    <col min="11275" max="11514" width="9.140625" style="18"/>
    <col min="11515" max="11515" width="20.7109375" style="18" customWidth="1"/>
    <col min="11516" max="11517" width="0" style="18" hidden="1" customWidth="1"/>
    <col min="11518" max="11518" width="11.28515625" style="18" bestFit="1" customWidth="1"/>
    <col min="11519" max="11519" width="12.85546875" style="18" bestFit="1" customWidth="1"/>
    <col min="11520" max="11521" width="12.85546875" style="18" customWidth="1"/>
    <col min="11522" max="11522" width="11" style="18" bestFit="1" customWidth="1"/>
    <col min="11523" max="11524" width="11" style="18" customWidth="1"/>
    <col min="11525" max="11526" width="9.42578125" style="18" customWidth="1"/>
    <col min="11527" max="11527" width="9.42578125" style="18" bestFit="1" customWidth="1"/>
    <col min="11528" max="11529" width="9.42578125" style="18" customWidth="1"/>
    <col min="11530" max="11530" width="9.42578125" style="18" bestFit="1" customWidth="1"/>
    <col min="11531" max="11770" width="9.140625" style="18"/>
    <col min="11771" max="11771" width="20.7109375" style="18" customWidth="1"/>
    <col min="11772" max="11773" width="0" style="18" hidden="1" customWidth="1"/>
    <col min="11774" max="11774" width="11.28515625" style="18" bestFit="1" customWidth="1"/>
    <col min="11775" max="11775" width="12.85546875" style="18" bestFit="1" customWidth="1"/>
    <col min="11776" max="11777" width="12.85546875" style="18" customWidth="1"/>
    <col min="11778" max="11778" width="11" style="18" bestFit="1" customWidth="1"/>
    <col min="11779" max="11780" width="11" style="18" customWidth="1"/>
    <col min="11781" max="11782" width="9.42578125" style="18" customWidth="1"/>
    <col min="11783" max="11783" width="9.42578125" style="18" bestFit="1" customWidth="1"/>
    <col min="11784" max="11785" width="9.42578125" style="18" customWidth="1"/>
    <col min="11786" max="11786" width="9.42578125" style="18" bestFit="1" customWidth="1"/>
    <col min="11787" max="12026" width="9.140625" style="18"/>
    <col min="12027" max="12027" width="20.7109375" style="18" customWidth="1"/>
    <col min="12028" max="12029" width="0" style="18" hidden="1" customWidth="1"/>
    <col min="12030" max="12030" width="11.28515625" style="18" bestFit="1" customWidth="1"/>
    <col min="12031" max="12031" width="12.85546875" style="18" bestFit="1" customWidth="1"/>
    <col min="12032" max="12033" width="12.85546875" style="18" customWidth="1"/>
    <col min="12034" max="12034" width="11" style="18" bestFit="1" customWidth="1"/>
    <col min="12035" max="12036" width="11" style="18" customWidth="1"/>
    <col min="12037" max="12038" width="9.42578125" style="18" customWidth="1"/>
    <col min="12039" max="12039" width="9.42578125" style="18" bestFit="1" customWidth="1"/>
    <col min="12040" max="12041" width="9.42578125" style="18" customWidth="1"/>
    <col min="12042" max="12042" width="9.42578125" style="18" bestFit="1" customWidth="1"/>
    <col min="12043" max="12282" width="9.140625" style="18"/>
    <col min="12283" max="12283" width="20.7109375" style="18" customWidth="1"/>
    <col min="12284" max="12285" width="0" style="18" hidden="1" customWidth="1"/>
    <col min="12286" max="12286" width="11.28515625" style="18" bestFit="1" customWidth="1"/>
    <col min="12287" max="12287" width="12.85546875" style="18" bestFit="1" customWidth="1"/>
    <col min="12288" max="12289" width="12.85546875" style="18" customWidth="1"/>
    <col min="12290" max="12290" width="11" style="18" bestFit="1" customWidth="1"/>
    <col min="12291" max="12292" width="11" style="18" customWidth="1"/>
    <col min="12293" max="12294" width="9.42578125" style="18" customWidth="1"/>
    <col min="12295" max="12295" width="9.42578125" style="18" bestFit="1" customWidth="1"/>
    <col min="12296" max="12297" width="9.42578125" style="18" customWidth="1"/>
    <col min="12298" max="12298" width="9.42578125" style="18" bestFit="1" customWidth="1"/>
    <col min="12299" max="12538" width="9.140625" style="18"/>
    <col min="12539" max="12539" width="20.7109375" style="18" customWidth="1"/>
    <col min="12540" max="12541" width="0" style="18" hidden="1" customWidth="1"/>
    <col min="12542" max="12542" width="11.28515625" style="18" bestFit="1" customWidth="1"/>
    <col min="12543" max="12543" width="12.85546875" style="18" bestFit="1" customWidth="1"/>
    <col min="12544" max="12545" width="12.85546875" style="18" customWidth="1"/>
    <col min="12546" max="12546" width="11" style="18" bestFit="1" customWidth="1"/>
    <col min="12547" max="12548" width="11" style="18" customWidth="1"/>
    <col min="12549" max="12550" width="9.42578125" style="18" customWidth="1"/>
    <col min="12551" max="12551" width="9.42578125" style="18" bestFit="1" customWidth="1"/>
    <col min="12552" max="12553" width="9.42578125" style="18" customWidth="1"/>
    <col min="12554" max="12554" width="9.42578125" style="18" bestFit="1" customWidth="1"/>
    <col min="12555" max="12794" width="9.140625" style="18"/>
    <col min="12795" max="12795" width="20.7109375" style="18" customWidth="1"/>
    <col min="12796" max="12797" width="0" style="18" hidden="1" customWidth="1"/>
    <col min="12798" max="12798" width="11.28515625" style="18" bestFit="1" customWidth="1"/>
    <col min="12799" max="12799" width="12.85546875" style="18" bestFit="1" customWidth="1"/>
    <col min="12800" max="12801" width="12.85546875" style="18" customWidth="1"/>
    <col min="12802" max="12802" width="11" style="18" bestFit="1" customWidth="1"/>
    <col min="12803" max="12804" width="11" style="18" customWidth="1"/>
    <col min="12805" max="12806" width="9.42578125" style="18" customWidth="1"/>
    <col min="12807" max="12807" width="9.42578125" style="18" bestFit="1" customWidth="1"/>
    <col min="12808" max="12809" width="9.42578125" style="18" customWidth="1"/>
    <col min="12810" max="12810" width="9.42578125" style="18" bestFit="1" customWidth="1"/>
    <col min="12811" max="13050" width="9.140625" style="18"/>
    <col min="13051" max="13051" width="20.7109375" style="18" customWidth="1"/>
    <col min="13052" max="13053" width="0" style="18" hidden="1" customWidth="1"/>
    <col min="13054" max="13054" width="11.28515625" style="18" bestFit="1" customWidth="1"/>
    <col min="13055" max="13055" width="12.85546875" style="18" bestFit="1" customWidth="1"/>
    <col min="13056" max="13057" width="12.85546875" style="18" customWidth="1"/>
    <col min="13058" max="13058" width="11" style="18" bestFit="1" customWidth="1"/>
    <col min="13059" max="13060" width="11" style="18" customWidth="1"/>
    <col min="13061" max="13062" width="9.42578125" style="18" customWidth="1"/>
    <col min="13063" max="13063" width="9.42578125" style="18" bestFit="1" customWidth="1"/>
    <col min="13064" max="13065" width="9.42578125" style="18" customWidth="1"/>
    <col min="13066" max="13066" width="9.42578125" style="18" bestFit="1" customWidth="1"/>
    <col min="13067" max="13306" width="9.140625" style="18"/>
    <col min="13307" max="13307" width="20.7109375" style="18" customWidth="1"/>
    <col min="13308" max="13309" width="0" style="18" hidden="1" customWidth="1"/>
    <col min="13310" max="13310" width="11.28515625" style="18" bestFit="1" customWidth="1"/>
    <col min="13311" max="13311" width="12.85546875" style="18" bestFit="1" customWidth="1"/>
    <col min="13312" max="13313" width="12.85546875" style="18" customWidth="1"/>
    <col min="13314" max="13314" width="11" style="18" bestFit="1" customWidth="1"/>
    <col min="13315" max="13316" width="11" style="18" customWidth="1"/>
    <col min="13317" max="13318" width="9.42578125" style="18" customWidth="1"/>
    <col min="13319" max="13319" width="9.42578125" style="18" bestFit="1" customWidth="1"/>
    <col min="13320" max="13321" width="9.42578125" style="18" customWidth="1"/>
    <col min="13322" max="13322" width="9.42578125" style="18" bestFit="1" customWidth="1"/>
    <col min="13323" max="13562" width="9.140625" style="18"/>
    <col min="13563" max="13563" width="20.7109375" style="18" customWidth="1"/>
    <col min="13564" max="13565" width="0" style="18" hidden="1" customWidth="1"/>
    <col min="13566" max="13566" width="11.28515625" style="18" bestFit="1" customWidth="1"/>
    <col min="13567" max="13567" width="12.85546875" style="18" bestFit="1" customWidth="1"/>
    <col min="13568" max="13569" width="12.85546875" style="18" customWidth="1"/>
    <col min="13570" max="13570" width="11" style="18" bestFit="1" customWidth="1"/>
    <col min="13571" max="13572" width="11" style="18" customWidth="1"/>
    <col min="13573" max="13574" width="9.42578125" style="18" customWidth="1"/>
    <col min="13575" max="13575" width="9.42578125" style="18" bestFit="1" customWidth="1"/>
    <col min="13576" max="13577" width="9.42578125" style="18" customWidth="1"/>
    <col min="13578" max="13578" width="9.42578125" style="18" bestFit="1" customWidth="1"/>
    <col min="13579" max="13818" width="9.140625" style="18"/>
    <col min="13819" max="13819" width="20.7109375" style="18" customWidth="1"/>
    <col min="13820" max="13821" width="0" style="18" hidden="1" customWidth="1"/>
    <col min="13822" max="13822" width="11.28515625" style="18" bestFit="1" customWidth="1"/>
    <col min="13823" max="13823" width="12.85546875" style="18" bestFit="1" customWidth="1"/>
    <col min="13824" max="13825" width="12.85546875" style="18" customWidth="1"/>
    <col min="13826" max="13826" width="11" style="18" bestFit="1" customWidth="1"/>
    <col min="13827" max="13828" width="11" style="18" customWidth="1"/>
    <col min="13829" max="13830" width="9.42578125" style="18" customWidth="1"/>
    <col min="13831" max="13831" width="9.42578125" style="18" bestFit="1" customWidth="1"/>
    <col min="13832" max="13833" width="9.42578125" style="18" customWidth="1"/>
    <col min="13834" max="13834" width="9.42578125" style="18" bestFit="1" customWidth="1"/>
    <col min="13835" max="14074" width="9.140625" style="18"/>
    <col min="14075" max="14075" width="20.7109375" style="18" customWidth="1"/>
    <col min="14076" max="14077" width="0" style="18" hidden="1" customWidth="1"/>
    <col min="14078" max="14078" width="11.28515625" style="18" bestFit="1" customWidth="1"/>
    <col min="14079" max="14079" width="12.85546875" style="18" bestFit="1" customWidth="1"/>
    <col min="14080" max="14081" width="12.85546875" style="18" customWidth="1"/>
    <col min="14082" max="14082" width="11" style="18" bestFit="1" customWidth="1"/>
    <col min="14083" max="14084" width="11" style="18" customWidth="1"/>
    <col min="14085" max="14086" width="9.42578125" style="18" customWidth="1"/>
    <col min="14087" max="14087" width="9.42578125" style="18" bestFit="1" customWidth="1"/>
    <col min="14088" max="14089" width="9.42578125" style="18" customWidth="1"/>
    <col min="14090" max="14090" width="9.42578125" style="18" bestFit="1" customWidth="1"/>
    <col min="14091" max="14330" width="9.140625" style="18"/>
    <col min="14331" max="14331" width="20.7109375" style="18" customWidth="1"/>
    <col min="14332" max="14333" width="0" style="18" hidden="1" customWidth="1"/>
    <col min="14334" max="14334" width="11.28515625" style="18" bestFit="1" customWidth="1"/>
    <col min="14335" max="14335" width="12.85546875" style="18" bestFit="1" customWidth="1"/>
    <col min="14336" max="14337" width="12.85546875" style="18" customWidth="1"/>
    <col min="14338" max="14338" width="11" style="18" bestFit="1" customWidth="1"/>
    <col min="14339" max="14340" width="11" style="18" customWidth="1"/>
    <col min="14341" max="14342" width="9.42578125" style="18" customWidth="1"/>
    <col min="14343" max="14343" width="9.42578125" style="18" bestFit="1" customWidth="1"/>
    <col min="14344" max="14345" width="9.42578125" style="18" customWidth="1"/>
    <col min="14346" max="14346" width="9.42578125" style="18" bestFit="1" customWidth="1"/>
    <col min="14347" max="14586" width="9.140625" style="18"/>
    <col min="14587" max="14587" width="20.7109375" style="18" customWidth="1"/>
    <col min="14588" max="14589" width="0" style="18" hidden="1" customWidth="1"/>
    <col min="14590" max="14590" width="11.28515625" style="18" bestFit="1" customWidth="1"/>
    <col min="14591" max="14591" width="12.85546875" style="18" bestFit="1" customWidth="1"/>
    <col min="14592" max="14593" width="12.85546875" style="18" customWidth="1"/>
    <col min="14594" max="14594" width="11" style="18" bestFit="1" customWidth="1"/>
    <col min="14595" max="14596" width="11" style="18" customWidth="1"/>
    <col min="14597" max="14598" width="9.42578125" style="18" customWidth="1"/>
    <col min="14599" max="14599" width="9.42578125" style="18" bestFit="1" customWidth="1"/>
    <col min="14600" max="14601" width="9.42578125" style="18" customWidth="1"/>
    <col min="14602" max="14602" width="9.42578125" style="18" bestFit="1" customWidth="1"/>
    <col min="14603" max="14842" width="9.140625" style="18"/>
    <col min="14843" max="14843" width="20.7109375" style="18" customWidth="1"/>
    <col min="14844" max="14845" width="0" style="18" hidden="1" customWidth="1"/>
    <col min="14846" max="14846" width="11.28515625" style="18" bestFit="1" customWidth="1"/>
    <col min="14847" max="14847" width="12.85546875" style="18" bestFit="1" customWidth="1"/>
    <col min="14848" max="14849" width="12.85546875" style="18" customWidth="1"/>
    <col min="14850" max="14850" width="11" style="18" bestFit="1" customWidth="1"/>
    <col min="14851" max="14852" width="11" style="18" customWidth="1"/>
    <col min="14853" max="14854" width="9.42578125" style="18" customWidth="1"/>
    <col min="14855" max="14855" width="9.42578125" style="18" bestFit="1" customWidth="1"/>
    <col min="14856" max="14857" width="9.42578125" style="18" customWidth="1"/>
    <col min="14858" max="14858" width="9.42578125" style="18" bestFit="1" customWidth="1"/>
    <col min="14859" max="15098" width="9.140625" style="18"/>
    <col min="15099" max="15099" width="20.7109375" style="18" customWidth="1"/>
    <col min="15100" max="15101" width="0" style="18" hidden="1" customWidth="1"/>
    <col min="15102" max="15102" width="11.28515625" style="18" bestFit="1" customWidth="1"/>
    <col min="15103" max="15103" width="12.85546875" style="18" bestFit="1" customWidth="1"/>
    <col min="15104" max="15105" width="12.85546875" style="18" customWidth="1"/>
    <col min="15106" max="15106" width="11" style="18" bestFit="1" customWidth="1"/>
    <col min="15107" max="15108" width="11" style="18" customWidth="1"/>
    <col min="15109" max="15110" width="9.42578125" style="18" customWidth="1"/>
    <col min="15111" max="15111" width="9.42578125" style="18" bestFit="1" customWidth="1"/>
    <col min="15112" max="15113" width="9.42578125" style="18" customWidth="1"/>
    <col min="15114" max="15114" width="9.42578125" style="18" bestFit="1" customWidth="1"/>
    <col min="15115" max="15354" width="9.140625" style="18"/>
    <col min="15355" max="15355" width="20.7109375" style="18" customWidth="1"/>
    <col min="15356" max="15357" width="0" style="18" hidden="1" customWidth="1"/>
    <col min="15358" max="15358" width="11.28515625" style="18" bestFit="1" customWidth="1"/>
    <col min="15359" max="15359" width="12.85546875" style="18" bestFit="1" customWidth="1"/>
    <col min="15360" max="15361" width="12.85546875" style="18" customWidth="1"/>
    <col min="15362" max="15362" width="11" style="18" bestFit="1" customWidth="1"/>
    <col min="15363" max="15364" width="11" style="18" customWidth="1"/>
    <col min="15365" max="15366" width="9.42578125" style="18" customWidth="1"/>
    <col min="15367" max="15367" width="9.42578125" style="18" bestFit="1" customWidth="1"/>
    <col min="15368" max="15369" width="9.42578125" style="18" customWidth="1"/>
    <col min="15370" max="15370" width="9.42578125" style="18" bestFit="1" customWidth="1"/>
    <col min="15371" max="15610" width="9.140625" style="18"/>
    <col min="15611" max="15611" width="20.7109375" style="18" customWidth="1"/>
    <col min="15612" max="15613" width="0" style="18" hidden="1" customWidth="1"/>
    <col min="15614" max="15614" width="11.28515625" style="18" bestFit="1" customWidth="1"/>
    <col min="15615" max="15615" width="12.85546875" style="18" bestFit="1" customWidth="1"/>
    <col min="15616" max="15617" width="12.85546875" style="18" customWidth="1"/>
    <col min="15618" max="15618" width="11" style="18" bestFit="1" customWidth="1"/>
    <col min="15619" max="15620" width="11" style="18" customWidth="1"/>
    <col min="15621" max="15622" width="9.42578125" style="18" customWidth="1"/>
    <col min="15623" max="15623" width="9.42578125" style="18" bestFit="1" customWidth="1"/>
    <col min="15624" max="15625" width="9.42578125" style="18" customWidth="1"/>
    <col min="15626" max="15626" width="9.42578125" style="18" bestFit="1" customWidth="1"/>
    <col min="15627" max="15866" width="9.140625" style="18"/>
    <col min="15867" max="15867" width="20.7109375" style="18" customWidth="1"/>
    <col min="15868" max="15869" width="0" style="18" hidden="1" customWidth="1"/>
    <col min="15870" max="15870" width="11.28515625" style="18" bestFit="1" customWidth="1"/>
    <col min="15871" max="15871" width="12.85546875" style="18" bestFit="1" customWidth="1"/>
    <col min="15872" max="15873" width="12.85546875" style="18" customWidth="1"/>
    <col min="15874" max="15874" width="11" style="18" bestFit="1" customWidth="1"/>
    <col min="15875" max="15876" width="11" style="18" customWidth="1"/>
    <col min="15877" max="15878" width="9.42578125" style="18" customWidth="1"/>
    <col min="15879" max="15879" width="9.42578125" style="18" bestFit="1" customWidth="1"/>
    <col min="15880" max="15881" width="9.42578125" style="18" customWidth="1"/>
    <col min="15882" max="15882" width="9.42578125" style="18" bestFit="1" customWidth="1"/>
    <col min="15883" max="16122" width="9.140625" style="18"/>
    <col min="16123" max="16123" width="20.7109375" style="18" customWidth="1"/>
    <col min="16124" max="16125" width="0" style="18" hidden="1" customWidth="1"/>
    <col min="16126" max="16126" width="11.28515625" style="18" bestFit="1" customWidth="1"/>
    <col min="16127" max="16127" width="12.85546875" style="18" bestFit="1" customWidth="1"/>
    <col min="16128" max="16129" width="12.85546875" style="18" customWidth="1"/>
    <col min="16130" max="16130" width="11" style="18" bestFit="1" customWidth="1"/>
    <col min="16131" max="16132" width="11" style="18" customWidth="1"/>
    <col min="16133" max="16134" width="9.42578125" style="18" customWidth="1"/>
    <col min="16135" max="16135" width="9.42578125" style="18" bestFit="1" customWidth="1"/>
    <col min="16136" max="16137" width="9.42578125" style="18" customWidth="1"/>
    <col min="16138" max="16138" width="9.42578125" style="18" bestFit="1" customWidth="1"/>
    <col min="16139" max="16384" width="9.140625" style="18"/>
  </cols>
  <sheetData>
    <row r="1" spans="1:10" ht="15.75">
      <c r="A1" s="1632" t="s">
        <v>48</v>
      </c>
      <c r="B1" s="1632"/>
      <c r="C1" s="1632"/>
      <c r="D1" s="1632"/>
      <c r="E1" s="1632"/>
      <c r="F1" s="1632"/>
      <c r="G1" s="1632"/>
      <c r="H1" s="1632"/>
      <c r="I1" s="1632"/>
      <c r="J1" s="1632"/>
    </row>
    <row r="2" spans="1:10" ht="15.75">
      <c r="A2" s="1632" t="s">
        <v>49</v>
      </c>
      <c r="B2" s="1632"/>
      <c r="C2" s="1632"/>
      <c r="D2" s="1632"/>
      <c r="E2" s="1632"/>
      <c r="F2" s="1632"/>
      <c r="G2" s="1632"/>
      <c r="H2" s="1632"/>
      <c r="I2" s="1632"/>
      <c r="J2" s="1632"/>
    </row>
    <row r="3" spans="1:10" ht="13.5" thickBot="1">
      <c r="A3" s="19"/>
      <c r="B3" s="19"/>
      <c r="C3" s="19"/>
      <c r="D3" s="19"/>
      <c r="E3" s="19"/>
      <c r="F3" s="19"/>
      <c r="G3" s="19"/>
      <c r="H3" s="19"/>
      <c r="I3" s="19"/>
      <c r="J3" s="19"/>
    </row>
    <row r="4" spans="1:10" ht="27" customHeight="1" thickTop="1">
      <c r="A4" s="1759" t="s">
        <v>2</v>
      </c>
      <c r="B4" s="1762" t="s">
        <v>50</v>
      </c>
      <c r="C4" s="1763"/>
      <c r="D4" s="1763"/>
      <c r="E4" s="1763"/>
      <c r="F4" s="1738"/>
      <c r="G4" s="1764" t="s">
        <v>148</v>
      </c>
      <c r="H4" s="1764"/>
      <c r="I4" s="1764" t="s">
        <v>149</v>
      </c>
      <c r="J4" s="1766"/>
    </row>
    <row r="5" spans="1:10" ht="27" customHeight="1">
      <c r="A5" s="1760"/>
      <c r="B5" s="1768" t="s">
        <v>5</v>
      </c>
      <c r="C5" s="1769"/>
      <c r="D5" s="1768" t="s">
        <v>6</v>
      </c>
      <c r="E5" s="1768"/>
      <c r="F5" s="20" t="s">
        <v>51</v>
      </c>
      <c r="G5" s="1765"/>
      <c r="H5" s="1765"/>
      <c r="I5" s="1765"/>
      <c r="J5" s="1767"/>
    </row>
    <row r="6" spans="1:10" ht="27" customHeight="1">
      <c r="A6" s="1761"/>
      <c r="B6" s="101" t="s">
        <v>144</v>
      </c>
      <c r="C6" s="21" t="s">
        <v>52</v>
      </c>
      <c r="D6" s="101" t="s">
        <v>144</v>
      </c>
      <c r="E6" s="20" t="s">
        <v>52</v>
      </c>
      <c r="F6" s="101" t="s">
        <v>144</v>
      </c>
      <c r="G6" s="22" t="s">
        <v>6</v>
      </c>
      <c r="H6" s="22" t="s">
        <v>47</v>
      </c>
      <c r="I6" s="22" t="s">
        <v>6</v>
      </c>
      <c r="J6" s="23" t="s">
        <v>47</v>
      </c>
    </row>
    <row r="7" spans="1:10" ht="27" customHeight="1">
      <c r="A7" s="24" t="s">
        <v>53</v>
      </c>
      <c r="B7" s="25">
        <v>91568.645000000004</v>
      </c>
      <c r="C7" s="25">
        <v>122069.2</v>
      </c>
      <c r="D7" s="25">
        <v>130885.351</v>
      </c>
      <c r="E7" s="25">
        <v>160316.58900000001</v>
      </c>
      <c r="F7" s="25">
        <v>161592.09916867997</v>
      </c>
      <c r="G7" s="26">
        <f>D7/B7*100-100</f>
        <v>42.936865561350174</v>
      </c>
      <c r="H7" s="26">
        <f>F7/D7*100-100</f>
        <v>23.460798274269806</v>
      </c>
      <c r="I7" s="26">
        <f>D7/D$17*100</f>
        <v>28.182728938781338</v>
      </c>
      <c r="J7" s="27">
        <f>F7/F$17*100</f>
        <v>28.570603324704681</v>
      </c>
    </row>
    <row r="8" spans="1:10" ht="27" customHeight="1">
      <c r="A8" s="28" t="s">
        <v>54</v>
      </c>
      <c r="B8" s="29">
        <v>59893.313999999998</v>
      </c>
      <c r="C8" s="29">
        <v>82811.899999999994</v>
      </c>
      <c r="D8" s="30">
        <v>92688.245999999999</v>
      </c>
      <c r="E8" s="31">
        <v>113184.012</v>
      </c>
      <c r="F8" s="31">
        <v>108509.02175721002</v>
      </c>
      <c r="G8" s="32">
        <f t="shared" ref="G8:G17" si="0">D8/B8*100-100</f>
        <v>54.755580898395436</v>
      </c>
      <c r="H8" s="32">
        <f t="shared" ref="H8:H17" si="1">F8/D8*100-100</f>
        <v>17.068804772948255</v>
      </c>
      <c r="I8" s="32">
        <f t="shared" ref="I8:I17" si="2">D8/D$17*100</f>
        <v>19.95798378406063</v>
      </c>
      <c r="J8" s="33">
        <f t="shared" ref="J8:J17" si="3">F8/F$17*100</f>
        <v>19.185147254884331</v>
      </c>
    </row>
    <row r="9" spans="1:10" ht="27" customHeight="1">
      <c r="A9" s="28" t="s">
        <v>55</v>
      </c>
      <c r="B9" s="29">
        <v>88685.248000000007</v>
      </c>
      <c r="C9" s="29">
        <v>117131.2</v>
      </c>
      <c r="D9" s="30">
        <v>101817.03600000001</v>
      </c>
      <c r="E9" s="31">
        <v>148236.08600000001</v>
      </c>
      <c r="F9" s="31">
        <v>118583.09500391001</v>
      </c>
      <c r="G9" s="32">
        <f t="shared" si="0"/>
        <v>14.807184166638393</v>
      </c>
      <c r="H9" s="32">
        <f t="shared" si="1"/>
        <v>16.466850404003125</v>
      </c>
      <c r="I9" s="32">
        <f t="shared" si="2"/>
        <v>21.923629382620074</v>
      </c>
      <c r="J9" s="33">
        <f t="shared" si="3"/>
        <v>20.966313240574252</v>
      </c>
    </row>
    <row r="10" spans="1:10" ht="27" customHeight="1">
      <c r="A10" s="28" t="s">
        <v>56</v>
      </c>
      <c r="B10" s="29">
        <v>49406.803</v>
      </c>
      <c r="C10" s="29">
        <v>69453.8</v>
      </c>
      <c r="D10" s="30">
        <v>69195.225000000006</v>
      </c>
      <c r="E10" s="31">
        <v>84678.372000000003</v>
      </c>
      <c r="F10" s="31">
        <v>79099.718231670005</v>
      </c>
      <c r="G10" s="32">
        <f t="shared" si="0"/>
        <v>40.052018747296813</v>
      </c>
      <c r="H10" s="32">
        <f t="shared" si="1"/>
        <v>14.313839187125993</v>
      </c>
      <c r="I10" s="32">
        <f t="shared" si="2"/>
        <v>14.899377624261298</v>
      </c>
      <c r="J10" s="33">
        <f t="shared" si="3"/>
        <v>13.985378519861303</v>
      </c>
    </row>
    <row r="11" spans="1:10" ht="27" customHeight="1">
      <c r="A11" s="28" t="s">
        <v>57</v>
      </c>
      <c r="B11" s="29">
        <v>6230.1549999999997</v>
      </c>
      <c r="C11" s="29">
        <v>11910</v>
      </c>
      <c r="D11" s="30">
        <v>16032.315000000001</v>
      </c>
      <c r="E11" s="31">
        <v>19317.901999999998</v>
      </c>
      <c r="F11" s="31">
        <v>13062.949140090001</v>
      </c>
      <c r="G11" s="32">
        <f t="shared" si="0"/>
        <v>157.33412732106984</v>
      </c>
      <c r="H11" s="32">
        <f t="shared" si="1"/>
        <v>-18.521129730235458</v>
      </c>
      <c r="I11" s="32">
        <f t="shared" si="2"/>
        <v>3.4521387187643184</v>
      </c>
      <c r="J11" s="33">
        <f t="shared" si="3"/>
        <v>2.3096199631809777</v>
      </c>
    </row>
    <row r="12" spans="1:10" ht="27" customHeight="1">
      <c r="A12" s="28" t="s">
        <v>58</v>
      </c>
      <c r="B12" s="29">
        <v>5970.9769999999999</v>
      </c>
      <c r="C12" s="29">
        <v>7075.4</v>
      </c>
      <c r="D12" s="30">
        <v>7574.4660000000003</v>
      </c>
      <c r="E12" s="31">
        <v>8798.5810000000001</v>
      </c>
      <c r="F12" s="31">
        <v>9216.0054271399986</v>
      </c>
      <c r="G12" s="32">
        <f t="shared" si="0"/>
        <v>26.854717410567815</v>
      </c>
      <c r="H12" s="32">
        <f t="shared" si="1"/>
        <v>21.672015256785087</v>
      </c>
      <c r="I12" s="32">
        <f t="shared" si="2"/>
        <v>1.6309626746083705</v>
      </c>
      <c r="J12" s="33">
        <f t="shared" si="3"/>
        <v>1.6294536468784049</v>
      </c>
    </row>
    <row r="13" spans="1:10" ht="27" customHeight="1">
      <c r="A13" s="28" t="s">
        <v>59</v>
      </c>
      <c r="B13" s="29">
        <v>486.30099999999999</v>
      </c>
      <c r="C13" s="29">
        <v>566.79999999999995</v>
      </c>
      <c r="D13" s="30">
        <v>642.84</v>
      </c>
      <c r="E13" s="31">
        <v>739.72500000000002</v>
      </c>
      <c r="F13" s="31">
        <v>773.74411672999997</v>
      </c>
      <c r="G13" s="32">
        <f t="shared" si="0"/>
        <v>32.189734341488105</v>
      </c>
      <c r="H13" s="32">
        <f t="shared" si="1"/>
        <v>20.363405626594471</v>
      </c>
      <c r="I13" s="32">
        <f t="shared" si="2"/>
        <v>0.13841874077264918</v>
      </c>
      <c r="J13" s="33">
        <f t="shared" si="3"/>
        <v>0.13680332360087014</v>
      </c>
    </row>
    <row r="14" spans="1:10" ht="27" customHeight="1">
      <c r="A14" s="28" t="s">
        <v>60</v>
      </c>
      <c r="B14" s="29">
        <v>636.58900000000006</v>
      </c>
      <c r="C14" s="29">
        <v>720.7</v>
      </c>
      <c r="D14" s="30">
        <v>789.68100000000004</v>
      </c>
      <c r="E14" s="31">
        <v>863.36599999999999</v>
      </c>
      <c r="F14" s="31">
        <v>1028.2783505800001</v>
      </c>
      <c r="G14" s="32">
        <f t="shared" si="0"/>
        <v>24.048797575829923</v>
      </c>
      <c r="H14" s="32">
        <f t="shared" si="1"/>
        <v>30.214396772874125</v>
      </c>
      <c r="I14" s="32">
        <f t="shared" si="2"/>
        <v>0.17003710041703435</v>
      </c>
      <c r="J14" s="33">
        <f t="shared" si="3"/>
        <v>0.18180674063238475</v>
      </c>
    </row>
    <row r="15" spans="1:10" ht="27" customHeight="1">
      <c r="A15" s="28" t="s">
        <v>61</v>
      </c>
      <c r="B15" s="29">
        <v>9506.5679999999993</v>
      </c>
      <c r="C15" s="29">
        <v>9689.7999999999993</v>
      </c>
      <c r="D15" s="30">
        <v>6491.7219999999998</v>
      </c>
      <c r="E15" s="31">
        <v>11351.735000000001</v>
      </c>
      <c r="F15" s="31">
        <v>16093.076635129999</v>
      </c>
      <c r="G15" s="32">
        <f t="shared" si="0"/>
        <v>-31.713295481608085</v>
      </c>
      <c r="H15" s="32">
        <f t="shared" si="1"/>
        <v>147.9015064898035</v>
      </c>
      <c r="I15" s="32">
        <f t="shared" si="2"/>
        <v>1.3978221403243474</v>
      </c>
      <c r="J15" s="33">
        <f t="shared" si="3"/>
        <v>2.8453675098088542</v>
      </c>
    </row>
    <row r="16" spans="1:10" ht="27" customHeight="1">
      <c r="A16" s="28" t="s">
        <v>62</v>
      </c>
      <c r="B16" s="30">
        <v>37882.199999999997</v>
      </c>
      <c r="C16" s="30">
        <v>61313.2</v>
      </c>
      <c r="D16" s="30">
        <v>38300</v>
      </c>
      <c r="E16" s="30">
        <v>61693.627999999997</v>
      </c>
      <c r="F16" s="30">
        <v>57630.695516519991</v>
      </c>
      <c r="G16" s="32">
        <f t="shared" si="0"/>
        <v>1.1028926514299826</v>
      </c>
      <c r="H16" s="32">
        <f t="shared" si="1"/>
        <v>50.471789860365504</v>
      </c>
      <c r="I16" s="32">
        <f t="shared" si="2"/>
        <v>8.2469008953899312</v>
      </c>
      <c r="J16" s="33">
        <f t="shared" si="3"/>
        <v>10.189506475873944</v>
      </c>
    </row>
    <row r="17" spans="1:10" ht="27" customHeight="1" thickBot="1">
      <c r="A17" s="34" t="s">
        <v>63</v>
      </c>
      <c r="B17" s="35">
        <f>SUM(B7:B16)</f>
        <v>350266.8</v>
      </c>
      <c r="C17" s="35">
        <v>482742</v>
      </c>
      <c r="D17" s="35">
        <f>SUM(D7:D16)</f>
        <v>464416.88200000004</v>
      </c>
      <c r="E17" s="35">
        <v>609179.99600000004</v>
      </c>
      <c r="F17" s="35">
        <f>SUM(F7:F16)</f>
        <v>565588.68334766</v>
      </c>
      <c r="G17" s="36">
        <f t="shared" si="0"/>
        <v>32.5894666579876</v>
      </c>
      <c r="H17" s="36">
        <f t="shared" si="1"/>
        <v>21.784695016246175</v>
      </c>
      <c r="I17" s="36">
        <f t="shared" si="2"/>
        <v>100</v>
      </c>
      <c r="J17" s="37">
        <f t="shared" si="3"/>
        <v>100</v>
      </c>
    </row>
    <row r="18" spans="1:10" ht="13.5" thickTop="1">
      <c r="A18" s="38"/>
      <c r="B18" s="39"/>
      <c r="C18" s="39"/>
      <c r="D18" s="39"/>
      <c r="E18" s="39"/>
      <c r="F18" s="39"/>
      <c r="G18" s="40"/>
      <c r="H18" s="40"/>
      <c r="I18" s="41"/>
      <c r="J18" s="41"/>
    </row>
    <row r="19" spans="1:10" ht="18.75" customHeight="1">
      <c r="A19" s="1757" t="s">
        <v>64</v>
      </c>
      <c r="B19" s="1757"/>
      <c r="C19" s="1757"/>
      <c r="D19" s="1757"/>
      <c r="E19" s="1757"/>
      <c r="F19" s="1757"/>
      <c r="G19" s="1757"/>
      <c r="H19" s="1757"/>
      <c r="I19" s="1757"/>
      <c r="J19" s="1757"/>
    </row>
    <row r="20" spans="1:10" ht="15.75">
      <c r="A20" s="1758" t="s">
        <v>65</v>
      </c>
      <c r="B20" s="1758"/>
      <c r="C20" s="1758"/>
      <c r="D20" s="1758"/>
      <c r="E20" s="1758"/>
      <c r="F20" s="1758"/>
      <c r="G20" s="1758"/>
      <c r="H20" s="1758"/>
      <c r="I20" s="1758"/>
      <c r="J20" s="1758"/>
    </row>
    <row r="21" spans="1:10" ht="15.75">
      <c r="A21" s="1758" t="s">
        <v>66</v>
      </c>
      <c r="B21" s="1758"/>
      <c r="C21" s="1758"/>
      <c r="D21" s="1758"/>
      <c r="E21" s="1758"/>
      <c r="F21" s="1758"/>
      <c r="G21" s="1758"/>
      <c r="H21" s="1758"/>
      <c r="I21" s="1758"/>
      <c r="J21" s="1758"/>
    </row>
  </sheetData>
  <mergeCells count="11">
    <mergeCell ref="A19:J19"/>
    <mergeCell ref="A20:J20"/>
    <mergeCell ref="A21:J21"/>
    <mergeCell ref="A1:J1"/>
    <mergeCell ref="A2:J2"/>
    <mergeCell ref="A4:A6"/>
    <mergeCell ref="B4:F4"/>
    <mergeCell ref="G4:H5"/>
    <mergeCell ref="I4:J5"/>
    <mergeCell ref="B5:C5"/>
    <mergeCell ref="D5:E5"/>
  </mergeCells>
  <printOptions horizontalCentered="1"/>
  <pageMargins left="0.75" right="0.75" top="0.7" bottom="0.7" header="0" footer="0"/>
  <pageSetup paperSize="9" scale="77" orientation="landscape" errors="blank"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K44"/>
  <sheetViews>
    <sheetView zoomScaleSheetLayoutView="100" workbookViewId="0">
      <selection activeCell="E13" sqref="E13"/>
    </sheetView>
  </sheetViews>
  <sheetFormatPr defaultRowHeight="15.75"/>
  <cols>
    <col min="1" max="1" width="7.5703125" style="42" customWidth="1"/>
    <col min="2" max="2" width="45" style="42" customWidth="1"/>
    <col min="3" max="6" width="15.7109375" style="42" customWidth="1"/>
    <col min="7" max="8" width="14.7109375" style="42" customWidth="1"/>
    <col min="9" max="256" width="9.140625" style="42"/>
    <col min="257" max="257" width="5.85546875" style="42" customWidth="1"/>
    <col min="258" max="258" width="34.7109375" style="42" customWidth="1"/>
    <col min="259" max="264" width="12.7109375" style="42" customWidth="1"/>
    <col min="265" max="512" width="9.140625" style="42"/>
    <col min="513" max="513" width="5.85546875" style="42" customWidth="1"/>
    <col min="514" max="514" width="34.7109375" style="42" customWidth="1"/>
    <col min="515" max="520" width="12.7109375" style="42" customWidth="1"/>
    <col min="521" max="768" width="9.140625" style="42"/>
    <col min="769" max="769" width="5.85546875" style="42" customWidth="1"/>
    <col min="770" max="770" width="34.7109375" style="42" customWidth="1"/>
    <col min="771" max="776" width="12.7109375" style="42" customWidth="1"/>
    <col min="777" max="1024" width="9.140625" style="42"/>
    <col min="1025" max="1025" width="5.85546875" style="42" customWidth="1"/>
    <col min="1026" max="1026" width="34.7109375" style="42" customWidth="1"/>
    <col min="1027" max="1032" width="12.7109375" style="42" customWidth="1"/>
    <col min="1033" max="1280" width="9.140625" style="42"/>
    <col min="1281" max="1281" width="5.85546875" style="42" customWidth="1"/>
    <col min="1282" max="1282" width="34.7109375" style="42" customWidth="1"/>
    <col min="1283" max="1288" width="12.7109375" style="42" customWidth="1"/>
    <col min="1289" max="1536" width="9.140625" style="42"/>
    <col min="1537" max="1537" width="5.85546875" style="42" customWidth="1"/>
    <col min="1538" max="1538" width="34.7109375" style="42" customWidth="1"/>
    <col min="1539" max="1544" width="12.7109375" style="42" customWidth="1"/>
    <col min="1545" max="1792" width="9.140625" style="42"/>
    <col min="1793" max="1793" width="5.85546875" style="42" customWidth="1"/>
    <col min="1794" max="1794" width="34.7109375" style="42" customWidth="1"/>
    <col min="1795" max="1800" width="12.7109375" style="42" customWidth="1"/>
    <col min="1801" max="2048" width="9.140625" style="42"/>
    <col min="2049" max="2049" width="5.85546875" style="42" customWidth="1"/>
    <col min="2050" max="2050" width="34.7109375" style="42" customWidth="1"/>
    <col min="2051" max="2056" width="12.7109375" style="42" customWidth="1"/>
    <col min="2057" max="2304" width="9.140625" style="42"/>
    <col min="2305" max="2305" width="5.85546875" style="42" customWidth="1"/>
    <col min="2306" max="2306" width="34.7109375" style="42" customWidth="1"/>
    <col min="2307" max="2312" width="12.7109375" style="42" customWidth="1"/>
    <col min="2313" max="2560" width="9.140625" style="42"/>
    <col min="2561" max="2561" width="5.85546875" style="42" customWidth="1"/>
    <col min="2562" max="2562" width="34.7109375" style="42" customWidth="1"/>
    <col min="2563" max="2568" width="12.7109375" style="42" customWidth="1"/>
    <col min="2569" max="2816" width="9.140625" style="42"/>
    <col min="2817" max="2817" width="5.85546875" style="42" customWidth="1"/>
    <col min="2818" max="2818" width="34.7109375" style="42" customWidth="1"/>
    <col min="2819" max="2824" width="12.7109375" style="42" customWidth="1"/>
    <col min="2825" max="3072" width="9.140625" style="42"/>
    <col min="3073" max="3073" width="5.85546875" style="42" customWidth="1"/>
    <col min="3074" max="3074" width="34.7109375" style="42" customWidth="1"/>
    <col min="3075" max="3080" width="12.7109375" style="42" customWidth="1"/>
    <col min="3081" max="3328" width="9.140625" style="42"/>
    <col min="3329" max="3329" width="5.85546875" style="42" customWidth="1"/>
    <col min="3330" max="3330" width="34.7109375" style="42" customWidth="1"/>
    <col min="3331" max="3336" width="12.7109375" style="42" customWidth="1"/>
    <col min="3337" max="3584" width="9.140625" style="42"/>
    <col min="3585" max="3585" width="5.85546875" style="42" customWidth="1"/>
    <col min="3586" max="3586" width="34.7109375" style="42" customWidth="1"/>
    <col min="3587" max="3592" width="12.7109375" style="42" customWidth="1"/>
    <col min="3593" max="3840" width="9.140625" style="42"/>
    <col min="3841" max="3841" width="5.85546875" style="42" customWidth="1"/>
    <col min="3842" max="3842" width="34.7109375" style="42" customWidth="1"/>
    <col min="3843" max="3848" width="12.7109375" style="42" customWidth="1"/>
    <col min="3849" max="4096" width="9.140625" style="42"/>
    <col min="4097" max="4097" width="5.85546875" style="42" customWidth="1"/>
    <col min="4098" max="4098" width="34.7109375" style="42" customWidth="1"/>
    <col min="4099" max="4104" width="12.7109375" style="42" customWidth="1"/>
    <col min="4105" max="4352" width="9.140625" style="42"/>
    <col min="4353" max="4353" width="5.85546875" style="42" customWidth="1"/>
    <col min="4354" max="4354" width="34.7109375" style="42" customWidth="1"/>
    <col min="4355" max="4360" width="12.7109375" style="42" customWidth="1"/>
    <col min="4361" max="4608" width="9.140625" style="42"/>
    <col min="4609" max="4609" width="5.85546875" style="42" customWidth="1"/>
    <col min="4610" max="4610" width="34.7109375" style="42" customWidth="1"/>
    <col min="4611" max="4616" width="12.7109375" style="42" customWidth="1"/>
    <col min="4617" max="4864" width="9.140625" style="42"/>
    <col min="4865" max="4865" width="5.85546875" style="42" customWidth="1"/>
    <col min="4866" max="4866" width="34.7109375" style="42" customWidth="1"/>
    <col min="4867" max="4872" width="12.7109375" style="42" customWidth="1"/>
    <col min="4873" max="5120" width="9.140625" style="42"/>
    <col min="5121" max="5121" width="5.85546875" style="42" customWidth="1"/>
    <col min="5122" max="5122" width="34.7109375" style="42" customWidth="1"/>
    <col min="5123" max="5128" width="12.7109375" style="42" customWidth="1"/>
    <col min="5129" max="5376" width="9.140625" style="42"/>
    <col min="5377" max="5377" width="5.85546875" style="42" customWidth="1"/>
    <col min="5378" max="5378" width="34.7109375" style="42" customWidth="1"/>
    <col min="5379" max="5384" width="12.7109375" style="42" customWidth="1"/>
    <col min="5385" max="5632" width="9.140625" style="42"/>
    <col min="5633" max="5633" width="5.85546875" style="42" customWidth="1"/>
    <col min="5634" max="5634" width="34.7109375" style="42" customWidth="1"/>
    <col min="5635" max="5640" width="12.7109375" style="42" customWidth="1"/>
    <col min="5641" max="5888" width="9.140625" style="42"/>
    <col min="5889" max="5889" width="5.85546875" style="42" customWidth="1"/>
    <col min="5890" max="5890" width="34.7109375" style="42" customWidth="1"/>
    <col min="5891" max="5896" width="12.7109375" style="42" customWidth="1"/>
    <col min="5897" max="6144" width="9.140625" style="42"/>
    <col min="6145" max="6145" width="5.85546875" style="42" customWidth="1"/>
    <col min="6146" max="6146" width="34.7109375" style="42" customWidth="1"/>
    <col min="6147" max="6152" width="12.7109375" style="42" customWidth="1"/>
    <col min="6153" max="6400" width="9.140625" style="42"/>
    <col min="6401" max="6401" width="5.85546875" style="42" customWidth="1"/>
    <col min="6402" max="6402" width="34.7109375" style="42" customWidth="1"/>
    <col min="6403" max="6408" width="12.7109375" style="42" customWidth="1"/>
    <col min="6409" max="6656" width="9.140625" style="42"/>
    <col min="6657" max="6657" width="5.85546875" style="42" customWidth="1"/>
    <col min="6658" max="6658" width="34.7109375" style="42" customWidth="1"/>
    <col min="6659" max="6664" width="12.7109375" style="42" customWidth="1"/>
    <col min="6665" max="6912" width="9.140625" style="42"/>
    <col min="6913" max="6913" width="5.85546875" style="42" customWidth="1"/>
    <col min="6914" max="6914" width="34.7109375" style="42" customWidth="1"/>
    <col min="6915" max="6920" width="12.7109375" style="42" customWidth="1"/>
    <col min="6921" max="7168" width="9.140625" style="42"/>
    <col min="7169" max="7169" width="5.85546875" style="42" customWidth="1"/>
    <col min="7170" max="7170" width="34.7109375" style="42" customWidth="1"/>
    <col min="7171" max="7176" width="12.7109375" style="42" customWidth="1"/>
    <col min="7177" max="7424" width="9.140625" style="42"/>
    <col min="7425" max="7425" width="5.85546875" style="42" customWidth="1"/>
    <col min="7426" max="7426" width="34.7109375" style="42" customWidth="1"/>
    <col min="7427" max="7432" width="12.7109375" style="42" customWidth="1"/>
    <col min="7433" max="7680" width="9.140625" style="42"/>
    <col min="7681" max="7681" width="5.85546875" style="42" customWidth="1"/>
    <col min="7682" max="7682" width="34.7109375" style="42" customWidth="1"/>
    <col min="7683" max="7688" width="12.7109375" style="42" customWidth="1"/>
    <col min="7689" max="7936" width="9.140625" style="42"/>
    <col min="7937" max="7937" width="5.85546875" style="42" customWidth="1"/>
    <col min="7938" max="7938" width="34.7109375" style="42" customWidth="1"/>
    <col min="7939" max="7944" width="12.7109375" style="42" customWidth="1"/>
    <col min="7945" max="8192" width="9.140625" style="42"/>
    <col min="8193" max="8193" width="5.85546875" style="42" customWidth="1"/>
    <col min="8194" max="8194" width="34.7109375" style="42" customWidth="1"/>
    <col min="8195" max="8200" width="12.7109375" style="42" customWidth="1"/>
    <col min="8201" max="8448" width="9.140625" style="42"/>
    <col min="8449" max="8449" width="5.85546875" style="42" customWidth="1"/>
    <col min="8450" max="8450" width="34.7109375" style="42" customWidth="1"/>
    <col min="8451" max="8456" width="12.7109375" style="42" customWidth="1"/>
    <col min="8457" max="8704" width="9.140625" style="42"/>
    <col min="8705" max="8705" width="5.85546875" style="42" customWidth="1"/>
    <col min="8706" max="8706" width="34.7109375" style="42" customWidth="1"/>
    <col min="8707" max="8712" width="12.7109375" style="42" customWidth="1"/>
    <col min="8713" max="8960" width="9.140625" style="42"/>
    <col min="8961" max="8961" width="5.85546875" style="42" customWidth="1"/>
    <col min="8962" max="8962" width="34.7109375" style="42" customWidth="1"/>
    <col min="8963" max="8968" width="12.7109375" style="42" customWidth="1"/>
    <col min="8969" max="9216" width="9.140625" style="42"/>
    <col min="9217" max="9217" width="5.85546875" style="42" customWidth="1"/>
    <col min="9218" max="9218" width="34.7109375" style="42" customWidth="1"/>
    <col min="9219" max="9224" width="12.7109375" style="42" customWidth="1"/>
    <col min="9225" max="9472" width="9.140625" style="42"/>
    <col min="9473" max="9473" width="5.85546875" style="42" customWidth="1"/>
    <col min="9474" max="9474" width="34.7109375" style="42" customWidth="1"/>
    <col min="9475" max="9480" width="12.7109375" style="42" customWidth="1"/>
    <col min="9481" max="9728" width="9.140625" style="42"/>
    <col min="9729" max="9729" width="5.85546875" style="42" customWidth="1"/>
    <col min="9730" max="9730" width="34.7109375" style="42" customWidth="1"/>
    <col min="9731" max="9736" width="12.7109375" style="42" customWidth="1"/>
    <col min="9737" max="9984" width="9.140625" style="42"/>
    <col min="9985" max="9985" width="5.85546875" style="42" customWidth="1"/>
    <col min="9986" max="9986" width="34.7109375" style="42" customWidth="1"/>
    <col min="9987" max="9992" width="12.7109375" style="42" customWidth="1"/>
    <col min="9993" max="10240" width="9.140625" style="42"/>
    <col min="10241" max="10241" width="5.85546875" style="42" customWidth="1"/>
    <col min="10242" max="10242" width="34.7109375" style="42" customWidth="1"/>
    <col min="10243" max="10248" width="12.7109375" style="42" customWidth="1"/>
    <col min="10249" max="10496" width="9.140625" style="42"/>
    <col min="10497" max="10497" width="5.85546875" style="42" customWidth="1"/>
    <col min="10498" max="10498" width="34.7109375" style="42" customWidth="1"/>
    <col min="10499" max="10504" width="12.7109375" style="42" customWidth="1"/>
    <col min="10505" max="10752" width="9.140625" style="42"/>
    <col min="10753" max="10753" width="5.85546875" style="42" customWidth="1"/>
    <col min="10754" max="10754" width="34.7109375" style="42" customWidth="1"/>
    <col min="10755" max="10760" width="12.7109375" style="42" customWidth="1"/>
    <col min="10761" max="11008" width="9.140625" style="42"/>
    <col min="11009" max="11009" width="5.85546875" style="42" customWidth="1"/>
    <col min="11010" max="11010" width="34.7109375" style="42" customWidth="1"/>
    <col min="11011" max="11016" width="12.7109375" style="42" customWidth="1"/>
    <col min="11017" max="11264" width="9.140625" style="42"/>
    <col min="11265" max="11265" width="5.85546875" style="42" customWidth="1"/>
    <col min="11266" max="11266" width="34.7109375" style="42" customWidth="1"/>
    <col min="11267" max="11272" width="12.7109375" style="42" customWidth="1"/>
    <col min="11273" max="11520" width="9.140625" style="42"/>
    <col min="11521" max="11521" width="5.85546875" style="42" customWidth="1"/>
    <col min="11522" max="11522" width="34.7109375" style="42" customWidth="1"/>
    <col min="11523" max="11528" width="12.7109375" style="42" customWidth="1"/>
    <col min="11529" max="11776" width="9.140625" style="42"/>
    <col min="11777" max="11777" width="5.85546875" style="42" customWidth="1"/>
    <col min="11778" max="11778" width="34.7109375" style="42" customWidth="1"/>
    <col min="11779" max="11784" width="12.7109375" style="42" customWidth="1"/>
    <col min="11785" max="12032" width="9.140625" style="42"/>
    <col min="12033" max="12033" width="5.85546875" style="42" customWidth="1"/>
    <col min="12034" max="12034" width="34.7109375" style="42" customWidth="1"/>
    <col min="12035" max="12040" width="12.7109375" style="42" customWidth="1"/>
    <col min="12041" max="12288" width="9.140625" style="42"/>
    <col min="12289" max="12289" width="5.85546875" style="42" customWidth="1"/>
    <col min="12290" max="12290" width="34.7109375" style="42" customWidth="1"/>
    <col min="12291" max="12296" width="12.7109375" style="42" customWidth="1"/>
    <col min="12297" max="12544" width="9.140625" style="42"/>
    <col min="12545" max="12545" width="5.85546875" style="42" customWidth="1"/>
    <col min="12546" max="12546" width="34.7109375" style="42" customWidth="1"/>
    <col min="12547" max="12552" width="12.7109375" style="42" customWidth="1"/>
    <col min="12553" max="12800" width="9.140625" style="42"/>
    <col min="12801" max="12801" width="5.85546875" style="42" customWidth="1"/>
    <col min="12802" max="12802" width="34.7109375" style="42" customWidth="1"/>
    <col min="12803" max="12808" width="12.7109375" style="42" customWidth="1"/>
    <col min="12809" max="13056" width="9.140625" style="42"/>
    <col min="13057" max="13057" width="5.85546875" style="42" customWidth="1"/>
    <col min="13058" max="13058" width="34.7109375" style="42" customWidth="1"/>
    <col min="13059" max="13064" width="12.7109375" style="42" customWidth="1"/>
    <col min="13065" max="13312" width="9.140625" style="42"/>
    <col min="13313" max="13313" width="5.85546875" style="42" customWidth="1"/>
    <col min="13314" max="13314" width="34.7109375" style="42" customWidth="1"/>
    <col min="13315" max="13320" width="12.7109375" style="42" customWidth="1"/>
    <col min="13321" max="13568" width="9.140625" style="42"/>
    <col min="13569" max="13569" width="5.85546875" style="42" customWidth="1"/>
    <col min="13570" max="13570" width="34.7109375" style="42" customWidth="1"/>
    <col min="13571" max="13576" width="12.7109375" style="42" customWidth="1"/>
    <col min="13577" max="13824" width="9.140625" style="42"/>
    <col min="13825" max="13825" width="5.85546875" style="42" customWidth="1"/>
    <col min="13826" max="13826" width="34.7109375" style="42" customWidth="1"/>
    <col min="13827" max="13832" width="12.7109375" style="42" customWidth="1"/>
    <col min="13833" max="14080" width="9.140625" style="42"/>
    <col min="14081" max="14081" width="5.85546875" style="42" customWidth="1"/>
    <col min="14082" max="14082" width="34.7109375" style="42" customWidth="1"/>
    <col min="14083" max="14088" width="12.7109375" style="42" customWidth="1"/>
    <col min="14089" max="14336" width="9.140625" style="42"/>
    <col min="14337" max="14337" width="5.85546875" style="42" customWidth="1"/>
    <col min="14338" max="14338" width="34.7109375" style="42" customWidth="1"/>
    <col min="14339" max="14344" width="12.7109375" style="42" customWidth="1"/>
    <col min="14345" max="14592" width="9.140625" style="42"/>
    <col min="14593" max="14593" width="5.85546875" style="42" customWidth="1"/>
    <col min="14594" max="14594" width="34.7109375" style="42" customWidth="1"/>
    <col min="14595" max="14600" width="12.7109375" style="42" customWidth="1"/>
    <col min="14601" max="14848" width="9.140625" style="42"/>
    <col min="14849" max="14849" width="5.85546875" style="42" customWidth="1"/>
    <col min="14850" max="14850" width="34.7109375" style="42" customWidth="1"/>
    <col min="14851" max="14856" width="12.7109375" style="42" customWidth="1"/>
    <col min="14857" max="15104" width="9.140625" style="42"/>
    <col min="15105" max="15105" width="5.85546875" style="42" customWidth="1"/>
    <col min="15106" max="15106" width="34.7109375" style="42" customWidth="1"/>
    <col min="15107" max="15112" width="12.7109375" style="42" customWidth="1"/>
    <col min="15113" max="15360" width="9.140625" style="42"/>
    <col min="15361" max="15361" width="5.85546875" style="42" customWidth="1"/>
    <col min="15362" max="15362" width="34.7109375" style="42" customWidth="1"/>
    <col min="15363" max="15368" width="12.7109375" style="42" customWidth="1"/>
    <col min="15369" max="15616" width="9.140625" style="42"/>
    <col min="15617" max="15617" width="5.85546875" style="42" customWidth="1"/>
    <col min="15618" max="15618" width="34.7109375" style="42" customWidth="1"/>
    <col min="15619" max="15624" width="12.7109375" style="42" customWidth="1"/>
    <col min="15625" max="15872" width="9.140625" style="42"/>
    <col min="15873" max="15873" width="5.85546875" style="42" customWidth="1"/>
    <col min="15874" max="15874" width="34.7109375" style="42" customWidth="1"/>
    <col min="15875" max="15880" width="12.7109375" style="42" customWidth="1"/>
    <col min="15881" max="16128" width="9.140625" style="42"/>
    <col min="16129" max="16129" width="5.85546875" style="42" customWidth="1"/>
    <col min="16130" max="16130" width="34.7109375" style="42" customWidth="1"/>
    <col min="16131" max="16136" width="12.7109375" style="42" customWidth="1"/>
    <col min="16137" max="16384" width="9.140625" style="42"/>
  </cols>
  <sheetData>
    <row r="1" spans="1:11">
      <c r="A1" s="1745" t="s">
        <v>67</v>
      </c>
      <c r="B1" s="1745"/>
      <c r="C1" s="1745"/>
      <c r="D1" s="1745"/>
      <c r="E1" s="1745"/>
      <c r="F1" s="1745"/>
      <c r="G1" s="1745"/>
      <c r="H1" s="1745"/>
    </row>
    <row r="2" spans="1:11">
      <c r="A2" s="1745" t="s">
        <v>68</v>
      </c>
      <c r="B2" s="1745"/>
      <c r="C2" s="1745"/>
      <c r="D2" s="1745"/>
      <c r="E2" s="1745"/>
      <c r="F2" s="1745"/>
      <c r="G2" s="1745"/>
      <c r="H2" s="1745"/>
    </row>
    <row r="3" spans="1:11">
      <c r="A3" s="9"/>
      <c r="B3" s="9"/>
      <c r="C3" s="9"/>
      <c r="D3" s="9"/>
      <c r="E3" s="9"/>
      <c r="F3" s="9"/>
      <c r="G3" s="9"/>
      <c r="H3" s="9"/>
    </row>
    <row r="4" spans="1:11" ht="16.5" thickBot="1">
      <c r="A4" s="1770" t="s">
        <v>69</v>
      </c>
      <c r="B4" s="1770"/>
      <c r="C4" s="1770"/>
      <c r="D4" s="1770"/>
      <c r="E4" s="1770"/>
      <c r="F4" s="1770"/>
      <c r="G4" s="1770"/>
      <c r="H4" s="1770"/>
    </row>
    <row r="5" spans="1:11" ht="38.25" customHeight="1" thickTop="1">
      <c r="A5" s="1771" t="s">
        <v>70</v>
      </c>
      <c r="B5" s="1773" t="s">
        <v>71</v>
      </c>
      <c r="C5" s="43">
        <v>2016</v>
      </c>
      <c r="D5" s="43">
        <v>2017</v>
      </c>
      <c r="E5" s="43">
        <v>2017</v>
      </c>
      <c r="F5" s="43">
        <v>2018</v>
      </c>
      <c r="G5" s="1775" t="s">
        <v>147</v>
      </c>
      <c r="H5" s="1776"/>
    </row>
    <row r="6" spans="1:11" ht="25.5" customHeight="1">
      <c r="A6" s="1772"/>
      <c r="B6" s="1774"/>
      <c r="C6" s="44" t="s">
        <v>72</v>
      </c>
      <c r="D6" s="44" t="s">
        <v>146</v>
      </c>
      <c r="E6" s="44" t="s">
        <v>72</v>
      </c>
      <c r="F6" s="44" t="s">
        <v>146</v>
      </c>
      <c r="G6" s="82" t="s">
        <v>6</v>
      </c>
      <c r="H6" s="81" t="s">
        <v>47</v>
      </c>
    </row>
    <row r="7" spans="1:11" ht="30" customHeight="1">
      <c r="A7" s="45">
        <v>1</v>
      </c>
      <c r="B7" s="46" t="s">
        <v>73</v>
      </c>
      <c r="C7" s="47">
        <f>SUM(C8:C12)</f>
        <v>116059.10699999999</v>
      </c>
      <c r="D7" s="47">
        <f>SUM(D8:D12)</f>
        <v>121009.3</v>
      </c>
      <c r="E7" s="47">
        <f>SUM(E8:E12)</f>
        <v>110409.30000000002</v>
      </c>
      <c r="F7" s="47">
        <f>SUM(F8:F12)</f>
        <v>153957.9</v>
      </c>
      <c r="G7" s="47">
        <f>D7-C7</f>
        <v>4950.1930000000139</v>
      </c>
      <c r="H7" s="54">
        <f>F7-E7</f>
        <v>43548.599999999977</v>
      </c>
    </row>
    <row r="8" spans="1:11" ht="30" customHeight="1">
      <c r="A8" s="48"/>
      <c r="B8" s="49" t="s">
        <v>74</v>
      </c>
      <c r="C8" s="11">
        <v>16099.932000000001</v>
      </c>
      <c r="D8" s="11">
        <v>49817.4</v>
      </c>
      <c r="E8" s="11">
        <v>30457.4</v>
      </c>
      <c r="F8" s="11">
        <v>46769.9</v>
      </c>
      <c r="G8" s="11">
        <f t="shared" ref="G8:G40" si="0">D8-C8</f>
        <v>33717.468000000001</v>
      </c>
      <c r="H8" s="12">
        <f t="shared" ref="H8:H40" si="1">F8-E8</f>
        <v>16312.5</v>
      </c>
    </row>
    <row r="9" spans="1:11" ht="30" customHeight="1">
      <c r="A9" s="48"/>
      <c r="B9" s="49" t="s">
        <v>75</v>
      </c>
      <c r="C9" s="11">
        <v>97899.524999999994</v>
      </c>
      <c r="D9" s="11">
        <v>70870.600000000006</v>
      </c>
      <c r="E9" s="11">
        <v>79538.8</v>
      </c>
      <c r="F9" s="11">
        <v>106423</v>
      </c>
      <c r="G9" s="11">
        <f t="shared" si="0"/>
        <v>-27028.924999999988</v>
      </c>
      <c r="H9" s="12">
        <f t="shared" si="1"/>
        <v>26884.199999999997</v>
      </c>
    </row>
    <row r="10" spans="1:11" ht="30" customHeight="1">
      <c r="A10" s="48"/>
      <c r="B10" s="49" t="s">
        <v>76</v>
      </c>
      <c r="C10" s="11">
        <v>444.4</v>
      </c>
      <c r="D10" s="11">
        <v>251.3</v>
      </c>
      <c r="E10" s="11">
        <v>343.1</v>
      </c>
      <c r="F10" s="11">
        <v>555</v>
      </c>
      <c r="G10" s="11">
        <f t="shared" si="0"/>
        <v>-193.09999999999997</v>
      </c>
      <c r="H10" s="12">
        <f t="shared" si="1"/>
        <v>211.89999999999998</v>
      </c>
    </row>
    <row r="11" spans="1:11" ht="30" customHeight="1">
      <c r="A11" s="48"/>
      <c r="B11" s="49" t="s">
        <v>77</v>
      </c>
      <c r="C11" s="11">
        <v>111.5</v>
      </c>
      <c r="D11" s="11">
        <v>70</v>
      </c>
      <c r="E11" s="11">
        <v>70</v>
      </c>
      <c r="F11" s="11">
        <v>210</v>
      </c>
      <c r="G11" s="11">
        <f t="shared" si="0"/>
        <v>-41.5</v>
      </c>
      <c r="H11" s="12">
        <f t="shared" si="1"/>
        <v>140</v>
      </c>
    </row>
    <row r="12" spans="1:11" ht="30" customHeight="1">
      <c r="A12" s="50"/>
      <c r="B12" s="51" t="s">
        <v>78</v>
      </c>
      <c r="C12" s="52">
        <v>1503.75</v>
      </c>
      <c r="D12" s="52">
        <v>0</v>
      </c>
      <c r="E12" s="52">
        <v>0</v>
      </c>
      <c r="F12" s="52">
        <v>0</v>
      </c>
      <c r="G12" s="52">
        <f t="shared" si="0"/>
        <v>-1503.75</v>
      </c>
      <c r="H12" s="53">
        <f t="shared" si="1"/>
        <v>0</v>
      </c>
    </row>
    <row r="13" spans="1:11" s="56" customFormat="1" ht="30" customHeight="1">
      <c r="A13" s="45">
        <v>2</v>
      </c>
      <c r="B13" s="46" t="s">
        <v>79</v>
      </c>
      <c r="C13" s="47">
        <f>SUM(C14:C18)</f>
        <v>108900.04999999999</v>
      </c>
      <c r="D13" s="47">
        <f t="shared" ref="D13:F13" si="2">SUM(D14:D18)</f>
        <v>143900</v>
      </c>
      <c r="E13" s="47">
        <f t="shared" si="2"/>
        <v>163900</v>
      </c>
      <c r="F13" s="47">
        <f t="shared" si="2"/>
        <v>235900</v>
      </c>
      <c r="G13" s="47">
        <f t="shared" si="0"/>
        <v>34999.950000000012</v>
      </c>
      <c r="H13" s="54">
        <f t="shared" si="1"/>
        <v>72000</v>
      </c>
      <c r="I13" s="55"/>
      <c r="J13" s="55"/>
      <c r="K13" s="55"/>
    </row>
    <row r="14" spans="1:11" ht="30" customHeight="1">
      <c r="A14" s="48"/>
      <c r="B14" s="49" t="s">
        <v>74</v>
      </c>
      <c r="C14" s="11">
        <v>0</v>
      </c>
      <c r="D14" s="11">
        <v>8942</v>
      </c>
      <c r="E14" s="11">
        <v>8942</v>
      </c>
      <c r="F14" s="11">
        <v>45287</v>
      </c>
      <c r="G14" s="11">
        <f t="shared" si="0"/>
        <v>8942</v>
      </c>
      <c r="H14" s="12">
        <f t="shared" si="1"/>
        <v>36345</v>
      </c>
    </row>
    <row r="15" spans="1:11" ht="30" customHeight="1">
      <c r="A15" s="48"/>
      <c r="B15" s="49" t="s">
        <v>75</v>
      </c>
      <c r="C15" s="11">
        <v>79063.5</v>
      </c>
      <c r="D15" s="11">
        <v>103878.3</v>
      </c>
      <c r="E15" s="11">
        <v>123523</v>
      </c>
      <c r="F15" s="11">
        <v>157710.5</v>
      </c>
      <c r="G15" s="11">
        <f t="shared" si="0"/>
        <v>24814.800000000003</v>
      </c>
      <c r="H15" s="12">
        <f t="shared" si="1"/>
        <v>34187.5</v>
      </c>
    </row>
    <row r="16" spans="1:11" ht="30" customHeight="1">
      <c r="A16" s="48"/>
      <c r="B16" s="49" t="s">
        <v>76</v>
      </c>
      <c r="C16" s="11">
        <v>5116.7</v>
      </c>
      <c r="D16" s="11">
        <v>6186.7</v>
      </c>
      <c r="E16" s="11">
        <v>6471.7</v>
      </c>
      <c r="F16" s="11">
        <v>7569.4</v>
      </c>
      <c r="G16" s="11">
        <f t="shared" si="0"/>
        <v>1070</v>
      </c>
      <c r="H16" s="12">
        <f t="shared" si="1"/>
        <v>1097.6999999999998</v>
      </c>
    </row>
    <row r="17" spans="1:11" ht="30" customHeight="1">
      <c r="A17" s="48"/>
      <c r="B17" s="49" t="s">
        <v>77</v>
      </c>
      <c r="C17" s="11">
        <v>3733.5250000000001</v>
      </c>
      <c r="D17" s="11">
        <v>3878</v>
      </c>
      <c r="E17" s="11">
        <v>3948.3</v>
      </c>
      <c r="F17" s="11">
        <v>3532.7</v>
      </c>
      <c r="G17" s="11">
        <f t="shared" si="0"/>
        <v>144.47499999999991</v>
      </c>
      <c r="H17" s="12">
        <f t="shared" si="1"/>
        <v>-415.60000000000036</v>
      </c>
    </row>
    <row r="18" spans="1:11" ht="30" customHeight="1">
      <c r="A18" s="50"/>
      <c r="B18" s="51" t="s">
        <v>80</v>
      </c>
      <c r="C18" s="52">
        <v>20986.324999999997</v>
      </c>
      <c r="D18" s="52">
        <v>21015</v>
      </c>
      <c r="E18" s="52">
        <v>21015</v>
      </c>
      <c r="F18" s="52">
        <v>21800.399999999998</v>
      </c>
      <c r="G18" s="52">
        <f t="shared" si="0"/>
        <v>28.67500000000291</v>
      </c>
      <c r="H18" s="53">
        <f t="shared" si="1"/>
        <v>785.39999999999782</v>
      </c>
    </row>
    <row r="19" spans="1:11" s="56" customFormat="1" ht="30" customHeight="1">
      <c r="A19" s="45">
        <v>3</v>
      </c>
      <c r="B19" s="46" t="s">
        <v>81</v>
      </c>
      <c r="C19" s="47">
        <f>C20+C21+C22+C23+C24</f>
        <v>906.48</v>
      </c>
      <c r="D19" s="47">
        <f t="shared" ref="D19:F19" si="3">D20+D21+D22+D23+D24</f>
        <v>906.5</v>
      </c>
      <c r="E19" s="47">
        <f t="shared" si="3"/>
        <v>906.49999999999989</v>
      </c>
      <c r="F19" s="47">
        <f t="shared" si="3"/>
        <v>906.49999999999989</v>
      </c>
      <c r="G19" s="47">
        <f t="shared" si="0"/>
        <v>1.999999999998181E-2</v>
      </c>
      <c r="H19" s="54">
        <f t="shared" si="1"/>
        <v>0</v>
      </c>
      <c r="I19" s="55"/>
      <c r="J19" s="55"/>
      <c r="K19" s="55"/>
    </row>
    <row r="20" spans="1:11" ht="30" customHeight="1">
      <c r="A20" s="48"/>
      <c r="B20" s="49" t="s">
        <v>74</v>
      </c>
      <c r="C20" s="11">
        <v>1.3</v>
      </c>
      <c r="D20" s="11">
        <v>140.80000000000001</v>
      </c>
      <c r="E20" s="11">
        <v>182.4</v>
      </c>
      <c r="F20" s="11">
        <v>250.9</v>
      </c>
      <c r="G20" s="11">
        <f t="shared" si="0"/>
        <v>139.5</v>
      </c>
      <c r="H20" s="12">
        <f t="shared" si="1"/>
        <v>68.5</v>
      </c>
    </row>
    <row r="21" spans="1:11" ht="30" customHeight="1">
      <c r="A21" s="48"/>
      <c r="B21" s="49" t="s">
        <v>75</v>
      </c>
      <c r="C21" s="11">
        <v>0</v>
      </c>
      <c r="D21" s="11">
        <v>0</v>
      </c>
      <c r="E21" s="11">
        <v>0</v>
      </c>
      <c r="F21" s="11">
        <v>0</v>
      </c>
      <c r="G21" s="11">
        <f t="shared" si="0"/>
        <v>0</v>
      </c>
      <c r="H21" s="12">
        <f t="shared" si="1"/>
        <v>0</v>
      </c>
    </row>
    <row r="22" spans="1:11" ht="30" customHeight="1">
      <c r="A22" s="48"/>
      <c r="B22" s="49" t="s">
        <v>76</v>
      </c>
      <c r="C22" s="11">
        <v>0</v>
      </c>
      <c r="D22" s="11">
        <v>0</v>
      </c>
      <c r="E22" s="11">
        <v>0</v>
      </c>
      <c r="F22" s="11">
        <v>0</v>
      </c>
      <c r="G22" s="11">
        <f t="shared" si="0"/>
        <v>0</v>
      </c>
      <c r="H22" s="12">
        <f t="shared" si="1"/>
        <v>0</v>
      </c>
    </row>
    <row r="23" spans="1:11" ht="30" customHeight="1">
      <c r="A23" s="48"/>
      <c r="B23" s="49" t="s">
        <v>77</v>
      </c>
      <c r="C23" s="11">
        <v>0</v>
      </c>
      <c r="D23" s="11">
        <v>0</v>
      </c>
      <c r="E23" s="11">
        <v>0</v>
      </c>
      <c r="F23" s="11">
        <v>0</v>
      </c>
      <c r="G23" s="11">
        <f t="shared" si="0"/>
        <v>0</v>
      </c>
      <c r="H23" s="12">
        <f t="shared" si="1"/>
        <v>0</v>
      </c>
    </row>
    <row r="24" spans="1:11" ht="30" customHeight="1">
      <c r="A24" s="50"/>
      <c r="B24" s="51" t="s">
        <v>78</v>
      </c>
      <c r="C24" s="52">
        <v>905.18000000000006</v>
      </c>
      <c r="D24" s="52">
        <v>765.7</v>
      </c>
      <c r="E24" s="52">
        <v>724.09999999999991</v>
      </c>
      <c r="F24" s="52">
        <v>655.59999999999991</v>
      </c>
      <c r="G24" s="52">
        <f t="shared" si="0"/>
        <v>-139.48000000000002</v>
      </c>
      <c r="H24" s="53">
        <f t="shared" si="1"/>
        <v>-68.5</v>
      </c>
    </row>
    <row r="25" spans="1:11" s="56" customFormat="1" ht="30" customHeight="1">
      <c r="A25" s="45">
        <v>4</v>
      </c>
      <c r="B25" s="46" t="s">
        <v>82</v>
      </c>
      <c r="C25" s="47">
        <f>SUM(C26:C30)</f>
        <v>7806.1760000000004</v>
      </c>
      <c r="D25" s="47">
        <f t="shared" ref="D25:F25" si="4">SUM(D26:D30)</f>
        <v>7884</v>
      </c>
      <c r="E25" s="47">
        <f t="shared" si="4"/>
        <v>7965.2</v>
      </c>
      <c r="F25" s="47">
        <f t="shared" si="4"/>
        <v>8546.7999999999993</v>
      </c>
      <c r="G25" s="47">
        <f t="shared" si="0"/>
        <v>77.823999999999614</v>
      </c>
      <c r="H25" s="54">
        <f t="shared" si="1"/>
        <v>581.59999999999945</v>
      </c>
      <c r="I25" s="55"/>
      <c r="J25" s="55"/>
      <c r="K25" s="55"/>
    </row>
    <row r="26" spans="1:11" ht="30" customHeight="1">
      <c r="A26" s="48"/>
      <c r="B26" s="99" t="s">
        <v>142</v>
      </c>
      <c r="C26" s="11">
        <v>307.55099999999999</v>
      </c>
      <c r="D26" s="11">
        <v>1785.1</v>
      </c>
      <c r="E26" s="11">
        <v>2274.6999999999998</v>
      </c>
      <c r="F26" s="11">
        <v>2762.3</v>
      </c>
      <c r="G26" s="11">
        <f t="shared" si="0"/>
        <v>1477.549</v>
      </c>
      <c r="H26" s="12">
        <f t="shared" si="1"/>
        <v>487.60000000000036</v>
      </c>
    </row>
    <row r="27" spans="1:11" ht="30" customHeight="1">
      <c r="A27" s="48"/>
      <c r="B27" s="49" t="s">
        <v>75</v>
      </c>
      <c r="C27" s="11">
        <v>0</v>
      </c>
      <c r="D27" s="11">
        <v>0</v>
      </c>
      <c r="E27" s="11">
        <v>0</v>
      </c>
      <c r="F27" s="11">
        <v>0</v>
      </c>
      <c r="G27" s="11">
        <f t="shared" si="0"/>
        <v>0</v>
      </c>
      <c r="H27" s="12">
        <f t="shared" si="1"/>
        <v>0</v>
      </c>
    </row>
    <row r="28" spans="1:11" ht="30" customHeight="1">
      <c r="A28" s="48"/>
      <c r="B28" s="49" t="s">
        <v>76</v>
      </c>
      <c r="C28" s="11">
        <v>0</v>
      </c>
      <c r="D28" s="11">
        <v>0</v>
      </c>
      <c r="E28" s="11">
        <v>0</v>
      </c>
      <c r="F28" s="11">
        <v>0</v>
      </c>
      <c r="G28" s="11">
        <f t="shared" si="0"/>
        <v>0</v>
      </c>
      <c r="H28" s="12">
        <f t="shared" si="1"/>
        <v>0</v>
      </c>
    </row>
    <row r="29" spans="1:11" ht="30" customHeight="1">
      <c r="A29" s="48"/>
      <c r="B29" s="49" t="s">
        <v>77</v>
      </c>
      <c r="C29" s="11">
        <v>0</v>
      </c>
      <c r="D29" s="11">
        <v>0</v>
      </c>
      <c r="E29" s="11">
        <v>0</v>
      </c>
      <c r="F29" s="11">
        <v>0</v>
      </c>
      <c r="G29" s="11">
        <f t="shared" si="0"/>
        <v>0</v>
      </c>
      <c r="H29" s="12">
        <f t="shared" si="1"/>
        <v>0</v>
      </c>
    </row>
    <row r="30" spans="1:11" ht="30" customHeight="1">
      <c r="A30" s="50"/>
      <c r="B30" s="51" t="s">
        <v>78</v>
      </c>
      <c r="C30" s="52">
        <v>7498.625</v>
      </c>
      <c r="D30" s="52">
        <v>6098.9</v>
      </c>
      <c r="E30" s="52">
        <v>5690.5</v>
      </c>
      <c r="F30" s="52">
        <v>5784.5</v>
      </c>
      <c r="G30" s="52">
        <f t="shared" si="0"/>
        <v>-1399.7250000000004</v>
      </c>
      <c r="H30" s="53">
        <f t="shared" si="1"/>
        <v>94</v>
      </c>
    </row>
    <row r="31" spans="1:11" s="56" customFormat="1" ht="30" customHeight="1">
      <c r="A31" s="45">
        <v>5</v>
      </c>
      <c r="B31" s="46" t="s">
        <v>83</v>
      </c>
      <c r="C31" s="47">
        <f>C32+C33</f>
        <v>486.21</v>
      </c>
      <c r="D31" s="47">
        <f t="shared" ref="D31:F31" si="5">D32+D33</f>
        <v>538.29999999999995</v>
      </c>
      <c r="E31" s="47">
        <f t="shared" si="5"/>
        <v>529.70000000000005</v>
      </c>
      <c r="F31" s="47">
        <f t="shared" si="5"/>
        <v>566.9</v>
      </c>
      <c r="G31" s="47">
        <f t="shared" si="0"/>
        <v>52.089999999999975</v>
      </c>
      <c r="H31" s="54">
        <f t="shared" si="1"/>
        <v>37.199999999999932</v>
      </c>
    </row>
    <row r="32" spans="1:11" ht="30" customHeight="1">
      <c r="A32" s="48"/>
      <c r="B32" s="49" t="s">
        <v>74</v>
      </c>
      <c r="C32" s="11">
        <v>0.01</v>
      </c>
      <c r="D32" s="11">
        <v>8.5</v>
      </c>
      <c r="E32" s="11">
        <v>10</v>
      </c>
      <c r="F32" s="11">
        <v>10.8</v>
      </c>
      <c r="G32" s="11">
        <f t="shared" si="0"/>
        <v>8.49</v>
      </c>
      <c r="H32" s="12">
        <f t="shared" si="1"/>
        <v>0.80000000000000071</v>
      </c>
    </row>
    <row r="33" spans="1:11" ht="30" customHeight="1">
      <c r="A33" s="50"/>
      <c r="B33" s="51" t="s">
        <v>84</v>
      </c>
      <c r="C33" s="52">
        <v>486.2</v>
      </c>
      <c r="D33" s="52">
        <v>529.79999999999995</v>
      </c>
      <c r="E33" s="52">
        <v>519.70000000000005</v>
      </c>
      <c r="F33" s="52">
        <v>556.1</v>
      </c>
      <c r="G33" s="52">
        <f t="shared" si="0"/>
        <v>43.599999999999966</v>
      </c>
      <c r="H33" s="53">
        <f t="shared" si="1"/>
        <v>36.399999999999977</v>
      </c>
    </row>
    <row r="34" spans="1:11" s="56" customFormat="1" ht="30" customHeight="1">
      <c r="A34" s="45">
        <v>7</v>
      </c>
      <c r="B34" s="46" t="s">
        <v>85</v>
      </c>
      <c r="C34" s="47">
        <f>SUM(C35:C39)</f>
        <v>234158.02299999999</v>
      </c>
      <c r="D34" s="47">
        <f t="shared" ref="D34:F34" si="6">SUM(D35:D39)</f>
        <v>274238.10000000003</v>
      </c>
      <c r="E34" s="47">
        <f t="shared" si="6"/>
        <v>283710.69999999995</v>
      </c>
      <c r="F34" s="47">
        <f t="shared" si="6"/>
        <v>399878.10000000003</v>
      </c>
      <c r="G34" s="47">
        <f t="shared" si="0"/>
        <v>40080.077000000048</v>
      </c>
      <c r="H34" s="54">
        <f t="shared" si="1"/>
        <v>116167.40000000008</v>
      </c>
      <c r="I34" s="55"/>
      <c r="J34" s="55"/>
      <c r="K34" s="55"/>
    </row>
    <row r="35" spans="1:11" ht="30" customHeight="1">
      <c r="A35" s="57"/>
      <c r="B35" s="49" t="s">
        <v>74</v>
      </c>
      <c r="C35" s="11">
        <f>C8+C14+C20+C26+C32</f>
        <v>16408.792999999998</v>
      </c>
      <c r="D35" s="11">
        <f t="shared" ref="D35:E35" si="7">D8+D14+D20+D26+D32</f>
        <v>60693.8</v>
      </c>
      <c r="E35" s="11">
        <f t="shared" si="7"/>
        <v>41866.5</v>
      </c>
      <c r="F35" s="11">
        <f>F8+F14+F20+F26+F32</f>
        <v>95080.9</v>
      </c>
      <c r="G35" s="11">
        <f t="shared" si="0"/>
        <v>44285.007000000005</v>
      </c>
      <c r="H35" s="12">
        <f t="shared" si="1"/>
        <v>53214.399999999994</v>
      </c>
    </row>
    <row r="36" spans="1:11" ht="30" customHeight="1">
      <c r="A36" s="57"/>
      <c r="B36" s="49" t="s">
        <v>75</v>
      </c>
      <c r="C36" s="11">
        <f t="shared" ref="C36:F38" si="8">C9+C15+C21+C27</f>
        <v>176963.02499999999</v>
      </c>
      <c r="D36" s="11">
        <f t="shared" si="8"/>
        <v>174748.90000000002</v>
      </c>
      <c r="E36" s="11">
        <f t="shared" si="8"/>
        <v>203061.8</v>
      </c>
      <c r="F36" s="11">
        <f t="shared" si="8"/>
        <v>264133.5</v>
      </c>
      <c r="G36" s="11">
        <f t="shared" si="0"/>
        <v>-2214.1249999999709</v>
      </c>
      <c r="H36" s="12">
        <f t="shared" si="1"/>
        <v>61071.700000000012</v>
      </c>
    </row>
    <row r="37" spans="1:11" ht="30" customHeight="1">
      <c r="A37" s="57"/>
      <c r="B37" s="49" t="s">
        <v>76</v>
      </c>
      <c r="C37" s="11">
        <f t="shared" si="8"/>
        <v>5561.0999999999995</v>
      </c>
      <c r="D37" s="11">
        <f t="shared" si="8"/>
        <v>6438</v>
      </c>
      <c r="E37" s="11">
        <f t="shared" si="8"/>
        <v>6814.8</v>
      </c>
      <c r="F37" s="11">
        <f t="shared" si="8"/>
        <v>8124.4</v>
      </c>
      <c r="G37" s="11">
        <f t="shared" si="0"/>
        <v>876.90000000000055</v>
      </c>
      <c r="H37" s="12">
        <f t="shared" si="1"/>
        <v>1309.5999999999995</v>
      </c>
    </row>
    <row r="38" spans="1:11" ht="30" customHeight="1">
      <c r="A38" s="57"/>
      <c r="B38" s="49" t="s">
        <v>77</v>
      </c>
      <c r="C38" s="11">
        <f t="shared" si="8"/>
        <v>3845.0250000000001</v>
      </c>
      <c r="D38" s="11">
        <f t="shared" si="8"/>
        <v>3948</v>
      </c>
      <c r="E38" s="11">
        <f t="shared" si="8"/>
        <v>4018.3</v>
      </c>
      <c r="F38" s="11">
        <f t="shared" si="8"/>
        <v>3742.7</v>
      </c>
      <c r="G38" s="11">
        <f t="shared" si="0"/>
        <v>102.97499999999991</v>
      </c>
      <c r="H38" s="12">
        <f t="shared" si="1"/>
        <v>-275.60000000000036</v>
      </c>
    </row>
    <row r="39" spans="1:11" ht="30" customHeight="1">
      <c r="A39" s="58"/>
      <c r="B39" s="51" t="s">
        <v>78</v>
      </c>
      <c r="C39" s="52">
        <f>C12+C18+C24+C30+C33</f>
        <v>31380.079999999998</v>
      </c>
      <c r="D39" s="52">
        <f t="shared" ref="D39:F39" si="9">D12+D18+D24+D30+D33</f>
        <v>28409.399999999998</v>
      </c>
      <c r="E39" s="52">
        <f t="shared" si="9"/>
        <v>27949.3</v>
      </c>
      <c r="F39" s="52">
        <f t="shared" si="9"/>
        <v>28796.599999999995</v>
      </c>
      <c r="G39" s="52">
        <f t="shared" si="0"/>
        <v>-2970.6800000000003</v>
      </c>
      <c r="H39" s="53">
        <f t="shared" si="1"/>
        <v>847.29999999999563</v>
      </c>
    </row>
    <row r="40" spans="1:11" ht="30" customHeight="1" thickBot="1">
      <c r="A40" s="59">
        <v>7</v>
      </c>
      <c r="B40" s="60" t="s">
        <v>86</v>
      </c>
      <c r="C40" s="61">
        <v>115018.51700000001</v>
      </c>
      <c r="D40" s="83">
        <v>262349.5</v>
      </c>
      <c r="E40" s="61">
        <v>106272.1</v>
      </c>
      <c r="F40" s="62">
        <v>269507.59999999998</v>
      </c>
      <c r="G40" s="61">
        <f t="shared" si="0"/>
        <v>147330.98300000001</v>
      </c>
      <c r="H40" s="63">
        <f t="shared" si="1"/>
        <v>163235.49999999997</v>
      </c>
    </row>
    <row r="41" spans="1:11" ht="16.5" thickTop="1"/>
    <row r="44" spans="1:11">
      <c r="E44" s="13"/>
    </row>
  </sheetData>
  <mergeCells count="6">
    <mergeCell ref="A1:H1"/>
    <mergeCell ref="A2:H2"/>
    <mergeCell ref="A4:H4"/>
    <mergeCell ref="A5:A6"/>
    <mergeCell ref="B5:B6"/>
    <mergeCell ref="G5:H5"/>
  </mergeCells>
  <printOptions horizontalCentered="1"/>
  <pageMargins left="0.75" right="0.75" top="0.7" bottom="0.75181102362204699" header="0" footer="0"/>
  <pageSetup paperSize="9" scale="63" orientation="portrait" errors="blank"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L38"/>
  <sheetViews>
    <sheetView workbookViewId="0">
      <selection activeCell="D16" sqref="D16"/>
    </sheetView>
  </sheetViews>
  <sheetFormatPr defaultColWidth="11" defaultRowHeight="17.100000000000001" customHeight="1"/>
  <cols>
    <col min="1" max="1" width="53.5703125" style="342" bestFit="1" customWidth="1"/>
    <col min="2" max="5" width="14" style="342" customWidth="1"/>
    <col min="6" max="6" width="12.7109375" style="342" customWidth="1"/>
    <col min="7" max="7" width="2.42578125" style="342" bestFit="1" customWidth="1"/>
    <col min="8" max="8" width="8.5703125" style="342" customWidth="1"/>
    <col min="9" max="9" width="13.7109375" style="342" customWidth="1"/>
    <col min="10" max="10" width="2.140625" style="342" customWidth="1"/>
    <col min="11" max="11" width="10.42578125" style="342" customWidth="1"/>
    <col min="12" max="256" width="11" style="642"/>
    <col min="257" max="257" width="46.7109375" style="642" bestFit="1" customWidth="1"/>
    <col min="258" max="258" width="11.85546875" style="642" customWidth="1"/>
    <col min="259" max="259" width="12.42578125" style="642" customWidth="1"/>
    <col min="260" max="260" width="12.5703125" style="642" customWidth="1"/>
    <col min="261" max="261" width="11.7109375" style="642" customWidth="1"/>
    <col min="262" max="262" width="10.7109375" style="642" customWidth="1"/>
    <col min="263" max="263" width="2.42578125" style="642" bestFit="1" customWidth="1"/>
    <col min="264" max="264" width="8.5703125" style="642" customWidth="1"/>
    <col min="265" max="265" width="12.42578125" style="642" customWidth="1"/>
    <col min="266" max="266" width="2.140625" style="642" customWidth="1"/>
    <col min="267" max="267" width="9.42578125" style="642" customWidth="1"/>
    <col min="268" max="512" width="11" style="642"/>
    <col min="513" max="513" width="46.7109375" style="642" bestFit="1" customWidth="1"/>
    <col min="514" max="514" width="11.85546875" style="642" customWidth="1"/>
    <col min="515" max="515" width="12.42578125" style="642" customWidth="1"/>
    <col min="516" max="516" width="12.5703125" style="642" customWidth="1"/>
    <col min="517" max="517" width="11.7109375" style="642" customWidth="1"/>
    <col min="518" max="518" width="10.7109375" style="642" customWidth="1"/>
    <col min="519" max="519" width="2.42578125" style="642" bestFit="1" customWidth="1"/>
    <col min="520" max="520" width="8.5703125" style="642" customWidth="1"/>
    <col min="521" max="521" width="12.42578125" style="642" customWidth="1"/>
    <col min="522" max="522" width="2.140625" style="642" customWidth="1"/>
    <col min="523" max="523" width="9.42578125" style="642" customWidth="1"/>
    <col min="524" max="768" width="11" style="642"/>
    <col min="769" max="769" width="46.7109375" style="642" bestFit="1" customWidth="1"/>
    <col min="770" max="770" width="11.85546875" style="642" customWidth="1"/>
    <col min="771" max="771" width="12.42578125" style="642" customWidth="1"/>
    <col min="772" max="772" width="12.5703125" style="642" customWidth="1"/>
    <col min="773" max="773" width="11.7109375" style="642" customWidth="1"/>
    <col min="774" max="774" width="10.7109375" style="642" customWidth="1"/>
    <col min="775" max="775" width="2.42578125" style="642" bestFit="1" customWidth="1"/>
    <col min="776" max="776" width="8.5703125" style="642" customWidth="1"/>
    <col min="777" max="777" width="12.42578125" style="642" customWidth="1"/>
    <col min="778" max="778" width="2.140625" style="642" customWidth="1"/>
    <col min="779" max="779" width="9.42578125" style="642" customWidth="1"/>
    <col min="780" max="1024" width="11" style="642"/>
    <col min="1025" max="1025" width="46.7109375" style="642" bestFit="1" customWidth="1"/>
    <col min="1026" max="1026" width="11.85546875" style="642" customWidth="1"/>
    <col min="1027" max="1027" width="12.42578125" style="642" customWidth="1"/>
    <col min="1028" max="1028" width="12.5703125" style="642" customWidth="1"/>
    <col min="1029" max="1029" width="11.7109375" style="642" customWidth="1"/>
    <col min="1030" max="1030" width="10.7109375" style="642" customWidth="1"/>
    <col min="1031" max="1031" width="2.42578125" style="642" bestFit="1" customWidth="1"/>
    <col min="1032" max="1032" width="8.5703125" style="642" customWidth="1"/>
    <col min="1033" max="1033" width="12.42578125" style="642" customWidth="1"/>
    <col min="1034" max="1034" width="2.140625" style="642" customWidth="1"/>
    <col min="1035" max="1035" width="9.42578125" style="642" customWidth="1"/>
    <col min="1036" max="1280" width="11" style="642"/>
    <col min="1281" max="1281" width="46.7109375" style="642" bestFit="1" customWidth="1"/>
    <col min="1282" max="1282" width="11.85546875" style="642" customWidth="1"/>
    <col min="1283" max="1283" width="12.42578125" style="642" customWidth="1"/>
    <col min="1284" max="1284" width="12.5703125" style="642" customWidth="1"/>
    <col min="1285" max="1285" width="11.7109375" style="642" customWidth="1"/>
    <col min="1286" max="1286" width="10.7109375" style="642" customWidth="1"/>
    <col min="1287" max="1287" width="2.42578125" style="642" bestFit="1" customWidth="1"/>
    <col min="1288" max="1288" width="8.5703125" style="642" customWidth="1"/>
    <col min="1289" max="1289" width="12.42578125" style="642" customWidth="1"/>
    <col min="1290" max="1290" width="2.140625" style="642" customWidth="1"/>
    <col min="1291" max="1291" width="9.42578125" style="642" customWidth="1"/>
    <col min="1292" max="1536" width="11" style="642"/>
    <col min="1537" max="1537" width="46.7109375" style="642" bestFit="1" customWidth="1"/>
    <col min="1538" max="1538" width="11.85546875" style="642" customWidth="1"/>
    <col min="1539" max="1539" width="12.42578125" style="642" customWidth="1"/>
    <col min="1540" max="1540" width="12.5703125" style="642" customWidth="1"/>
    <col min="1541" max="1541" width="11.7109375" style="642" customWidth="1"/>
    <col min="1542" max="1542" width="10.7109375" style="642" customWidth="1"/>
    <col min="1543" max="1543" width="2.42578125" style="642" bestFit="1" customWidth="1"/>
    <col min="1544" max="1544" width="8.5703125" style="642" customWidth="1"/>
    <col min="1545" max="1545" width="12.42578125" style="642" customWidth="1"/>
    <col min="1546" max="1546" width="2.140625" style="642" customWidth="1"/>
    <col min="1547" max="1547" width="9.42578125" style="642" customWidth="1"/>
    <col min="1548" max="1792" width="11" style="642"/>
    <col min="1793" max="1793" width="46.7109375" style="642" bestFit="1" customWidth="1"/>
    <col min="1794" max="1794" width="11.85546875" style="642" customWidth="1"/>
    <col min="1795" max="1795" width="12.42578125" style="642" customWidth="1"/>
    <col min="1796" max="1796" width="12.5703125" style="642" customWidth="1"/>
    <col min="1797" max="1797" width="11.7109375" style="642" customWidth="1"/>
    <col min="1798" max="1798" width="10.7109375" style="642" customWidth="1"/>
    <col min="1799" max="1799" width="2.42578125" style="642" bestFit="1" customWidth="1"/>
    <col min="1800" max="1800" width="8.5703125" style="642" customWidth="1"/>
    <col min="1801" max="1801" width="12.42578125" style="642" customWidth="1"/>
    <col min="1802" max="1802" width="2.140625" style="642" customWidth="1"/>
    <col min="1803" max="1803" width="9.42578125" style="642" customWidth="1"/>
    <col min="1804" max="2048" width="11" style="642"/>
    <col min="2049" max="2049" width="46.7109375" style="642" bestFit="1" customWidth="1"/>
    <col min="2050" max="2050" width="11.85546875" style="642" customWidth="1"/>
    <col min="2051" max="2051" width="12.42578125" style="642" customWidth="1"/>
    <col min="2052" max="2052" width="12.5703125" style="642" customWidth="1"/>
    <col min="2053" max="2053" width="11.7109375" style="642" customWidth="1"/>
    <col min="2054" max="2054" width="10.7109375" style="642" customWidth="1"/>
    <col min="2055" max="2055" width="2.42578125" style="642" bestFit="1" customWidth="1"/>
    <col min="2056" max="2056" width="8.5703125" style="642" customWidth="1"/>
    <col min="2057" max="2057" width="12.42578125" style="642" customWidth="1"/>
    <col min="2058" max="2058" width="2.140625" style="642" customWidth="1"/>
    <col min="2059" max="2059" width="9.42578125" style="642" customWidth="1"/>
    <col min="2060" max="2304" width="11" style="642"/>
    <col min="2305" max="2305" width="46.7109375" style="642" bestFit="1" customWidth="1"/>
    <col min="2306" max="2306" width="11.85546875" style="642" customWidth="1"/>
    <col min="2307" max="2307" width="12.42578125" style="642" customWidth="1"/>
    <col min="2308" max="2308" width="12.5703125" style="642" customWidth="1"/>
    <col min="2309" max="2309" width="11.7109375" style="642" customWidth="1"/>
    <col min="2310" max="2310" width="10.7109375" style="642" customWidth="1"/>
    <col min="2311" max="2311" width="2.42578125" style="642" bestFit="1" customWidth="1"/>
    <col min="2312" max="2312" width="8.5703125" style="642" customWidth="1"/>
    <col min="2313" max="2313" width="12.42578125" style="642" customWidth="1"/>
    <col min="2314" max="2314" width="2.140625" style="642" customWidth="1"/>
    <col min="2315" max="2315" width="9.42578125" style="642" customWidth="1"/>
    <col min="2316" max="2560" width="11" style="642"/>
    <col min="2561" max="2561" width="46.7109375" style="642" bestFit="1" customWidth="1"/>
    <col min="2562" max="2562" width="11.85546875" style="642" customWidth="1"/>
    <col min="2563" max="2563" width="12.42578125" style="642" customWidth="1"/>
    <col min="2564" max="2564" width="12.5703125" style="642" customWidth="1"/>
    <col min="2565" max="2565" width="11.7109375" style="642" customWidth="1"/>
    <col min="2566" max="2566" width="10.7109375" style="642" customWidth="1"/>
    <col min="2567" max="2567" width="2.42578125" style="642" bestFit="1" customWidth="1"/>
    <col min="2568" max="2568" width="8.5703125" style="642" customWidth="1"/>
    <col min="2569" max="2569" width="12.42578125" style="642" customWidth="1"/>
    <col min="2570" max="2570" width="2.140625" style="642" customWidth="1"/>
    <col min="2571" max="2571" width="9.42578125" style="642" customWidth="1"/>
    <col min="2572" max="2816" width="11" style="642"/>
    <col min="2817" max="2817" width="46.7109375" style="642" bestFit="1" customWidth="1"/>
    <col min="2818" max="2818" width="11.85546875" style="642" customWidth="1"/>
    <col min="2819" max="2819" width="12.42578125" style="642" customWidth="1"/>
    <col min="2820" max="2820" width="12.5703125" style="642" customWidth="1"/>
    <col min="2821" max="2821" width="11.7109375" style="642" customWidth="1"/>
    <col min="2822" max="2822" width="10.7109375" style="642" customWidth="1"/>
    <col min="2823" max="2823" width="2.42578125" style="642" bestFit="1" customWidth="1"/>
    <col min="2824" max="2824" width="8.5703125" style="642" customWidth="1"/>
    <col min="2825" max="2825" width="12.42578125" style="642" customWidth="1"/>
    <col min="2826" max="2826" width="2.140625" style="642" customWidth="1"/>
    <col min="2827" max="2827" width="9.42578125" style="642" customWidth="1"/>
    <col min="2828" max="3072" width="11" style="642"/>
    <col min="3073" max="3073" width="46.7109375" style="642" bestFit="1" customWidth="1"/>
    <col min="3074" max="3074" width="11.85546875" style="642" customWidth="1"/>
    <col min="3075" max="3075" width="12.42578125" style="642" customWidth="1"/>
    <col min="3076" max="3076" width="12.5703125" style="642" customWidth="1"/>
    <col min="3077" max="3077" width="11.7109375" style="642" customWidth="1"/>
    <col min="3078" max="3078" width="10.7109375" style="642" customWidth="1"/>
    <col min="3079" max="3079" width="2.42578125" style="642" bestFit="1" customWidth="1"/>
    <col min="3080" max="3080" width="8.5703125" style="642" customWidth="1"/>
    <col min="3081" max="3081" width="12.42578125" style="642" customWidth="1"/>
    <col min="3082" max="3082" width="2.140625" style="642" customWidth="1"/>
    <col min="3083" max="3083" width="9.42578125" style="642" customWidth="1"/>
    <col min="3084" max="3328" width="11" style="642"/>
    <col min="3329" max="3329" width="46.7109375" style="642" bestFit="1" customWidth="1"/>
    <col min="3330" max="3330" width="11.85546875" style="642" customWidth="1"/>
    <col min="3331" max="3331" width="12.42578125" style="642" customWidth="1"/>
    <col min="3332" max="3332" width="12.5703125" style="642" customWidth="1"/>
    <col min="3333" max="3333" width="11.7109375" style="642" customWidth="1"/>
    <col min="3334" max="3334" width="10.7109375" style="642" customWidth="1"/>
    <col min="3335" max="3335" width="2.42578125" style="642" bestFit="1" customWidth="1"/>
    <col min="3336" max="3336" width="8.5703125" style="642" customWidth="1"/>
    <col min="3337" max="3337" width="12.42578125" style="642" customWidth="1"/>
    <col min="3338" max="3338" width="2.140625" style="642" customWidth="1"/>
    <col min="3339" max="3339" width="9.42578125" style="642" customWidth="1"/>
    <col min="3340" max="3584" width="11" style="642"/>
    <col min="3585" max="3585" width="46.7109375" style="642" bestFit="1" customWidth="1"/>
    <col min="3586" max="3586" width="11.85546875" style="642" customWidth="1"/>
    <col min="3587" max="3587" width="12.42578125" style="642" customWidth="1"/>
    <col min="3588" max="3588" width="12.5703125" style="642" customWidth="1"/>
    <col min="3589" max="3589" width="11.7109375" style="642" customWidth="1"/>
    <col min="3590" max="3590" width="10.7109375" style="642" customWidth="1"/>
    <col min="3591" max="3591" width="2.42578125" style="642" bestFit="1" customWidth="1"/>
    <col min="3592" max="3592" width="8.5703125" style="642" customWidth="1"/>
    <col min="3593" max="3593" width="12.42578125" style="642" customWidth="1"/>
    <col min="3594" max="3594" width="2.140625" style="642" customWidth="1"/>
    <col min="3595" max="3595" width="9.42578125" style="642" customWidth="1"/>
    <col min="3596" max="3840" width="11" style="642"/>
    <col min="3841" max="3841" width="46.7109375" style="642" bestFit="1" customWidth="1"/>
    <col min="3842" max="3842" width="11.85546875" style="642" customWidth="1"/>
    <col min="3843" max="3843" width="12.42578125" style="642" customWidth="1"/>
    <col min="3844" max="3844" width="12.5703125" style="642" customWidth="1"/>
    <col min="3845" max="3845" width="11.7109375" style="642" customWidth="1"/>
    <col min="3846" max="3846" width="10.7109375" style="642" customWidth="1"/>
    <col min="3847" max="3847" width="2.42578125" style="642" bestFit="1" customWidth="1"/>
    <col min="3848" max="3848" width="8.5703125" style="642" customWidth="1"/>
    <col min="3849" max="3849" width="12.42578125" style="642" customWidth="1"/>
    <col min="3850" max="3850" width="2.140625" style="642" customWidth="1"/>
    <col min="3851" max="3851" width="9.42578125" style="642" customWidth="1"/>
    <col min="3852" max="4096" width="11" style="642"/>
    <col min="4097" max="4097" width="46.7109375" style="642" bestFit="1" customWidth="1"/>
    <col min="4098" max="4098" width="11.85546875" style="642" customWidth="1"/>
    <col min="4099" max="4099" width="12.42578125" style="642" customWidth="1"/>
    <col min="4100" max="4100" width="12.5703125" style="642" customWidth="1"/>
    <col min="4101" max="4101" width="11.7109375" style="642" customWidth="1"/>
    <col min="4102" max="4102" width="10.7109375" style="642" customWidth="1"/>
    <col min="4103" max="4103" width="2.42578125" style="642" bestFit="1" customWidth="1"/>
    <col min="4104" max="4104" width="8.5703125" style="642" customWidth="1"/>
    <col min="4105" max="4105" width="12.42578125" style="642" customWidth="1"/>
    <col min="4106" max="4106" width="2.140625" style="642" customWidth="1"/>
    <col min="4107" max="4107" width="9.42578125" style="642" customWidth="1"/>
    <col min="4108" max="4352" width="11" style="642"/>
    <col min="4353" max="4353" width="46.7109375" style="642" bestFit="1" customWidth="1"/>
    <col min="4354" max="4354" width="11.85546875" style="642" customWidth="1"/>
    <col min="4355" max="4355" width="12.42578125" style="642" customWidth="1"/>
    <col min="4356" max="4356" width="12.5703125" style="642" customWidth="1"/>
    <col min="4357" max="4357" width="11.7109375" style="642" customWidth="1"/>
    <col min="4358" max="4358" width="10.7109375" style="642" customWidth="1"/>
    <col min="4359" max="4359" width="2.42578125" style="642" bestFit="1" customWidth="1"/>
    <col min="4360" max="4360" width="8.5703125" style="642" customWidth="1"/>
    <col min="4361" max="4361" width="12.42578125" style="642" customWidth="1"/>
    <col min="4362" max="4362" width="2.140625" style="642" customWidth="1"/>
    <col min="4363" max="4363" width="9.42578125" style="642" customWidth="1"/>
    <col min="4364" max="4608" width="11" style="642"/>
    <col min="4609" max="4609" width="46.7109375" style="642" bestFit="1" customWidth="1"/>
    <col min="4610" max="4610" width="11.85546875" style="642" customWidth="1"/>
    <col min="4611" max="4611" width="12.42578125" style="642" customWidth="1"/>
    <col min="4612" max="4612" width="12.5703125" style="642" customWidth="1"/>
    <col min="4613" max="4613" width="11.7109375" style="642" customWidth="1"/>
    <col min="4614" max="4614" width="10.7109375" style="642" customWidth="1"/>
    <col min="4615" max="4615" width="2.42578125" style="642" bestFit="1" customWidth="1"/>
    <col min="4616" max="4616" width="8.5703125" style="642" customWidth="1"/>
    <col min="4617" max="4617" width="12.42578125" style="642" customWidth="1"/>
    <col min="4618" max="4618" width="2.140625" style="642" customWidth="1"/>
    <col min="4619" max="4619" width="9.42578125" style="642" customWidth="1"/>
    <col min="4620" max="4864" width="11" style="642"/>
    <col min="4865" max="4865" width="46.7109375" style="642" bestFit="1" customWidth="1"/>
    <col min="4866" max="4866" width="11.85546875" style="642" customWidth="1"/>
    <col min="4867" max="4867" width="12.42578125" style="642" customWidth="1"/>
    <col min="4868" max="4868" width="12.5703125" style="642" customWidth="1"/>
    <col min="4869" max="4869" width="11.7109375" style="642" customWidth="1"/>
    <col min="4870" max="4870" width="10.7109375" style="642" customWidth="1"/>
    <col min="4871" max="4871" width="2.42578125" style="642" bestFit="1" customWidth="1"/>
    <col min="4872" max="4872" width="8.5703125" style="642" customWidth="1"/>
    <col min="4873" max="4873" width="12.42578125" style="642" customWidth="1"/>
    <col min="4874" max="4874" width="2.140625" style="642" customWidth="1"/>
    <col min="4875" max="4875" width="9.42578125" style="642" customWidth="1"/>
    <col min="4876" max="5120" width="11" style="642"/>
    <col min="5121" max="5121" width="46.7109375" style="642" bestFit="1" customWidth="1"/>
    <col min="5122" max="5122" width="11.85546875" style="642" customWidth="1"/>
    <col min="5123" max="5123" width="12.42578125" style="642" customWidth="1"/>
    <col min="5124" max="5124" width="12.5703125" style="642" customWidth="1"/>
    <col min="5125" max="5125" width="11.7109375" style="642" customWidth="1"/>
    <col min="5126" max="5126" width="10.7109375" style="642" customWidth="1"/>
    <col min="5127" max="5127" width="2.42578125" style="642" bestFit="1" customWidth="1"/>
    <col min="5128" max="5128" width="8.5703125" style="642" customWidth="1"/>
    <col min="5129" max="5129" width="12.42578125" style="642" customWidth="1"/>
    <col min="5130" max="5130" width="2.140625" style="642" customWidth="1"/>
    <col min="5131" max="5131" width="9.42578125" style="642" customWidth="1"/>
    <col min="5132" max="5376" width="11" style="642"/>
    <col min="5377" max="5377" width="46.7109375" style="642" bestFit="1" customWidth="1"/>
    <col min="5378" max="5378" width="11.85546875" style="642" customWidth="1"/>
    <col min="5379" max="5379" width="12.42578125" style="642" customWidth="1"/>
    <col min="5380" max="5380" width="12.5703125" style="642" customWidth="1"/>
    <col min="5381" max="5381" width="11.7109375" style="642" customWidth="1"/>
    <col min="5382" max="5382" width="10.7109375" style="642" customWidth="1"/>
    <col min="5383" max="5383" width="2.42578125" style="642" bestFit="1" customWidth="1"/>
    <col min="5384" max="5384" width="8.5703125" style="642" customWidth="1"/>
    <col min="5385" max="5385" width="12.42578125" style="642" customWidth="1"/>
    <col min="5386" max="5386" width="2.140625" style="642" customWidth="1"/>
    <col min="5387" max="5387" width="9.42578125" style="642" customWidth="1"/>
    <col min="5388" max="5632" width="11" style="642"/>
    <col min="5633" max="5633" width="46.7109375" style="642" bestFit="1" customWidth="1"/>
    <col min="5634" max="5634" width="11.85546875" style="642" customWidth="1"/>
    <col min="5635" max="5635" width="12.42578125" style="642" customWidth="1"/>
    <col min="5636" max="5636" width="12.5703125" style="642" customWidth="1"/>
    <col min="5637" max="5637" width="11.7109375" style="642" customWidth="1"/>
    <col min="5638" max="5638" width="10.7109375" style="642" customWidth="1"/>
    <col min="5639" max="5639" width="2.42578125" style="642" bestFit="1" customWidth="1"/>
    <col min="5640" max="5640" width="8.5703125" style="642" customWidth="1"/>
    <col min="5641" max="5641" width="12.42578125" style="642" customWidth="1"/>
    <col min="5642" max="5642" width="2.140625" style="642" customWidth="1"/>
    <col min="5643" max="5643" width="9.42578125" style="642" customWidth="1"/>
    <col min="5644" max="5888" width="11" style="642"/>
    <col min="5889" max="5889" width="46.7109375" style="642" bestFit="1" customWidth="1"/>
    <col min="5890" max="5890" width="11.85546875" style="642" customWidth="1"/>
    <col min="5891" max="5891" width="12.42578125" style="642" customWidth="1"/>
    <col min="5892" max="5892" width="12.5703125" style="642" customWidth="1"/>
    <col min="5893" max="5893" width="11.7109375" style="642" customWidth="1"/>
    <col min="5894" max="5894" width="10.7109375" style="642" customWidth="1"/>
    <col min="5895" max="5895" width="2.42578125" style="642" bestFit="1" customWidth="1"/>
    <col min="5896" max="5896" width="8.5703125" style="642" customWidth="1"/>
    <col min="5897" max="5897" width="12.42578125" style="642" customWidth="1"/>
    <col min="5898" max="5898" width="2.140625" style="642" customWidth="1"/>
    <col min="5899" max="5899" width="9.42578125" style="642" customWidth="1"/>
    <col min="5900" max="6144" width="11" style="642"/>
    <col min="6145" max="6145" width="46.7109375" style="642" bestFit="1" customWidth="1"/>
    <col min="6146" max="6146" width="11.85546875" style="642" customWidth="1"/>
    <col min="6147" max="6147" width="12.42578125" style="642" customWidth="1"/>
    <col min="6148" max="6148" width="12.5703125" style="642" customWidth="1"/>
    <col min="6149" max="6149" width="11.7109375" style="642" customWidth="1"/>
    <col min="6150" max="6150" width="10.7109375" style="642" customWidth="1"/>
    <col min="6151" max="6151" width="2.42578125" style="642" bestFit="1" customWidth="1"/>
    <col min="6152" max="6152" width="8.5703125" style="642" customWidth="1"/>
    <col min="6153" max="6153" width="12.42578125" style="642" customWidth="1"/>
    <col min="6154" max="6154" width="2.140625" style="642" customWidth="1"/>
    <col min="6155" max="6155" width="9.42578125" style="642" customWidth="1"/>
    <col min="6156" max="6400" width="11" style="642"/>
    <col min="6401" max="6401" width="46.7109375" style="642" bestFit="1" customWidth="1"/>
    <col min="6402" max="6402" width="11.85546875" style="642" customWidth="1"/>
    <col min="6403" max="6403" width="12.42578125" style="642" customWidth="1"/>
    <col min="6404" max="6404" width="12.5703125" style="642" customWidth="1"/>
    <col min="6405" max="6405" width="11.7109375" style="642" customWidth="1"/>
    <col min="6406" max="6406" width="10.7109375" style="642" customWidth="1"/>
    <col min="6407" max="6407" width="2.42578125" style="642" bestFit="1" customWidth="1"/>
    <col min="6408" max="6408" width="8.5703125" style="642" customWidth="1"/>
    <col min="6409" max="6409" width="12.42578125" style="642" customWidth="1"/>
    <col min="6410" max="6410" width="2.140625" style="642" customWidth="1"/>
    <col min="6411" max="6411" width="9.42578125" style="642" customWidth="1"/>
    <col min="6412" max="6656" width="11" style="642"/>
    <col min="6657" max="6657" width="46.7109375" style="642" bestFit="1" customWidth="1"/>
    <col min="6658" max="6658" width="11.85546875" style="642" customWidth="1"/>
    <col min="6659" max="6659" width="12.42578125" style="642" customWidth="1"/>
    <col min="6660" max="6660" width="12.5703125" style="642" customWidth="1"/>
    <col min="6661" max="6661" width="11.7109375" style="642" customWidth="1"/>
    <col min="6662" max="6662" width="10.7109375" style="642" customWidth="1"/>
    <col min="6663" max="6663" width="2.42578125" style="642" bestFit="1" customWidth="1"/>
    <col min="6664" max="6664" width="8.5703125" style="642" customWidth="1"/>
    <col min="6665" max="6665" width="12.42578125" style="642" customWidth="1"/>
    <col min="6666" max="6666" width="2.140625" style="642" customWidth="1"/>
    <col min="6667" max="6667" width="9.42578125" style="642" customWidth="1"/>
    <col min="6668" max="6912" width="11" style="642"/>
    <col min="6913" max="6913" width="46.7109375" style="642" bestFit="1" customWidth="1"/>
    <col min="6914" max="6914" width="11.85546875" style="642" customWidth="1"/>
    <col min="6915" max="6915" width="12.42578125" style="642" customWidth="1"/>
    <col min="6916" max="6916" width="12.5703125" style="642" customWidth="1"/>
    <col min="6917" max="6917" width="11.7109375" style="642" customWidth="1"/>
    <col min="6918" max="6918" width="10.7109375" style="642" customWidth="1"/>
    <col min="6919" max="6919" width="2.42578125" style="642" bestFit="1" customWidth="1"/>
    <col min="6920" max="6920" width="8.5703125" style="642" customWidth="1"/>
    <col min="6921" max="6921" width="12.42578125" style="642" customWidth="1"/>
    <col min="6922" max="6922" width="2.140625" style="642" customWidth="1"/>
    <col min="6923" max="6923" width="9.42578125" style="642" customWidth="1"/>
    <col min="6924" max="7168" width="11" style="642"/>
    <col min="7169" max="7169" width="46.7109375" style="642" bestFit="1" customWidth="1"/>
    <col min="7170" max="7170" width="11.85546875" style="642" customWidth="1"/>
    <col min="7171" max="7171" width="12.42578125" style="642" customWidth="1"/>
    <col min="7172" max="7172" width="12.5703125" style="642" customWidth="1"/>
    <col min="7173" max="7173" width="11.7109375" style="642" customWidth="1"/>
    <col min="7174" max="7174" width="10.7109375" style="642" customWidth="1"/>
    <col min="7175" max="7175" width="2.42578125" style="642" bestFit="1" customWidth="1"/>
    <col min="7176" max="7176" width="8.5703125" style="642" customWidth="1"/>
    <col min="7177" max="7177" width="12.42578125" style="642" customWidth="1"/>
    <col min="7178" max="7178" width="2.140625" style="642" customWidth="1"/>
    <col min="7179" max="7179" width="9.42578125" style="642" customWidth="1"/>
    <col min="7180" max="7424" width="11" style="642"/>
    <col min="7425" max="7425" width="46.7109375" style="642" bestFit="1" customWidth="1"/>
    <col min="7426" max="7426" width="11.85546875" style="642" customWidth="1"/>
    <col min="7427" max="7427" width="12.42578125" style="642" customWidth="1"/>
    <col min="7428" max="7428" width="12.5703125" style="642" customWidth="1"/>
    <col min="7429" max="7429" width="11.7109375" style="642" customWidth="1"/>
    <col min="7430" max="7430" width="10.7109375" style="642" customWidth="1"/>
    <col min="7431" max="7431" width="2.42578125" style="642" bestFit="1" customWidth="1"/>
    <col min="7432" max="7432" width="8.5703125" style="642" customWidth="1"/>
    <col min="7433" max="7433" width="12.42578125" style="642" customWidth="1"/>
    <col min="7434" max="7434" width="2.140625" style="642" customWidth="1"/>
    <col min="7435" max="7435" width="9.42578125" style="642" customWidth="1"/>
    <col min="7436" max="7680" width="11" style="642"/>
    <col min="7681" max="7681" width="46.7109375" style="642" bestFit="1" customWidth="1"/>
    <col min="7682" max="7682" width="11.85546875" style="642" customWidth="1"/>
    <col min="7683" max="7683" width="12.42578125" style="642" customWidth="1"/>
    <col min="7684" max="7684" width="12.5703125" style="642" customWidth="1"/>
    <col min="7685" max="7685" width="11.7109375" style="642" customWidth="1"/>
    <col min="7686" max="7686" width="10.7109375" style="642" customWidth="1"/>
    <col min="7687" max="7687" width="2.42578125" style="642" bestFit="1" customWidth="1"/>
    <col min="7688" max="7688" width="8.5703125" style="642" customWidth="1"/>
    <col min="7689" max="7689" width="12.42578125" style="642" customWidth="1"/>
    <col min="7690" max="7690" width="2.140625" style="642" customWidth="1"/>
    <col min="7691" max="7691" width="9.42578125" style="642" customWidth="1"/>
    <col min="7692" max="7936" width="11" style="642"/>
    <col min="7937" max="7937" width="46.7109375" style="642" bestFit="1" customWidth="1"/>
    <col min="7938" max="7938" width="11.85546875" style="642" customWidth="1"/>
    <col min="7939" max="7939" width="12.42578125" style="642" customWidth="1"/>
    <col min="7940" max="7940" width="12.5703125" style="642" customWidth="1"/>
    <col min="7941" max="7941" width="11.7109375" style="642" customWidth="1"/>
    <col min="7942" max="7942" width="10.7109375" style="642" customWidth="1"/>
    <col min="7943" max="7943" width="2.42578125" style="642" bestFit="1" customWidth="1"/>
    <col min="7944" max="7944" width="8.5703125" style="642" customWidth="1"/>
    <col min="7945" max="7945" width="12.42578125" style="642" customWidth="1"/>
    <col min="7946" max="7946" width="2.140625" style="642" customWidth="1"/>
    <col min="7947" max="7947" width="9.42578125" style="642" customWidth="1"/>
    <col min="7948" max="8192" width="11" style="642"/>
    <col min="8193" max="8193" width="46.7109375" style="642" bestFit="1" customWidth="1"/>
    <col min="8194" max="8194" width="11.85546875" style="642" customWidth="1"/>
    <col min="8195" max="8195" width="12.42578125" style="642" customWidth="1"/>
    <col min="8196" max="8196" width="12.5703125" style="642" customWidth="1"/>
    <col min="8197" max="8197" width="11.7109375" style="642" customWidth="1"/>
    <col min="8198" max="8198" width="10.7109375" style="642" customWidth="1"/>
    <col min="8199" max="8199" width="2.42578125" style="642" bestFit="1" customWidth="1"/>
    <col min="8200" max="8200" width="8.5703125" style="642" customWidth="1"/>
    <col min="8201" max="8201" width="12.42578125" style="642" customWidth="1"/>
    <col min="8202" max="8202" width="2.140625" style="642" customWidth="1"/>
    <col min="8203" max="8203" width="9.42578125" style="642" customWidth="1"/>
    <col min="8204" max="8448" width="11" style="642"/>
    <col min="8449" max="8449" width="46.7109375" style="642" bestFit="1" customWidth="1"/>
    <col min="8450" max="8450" width="11.85546875" style="642" customWidth="1"/>
    <col min="8451" max="8451" width="12.42578125" style="642" customWidth="1"/>
    <col min="8452" max="8452" width="12.5703125" style="642" customWidth="1"/>
    <col min="8453" max="8453" width="11.7109375" style="642" customWidth="1"/>
    <col min="8454" max="8454" width="10.7109375" style="642" customWidth="1"/>
    <col min="8455" max="8455" width="2.42578125" style="642" bestFit="1" customWidth="1"/>
    <col min="8456" max="8456" width="8.5703125" style="642" customWidth="1"/>
    <col min="8457" max="8457" width="12.42578125" style="642" customWidth="1"/>
    <col min="8458" max="8458" width="2.140625" style="642" customWidth="1"/>
    <col min="8459" max="8459" width="9.42578125" style="642" customWidth="1"/>
    <col min="8460" max="8704" width="11" style="642"/>
    <col min="8705" max="8705" width="46.7109375" style="642" bestFit="1" customWidth="1"/>
    <col min="8706" max="8706" width="11.85546875" style="642" customWidth="1"/>
    <col min="8707" max="8707" width="12.42578125" style="642" customWidth="1"/>
    <col min="8708" max="8708" width="12.5703125" style="642" customWidth="1"/>
    <col min="8709" max="8709" width="11.7109375" style="642" customWidth="1"/>
    <col min="8710" max="8710" width="10.7109375" style="642" customWidth="1"/>
    <col min="8711" max="8711" width="2.42578125" style="642" bestFit="1" customWidth="1"/>
    <col min="8712" max="8712" width="8.5703125" style="642" customWidth="1"/>
    <col min="8713" max="8713" width="12.42578125" style="642" customWidth="1"/>
    <col min="8714" max="8714" width="2.140625" style="642" customWidth="1"/>
    <col min="8715" max="8715" width="9.42578125" style="642" customWidth="1"/>
    <col min="8716" max="8960" width="11" style="642"/>
    <col min="8961" max="8961" width="46.7109375" style="642" bestFit="1" customWidth="1"/>
    <col min="8962" max="8962" width="11.85546875" style="642" customWidth="1"/>
    <col min="8963" max="8963" width="12.42578125" style="642" customWidth="1"/>
    <col min="8964" max="8964" width="12.5703125" style="642" customWidth="1"/>
    <col min="8965" max="8965" width="11.7109375" style="642" customWidth="1"/>
    <col min="8966" max="8966" width="10.7109375" style="642" customWidth="1"/>
    <col min="8967" max="8967" width="2.42578125" style="642" bestFit="1" customWidth="1"/>
    <col min="8968" max="8968" width="8.5703125" style="642" customWidth="1"/>
    <col min="8969" max="8969" width="12.42578125" style="642" customWidth="1"/>
    <col min="8970" max="8970" width="2.140625" style="642" customWidth="1"/>
    <col min="8971" max="8971" width="9.42578125" style="642" customWidth="1"/>
    <col min="8972" max="9216" width="11" style="642"/>
    <col min="9217" max="9217" width="46.7109375" style="642" bestFit="1" customWidth="1"/>
    <col min="9218" max="9218" width="11.85546875" style="642" customWidth="1"/>
    <col min="9219" max="9219" width="12.42578125" style="642" customWidth="1"/>
    <col min="9220" max="9220" width="12.5703125" style="642" customWidth="1"/>
    <col min="9221" max="9221" width="11.7109375" style="642" customWidth="1"/>
    <col min="9222" max="9222" width="10.7109375" style="642" customWidth="1"/>
    <col min="9223" max="9223" width="2.42578125" style="642" bestFit="1" customWidth="1"/>
    <col min="9224" max="9224" width="8.5703125" style="642" customWidth="1"/>
    <col min="9225" max="9225" width="12.42578125" style="642" customWidth="1"/>
    <col min="9226" max="9226" width="2.140625" style="642" customWidth="1"/>
    <col min="9227" max="9227" width="9.42578125" style="642" customWidth="1"/>
    <col min="9228" max="9472" width="11" style="642"/>
    <col min="9473" max="9473" width="46.7109375" style="642" bestFit="1" customWidth="1"/>
    <col min="9474" max="9474" width="11.85546875" style="642" customWidth="1"/>
    <col min="9475" max="9475" width="12.42578125" style="642" customWidth="1"/>
    <col min="9476" max="9476" width="12.5703125" style="642" customWidth="1"/>
    <col min="9477" max="9477" width="11.7109375" style="642" customWidth="1"/>
    <col min="9478" max="9478" width="10.7109375" style="642" customWidth="1"/>
    <col min="9479" max="9479" width="2.42578125" style="642" bestFit="1" customWidth="1"/>
    <col min="9480" max="9480" width="8.5703125" style="642" customWidth="1"/>
    <col min="9481" max="9481" width="12.42578125" style="642" customWidth="1"/>
    <col min="9482" max="9482" width="2.140625" style="642" customWidth="1"/>
    <col min="9483" max="9483" width="9.42578125" style="642" customWidth="1"/>
    <col min="9484" max="9728" width="11" style="642"/>
    <col min="9729" max="9729" width="46.7109375" style="642" bestFit="1" customWidth="1"/>
    <col min="9730" max="9730" width="11.85546875" style="642" customWidth="1"/>
    <col min="9731" max="9731" width="12.42578125" style="642" customWidth="1"/>
    <col min="9732" max="9732" width="12.5703125" style="642" customWidth="1"/>
    <col min="9733" max="9733" width="11.7109375" style="642" customWidth="1"/>
    <col min="9734" max="9734" width="10.7109375" style="642" customWidth="1"/>
    <col min="9735" max="9735" width="2.42578125" style="642" bestFit="1" customWidth="1"/>
    <col min="9736" max="9736" width="8.5703125" style="642" customWidth="1"/>
    <col min="9737" max="9737" width="12.42578125" style="642" customWidth="1"/>
    <col min="9738" max="9738" width="2.140625" style="642" customWidth="1"/>
    <col min="9739" max="9739" width="9.42578125" style="642" customWidth="1"/>
    <col min="9740" max="9984" width="11" style="642"/>
    <col min="9985" max="9985" width="46.7109375" style="642" bestFit="1" customWidth="1"/>
    <col min="9986" max="9986" width="11.85546875" style="642" customWidth="1"/>
    <col min="9987" max="9987" width="12.42578125" style="642" customWidth="1"/>
    <col min="9988" max="9988" width="12.5703125" style="642" customWidth="1"/>
    <col min="9989" max="9989" width="11.7109375" style="642" customWidth="1"/>
    <col min="9990" max="9990" width="10.7109375" style="642" customWidth="1"/>
    <col min="9991" max="9991" width="2.42578125" style="642" bestFit="1" customWidth="1"/>
    <col min="9992" max="9992" width="8.5703125" style="642" customWidth="1"/>
    <col min="9993" max="9993" width="12.42578125" style="642" customWidth="1"/>
    <col min="9994" max="9994" width="2.140625" style="642" customWidth="1"/>
    <col min="9995" max="9995" width="9.42578125" style="642" customWidth="1"/>
    <col min="9996" max="10240" width="11" style="642"/>
    <col min="10241" max="10241" width="46.7109375" style="642" bestFit="1" customWidth="1"/>
    <col min="10242" max="10242" width="11.85546875" style="642" customWidth="1"/>
    <col min="10243" max="10243" width="12.42578125" style="642" customWidth="1"/>
    <col min="10244" max="10244" width="12.5703125" style="642" customWidth="1"/>
    <col min="10245" max="10245" width="11.7109375" style="642" customWidth="1"/>
    <col min="10246" max="10246" width="10.7109375" style="642" customWidth="1"/>
    <col min="10247" max="10247" width="2.42578125" style="642" bestFit="1" customWidth="1"/>
    <col min="10248" max="10248" width="8.5703125" style="642" customWidth="1"/>
    <col min="10249" max="10249" width="12.42578125" style="642" customWidth="1"/>
    <col min="10250" max="10250" width="2.140625" style="642" customWidth="1"/>
    <col min="10251" max="10251" width="9.42578125" style="642" customWidth="1"/>
    <col min="10252" max="10496" width="11" style="642"/>
    <col min="10497" max="10497" width="46.7109375" style="642" bestFit="1" customWidth="1"/>
    <col min="10498" max="10498" width="11.85546875" style="642" customWidth="1"/>
    <col min="10499" max="10499" width="12.42578125" style="642" customWidth="1"/>
    <col min="10500" max="10500" width="12.5703125" style="642" customWidth="1"/>
    <col min="10501" max="10501" width="11.7109375" style="642" customWidth="1"/>
    <col min="10502" max="10502" width="10.7109375" style="642" customWidth="1"/>
    <col min="10503" max="10503" width="2.42578125" style="642" bestFit="1" customWidth="1"/>
    <col min="10504" max="10504" width="8.5703125" style="642" customWidth="1"/>
    <col min="10505" max="10505" width="12.42578125" style="642" customWidth="1"/>
    <col min="10506" max="10506" width="2.140625" style="642" customWidth="1"/>
    <col min="10507" max="10507" width="9.42578125" style="642" customWidth="1"/>
    <col min="10508" max="10752" width="11" style="642"/>
    <col min="10753" max="10753" width="46.7109375" style="642" bestFit="1" customWidth="1"/>
    <col min="10754" max="10754" width="11.85546875" style="642" customWidth="1"/>
    <col min="10755" max="10755" width="12.42578125" style="642" customWidth="1"/>
    <col min="10756" max="10756" width="12.5703125" style="642" customWidth="1"/>
    <col min="10757" max="10757" width="11.7109375" style="642" customWidth="1"/>
    <col min="10758" max="10758" width="10.7109375" style="642" customWidth="1"/>
    <col min="10759" max="10759" width="2.42578125" style="642" bestFit="1" customWidth="1"/>
    <col min="10760" max="10760" width="8.5703125" style="642" customWidth="1"/>
    <col min="10761" max="10761" width="12.42578125" style="642" customWidth="1"/>
    <col min="10762" max="10762" width="2.140625" style="642" customWidth="1"/>
    <col min="10763" max="10763" width="9.42578125" style="642" customWidth="1"/>
    <col min="10764" max="11008" width="11" style="642"/>
    <col min="11009" max="11009" width="46.7109375" style="642" bestFit="1" customWidth="1"/>
    <col min="11010" max="11010" width="11.85546875" style="642" customWidth="1"/>
    <col min="11011" max="11011" width="12.42578125" style="642" customWidth="1"/>
    <col min="11012" max="11012" width="12.5703125" style="642" customWidth="1"/>
    <col min="11013" max="11013" width="11.7109375" style="642" customWidth="1"/>
    <col min="11014" max="11014" width="10.7109375" style="642" customWidth="1"/>
    <col min="11015" max="11015" width="2.42578125" style="642" bestFit="1" customWidth="1"/>
    <col min="11016" max="11016" width="8.5703125" style="642" customWidth="1"/>
    <col min="11017" max="11017" width="12.42578125" style="642" customWidth="1"/>
    <col min="11018" max="11018" width="2.140625" style="642" customWidth="1"/>
    <col min="11019" max="11019" width="9.42578125" style="642" customWidth="1"/>
    <col min="11020" max="11264" width="11" style="642"/>
    <col min="11265" max="11265" width="46.7109375" style="642" bestFit="1" customWidth="1"/>
    <col min="11266" max="11266" width="11.85546875" style="642" customWidth="1"/>
    <col min="11267" max="11267" width="12.42578125" style="642" customWidth="1"/>
    <col min="11268" max="11268" width="12.5703125" style="642" customWidth="1"/>
    <col min="11269" max="11269" width="11.7109375" style="642" customWidth="1"/>
    <col min="11270" max="11270" width="10.7109375" style="642" customWidth="1"/>
    <col min="11271" max="11271" width="2.42578125" style="642" bestFit="1" customWidth="1"/>
    <col min="11272" max="11272" width="8.5703125" style="642" customWidth="1"/>
    <col min="11273" max="11273" width="12.42578125" style="642" customWidth="1"/>
    <col min="11274" max="11274" width="2.140625" style="642" customWidth="1"/>
    <col min="11275" max="11275" width="9.42578125" style="642" customWidth="1"/>
    <col min="11276" max="11520" width="11" style="642"/>
    <col min="11521" max="11521" width="46.7109375" style="642" bestFit="1" customWidth="1"/>
    <col min="11522" max="11522" width="11.85546875" style="642" customWidth="1"/>
    <col min="11523" max="11523" width="12.42578125" style="642" customWidth="1"/>
    <col min="11524" max="11524" width="12.5703125" style="642" customWidth="1"/>
    <col min="11525" max="11525" width="11.7109375" style="642" customWidth="1"/>
    <col min="11526" max="11526" width="10.7109375" style="642" customWidth="1"/>
    <col min="11527" max="11527" width="2.42578125" style="642" bestFit="1" customWidth="1"/>
    <col min="11528" max="11528" width="8.5703125" style="642" customWidth="1"/>
    <col min="11529" max="11529" width="12.42578125" style="642" customWidth="1"/>
    <col min="11530" max="11530" width="2.140625" style="642" customWidth="1"/>
    <col min="11531" max="11531" width="9.42578125" style="642" customWidth="1"/>
    <col min="11532" max="11776" width="11" style="642"/>
    <col min="11777" max="11777" width="46.7109375" style="642" bestFit="1" customWidth="1"/>
    <col min="11778" max="11778" width="11.85546875" style="642" customWidth="1"/>
    <col min="11779" max="11779" width="12.42578125" style="642" customWidth="1"/>
    <col min="11780" max="11780" width="12.5703125" style="642" customWidth="1"/>
    <col min="11781" max="11781" width="11.7109375" style="642" customWidth="1"/>
    <col min="11782" max="11782" width="10.7109375" style="642" customWidth="1"/>
    <col min="11783" max="11783" width="2.42578125" style="642" bestFit="1" customWidth="1"/>
    <col min="11784" max="11784" width="8.5703125" style="642" customWidth="1"/>
    <col min="11785" max="11785" width="12.42578125" style="642" customWidth="1"/>
    <col min="11786" max="11786" width="2.140625" style="642" customWidth="1"/>
    <col min="11787" max="11787" width="9.42578125" style="642" customWidth="1"/>
    <col min="11788" max="12032" width="11" style="642"/>
    <col min="12033" max="12033" width="46.7109375" style="642" bestFit="1" customWidth="1"/>
    <col min="12034" max="12034" width="11.85546875" style="642" customWidth="1"/>
    <col min="12035" max="12035" width="12.42578125" style="642" customWidth="1"/>
    <col min="12036" max="12036" width="12.5703125" style="642" customWidth="1"/>
    <col min="12037" max="12037" width="11.7109375" style="642" customWidth="1"/>
    <col min="12038" max="12038" width="10.7109375" style="642" customWidth="1"/>
    <col min="12039" max="12039" width="2.42578125" style="642" bestFit="1" customWidth="1"/>
    <col min="12040" max="12040" width="8.5703125" style="642" customWidth="1"/>
    <col min="12041" max="12041" width="12.42578125" style="642" customWidth="1"/>
    <col min="12042" max="12042" width="2.140625" style="642" customWidth="1"/>
    <col min="12043" max="12043" width="9.42578125" style="642" customWidth="1"/>
    <col min="12044" max="12288" width="11" style="642"/>
    <col min="12289" max="12289" width="46.7109375" style="642" bestFit="1" customWidth="1"/>
    <col min="12290" max="12290" width="11.85546875" style="642" customWidth="1"/>
    <col min="12291" max="12291" width="12.42578125" style="642" customWidth="1"/>
    <col min="12292" max="12292" width="12.5703125" style="642" customWidth="1"/>
    <col min="12293" max="12293" width="11.7109375" style="642" customWidth="1"/>
    <col min="12294" max="12294" width="10.7109375" style="642" customWidth="1"/>
    <col min="12295" max="12295" width="2.42578125" style="642" bestFit="1" customWidth="1"/>
    <col min="12296" max="12296" width="8.5703125" style="642" customWidth="1"/>
    <col min="12297" max="12297" width="12.42578125" style="642" customWidth="1"/>
    <col min="12298" max="12298" width="2.140625" style="642" customWidth="1"/>
    <col min="12299" max="12299" width="9.42578125" style="642" customWidth="1"/>
    <col min="12300" max="12544" width="11" style="642"/>
    <col min="12545" max="12545" width="46.7109375" style="642" bestFit="1" customWidth="1"/>
    <col min="12546" max="12546" width="11.85546875" style="642" customWidth="1"/>
    <col min="12547" max="12547" width="12.42578125" style="642" customWidth="1"/>
    <col min="12548" max="12548" width="12.5703125" style="642" customWidth="1"/>
    <col min="12549" max="12549" width="11.7109375" style="642" customWidth="1"/>
    <col min="12550" max="12550" width="10.7109375" style="642" customWidth="1"/>
    <col min="12551" max="12551" width="2.42578125" style="642" bestFit="1" customWidth="1"/>
    <col min="12552" max="12552" width="8.5703125" style="642" customWidth="1"/>
    <col min="12553" max="12553" width="12.42578125" style="642" customWidth="1"/>
    <col min="12554" max="12554" width="2.140625" style="642" customWidth="1"/>
    <col min="12555" max="12555" width="9.42578125" style="642" customWidth="1"/>
    <col min="12556" max="12800" width="11" style="642"/>
    <col min="12801" max="12801" width="46.7109375" style="642" bestFit="1" customWidth="1"/>
    <col min="12802" max="12802" width="11.85546875" style="642" customWidth="1"/>
    <col min="12803" max="12803" width="12.42578125" style="642" customWidth="1"/>
    <col min="12804" max="12804" width="12.5703125" style="642" customWidth="1"/>
    <col min="12805" max="12805" width="11.7109375" style="642" customWidth="1"/>
    <col min="12806" max="12806" width="10.7109375" style="642" customWidth="1"/>
    <col min="12807" max="12807" width="2.42578125" style="642" bestFit="1" customWidth="1"/>
    <col min="12808" max="12808" width="8.5703125" style="642" customWidth="1"/>
    <col min="12809" max="12809" width="12.42578125" style="642" customWidth="1"/>
    <col min="12810" max="12810" width="2.140625" style="642" customWidth="1"/>
    <col min="12811" max="12811" width="9.42578125" style="642" customWidth="1"/>
    <col min="12812" max="13056" width="11" style="642"/>
    <col min="13057" max="13057" width="46.7109375" style="642" bestFit="1" customWidth="1"/>
    <col min="13058" max="13058" width="11.85546875" style="642" customWidth="1"/>
    <col min="13059" max="13059" width="12.42578125" style="642" customWidth="1"/>
    <col min="13060" max="13060" width="12.5703125" style="642" customWidth="1"/>
    <col min="13061" max="13061" width="11.7109375" style="642" customWidth="1"/>
    <col min="13062" max="13062" width="10.7109375" style="642" customWidth="1"/>
    <col min="13063" max="13063" width="2.42578125" style="642" bestFit="1" customWidth="1"/>
    <col min="13064" max="13064" width="8.5703125" style="642" customWidth="1"/>
    <col min="13065" max="13065" width="12.42578125" style="642" customWidth="1"/>
    <col min="13066" max="13066" width="2.140625" style="642" customWidth="1"/>
    <col min="13067" max="13067" width="9.42578125" style="642" customWidth="1"/>
    <col min="13068" max="13312" width="11" style="642"/>
    <col min="13313" max="13313" width="46.7109375" style="642" bestFit="1" customWidth="1"/>
    <col min="13314" max="13314" width="11.85546875" style="642" customWidth="1"/>
    <col min="13315" max="13315" width="12.42578125" style="642" customWidth="1"/>
    <col min="13316" max="13316" width="12.5703125" style="642" customWidth="1"/>
    <col min="13317" max="13317" width="11.7109375" style="642" customWidth="1"/>
    <col min="13318" max="13318" width="10.7109375" style="642" customWidth="1"/>
    <col min="13319" max="13319" width="2.42578125" style="642" bestFit="1" customWidth="1"/>
    <col min="13320" max="13320" width="8.5703125" style="642" customWidth="1"/>
    <col min="13321" max="13321" width="12.42578125" style="642" customWidth="1"/>
    <col min="13322" max="13322" width="2.140625" style="642" customWidth="1"/>
    <col min="13323" max="13323" width="9.42578125" style="642" customWidth="1"/>
    <col min="13324" max="13568" width="11" style="642"/>
    <col min="13569" max="13569" width="46.7109375" style="642" bestFit="1" customWidth="1"/>
    <col min="13570" max="13570" width="11.85546875" style="642" customWidth="1"/>
    <col min="13571" max="13571" width="12.42578125" style="642" customWidth="1"/>
    <col min="13572" max="13572" width="12.5703125" style="642" customWidth="1"/>
    <col min="13573" max="13573" width="11.7109375" style="642" customWidth="1"/>
    <col min="13574" max="13574" width="10.7109375" style="642" customWidth="1"/>
    <col min="13575" max="13575" width="2.42578125" style="642" bestFit="1" customWidth="1"/>
    <col min="13576" max="13576" width="8.5703125" style="642" customWidth="1"/>
    <col min="13577" max="13577" width="12.42578125" style="642" customWidth="1"/>
    <col min="13578" max="13578" width="2.140625" style="642" customWidth="1"/>
    <col min="13579" max="13579" width="9.42578125" style="642" customWidth="1"/>
    <col min="13580" max="13824" width="11" style="642"/>
    <col min="13825" max="13825" width="46.7109375" style="642" bestFit="1" customWidth="1"/>
    <col min="13826" max="13826" width="11.85546875" style="642" customWidth="1"/>
    <col min="13827" max="13827" width="12.42578125" style="642" customWidth="1"/>
    <col min="13828" max="13828" width="12.5703125" style="642" customWidth="1"/>
    <col min="13829" max="13829" width="11.7109375" style="642" customWidth="1"/>
    <col min="13830" max="13830" width="10.7109375" style="642" customWidth="1"/>
    <col min="13831" max="13831" width="2.42578125" style="642" bestFit="1" customWidth="1"/>
    <col min="13832" max="13832" width="8.5703125" style="642" customWidth="1"/>
    <col min="13833" max="13833" width="12.42578125" style="642" customWidth="1"/>
    <col min="13834" max="13834" width="2.140625" style="642" customWidth="1"/>
    <col min="13835" max="13835" width="9.42578125" style="642" customWidth="1"/>
    <col min="13836" max="14080" width="11" style="642"/>
    <col min="14081" max="14081" width="46.7109375" style="642" bestFit="1" customWidth="1"/>
    <col min="14082" max="14082" width="11.85546875" style="642" customWidth="1"/>
    <col min="14083" max="14083" width="12.42578125" style="642" customWidth="1"/>
    <col min="14084" max="14084" width="12.5703125" style="642" customWidth="1"/>
    <col min="14085" max="14085" width="11.7109375" style="642" customWidth="1"/>
    <col min="14086" max="14086" width="10.7109375" style="642" customWidth="1"/>
    <col min="14087" max="14087" width="2.42578125" style="642" bestFit="1" customWidth="1"/>
    <col min="14088" max="14088" width="8.5703125" style="642" customWidth="1"/>
    <col min="14089" max="14089" width="12.42578125" style="642" customWidth="1"/>
    <col min="14090" max="14090" width="2.140625" style="642" customWidth="1"/>
    <col min="14091" max="14091" width="9.42578125" style="642" customWidth="1"/>
    <col min="14092" max="14336" width="11" style="642"/>
    <col min="14337" max="14337" width="46.7109375" style="642" bestFit="1" customWidth="1"/>
    <col min="14338" max="14338" width="11.85546875" style="642" customWidth="1"/>
    <col min="14339" max="14339" width="12.42578125" style="642" customWidth="1"/>
    <col min="14340" max="14340" width="12.5703125" style="642" customWidth="1"/>
    <col min="14341" max="14341" width="11.7109375" style="642" customWidth="1"/>
    <col min="14342" max="14342" width="10.7109375" style="642" customWidth="1"/>
    <col min="14343" max="14343" width="2.42578125" style="642" bestFit="1" customWidth="1"/>
    <col min="14344" max="14344" width="8.5703125" style="642" customWidth="1"/>
    <col min="14345" max="14345" width="12.42578125" style="642" customWidth="1"/>
    <col min="14346" max="14346" width="2.140625" style="642" customWidth="1"/>
    <col min="14347" max="14347" width="9.42578125" style="642" customWidth="1"/>
    <col min="14348" max="14592" width="11" style="642"/>
    <col min="14593" max="14593" width="46.7109375" style="642" bestFit="1" customWidth="1"/>
    <col min="14594" max="14594" width="11.85546875" style="642" customWidth="1"/>
    <col min="14595" max="14595" width="12.42578125" style="642" customWidth="1"/>
    <col min="14596" max="14596" width="12.5703125" style="642" customWidth="1"/>
    <col min="14597" max="14597" width="11.7109375" style="642" customWidth="1"/>
    <col min="14598" max="14598" width="10.7109375" style="642" customWidth="1"/>
    <col min="14599" max="14599" width="2.42578125" style="642" bestFit="1" customWidth="1"/>
    <col min="14600" max="14600" width="8.5703125" style="642" customWidth="1"/>
    <col min="14601" max="14601" width="12.42578125" style="642" customWidth="1"/>
    <col min="14602" max="14602" width="2.140625" style="642" customWidth="1"/>
    <col min="14603" max="14603" width="9.42578125" style="642" customWidth="1"/>
    <col min="14604" max="14848" width="11" style="642"/>
    <col min="14849" max="14849" width="46.7109375" style="642" bestFit="1" customWidth="1"/>
    <col min="14850" max="14850" width="11.85546875" style="642" customWidth="1"/>
    <col min="14851" max="14851" width="12.42578125" style="642" customWidth="1"/>
    <col min="14852" max="14852" width="12.5703125" style="642" customWidth="1"/>
    <col min="14853" max="14853" width="11.7109375" style="642" customWidth="1"/>
    <col min="14854" max="14854" width="10.7109375" style="642" customWidth="1"/>
    <col min="14855" max="14855" width="2.42578125" style="642" bestFit="1" customWidth="1"/>
    <col min="14856" max="14856" width="8.5703125" style="642" customWidth="1"/>
    <col min="14857" max="14857" width="12.42578125" style="642" customWidth="1"/>
    <col min="14858" max="14858" width="2.140625" style="642" customWidth="1"/>
    <col min="14859" max="14859" width="9.42578125" style="642" customWidth="1"/>
    <col min="14860" max="15104" width="11" style="642"/>
    <col min="15105" max="15105" width="46.7109375" style="642" bestFit="1" customWidth="1"/>
    <col min="15106" max="15106" width="11.85546875" style="642" customWidth="1"/>
    <col min="15107" max="15107" width="12.42578125" style="642" customWidth="1"/>
    <col min="15108" max="15108" width="12.5703125" style="642" customWidth="1"/>
    <col min="15109" max="15109" width="11.7109375" style="642" customWidth="1"/>
    <col min="15110" max="15110" width="10.7109375" style="642" customWidth="1"/>
    <col min="15111" max="15111" width="2.42578125" style="642" bestFit="1" customWidth="1"/>
    <col min="15112" max="15112" width="8.5703125" style="642" customWidth="1"/>
    <col min="15113" max="15113" width="12.42578125" style="642" customWidth="1"/>
    <col min="15114" max="15114" width="2.140625" style="642" customWidth="1"/>
    <col min="15115" max="15115" width="9.42578125" style="642" customWidth="1"/>
    <col min="15116" max="15360" width="11" style="642"/>
    <col min="15361" max="15361" width="46.7109375" style="642" bestFit="1" customWidth="1"/>
    <col min="15362" max="15362" width="11.85546875" style="642" customWidth="1"/>
    <col min="15363" max="15363" width="12.42578125" style="642" customWidth="1"/>
    <col min="15364" max="15364" width="12.5703125" style="642" customWidth="1"/>
    <col min="15365" max="15365" width="11.7109375" style="642" customWidth="1"/>
    <col min="15366" max="15366" width="10.7109375" style="642" customWidth="1"/>
    <col min="15367" max="15367" width="2.42578125" style="642" bestFit="1" customWidth="1"/>
    <col min="15368" max="15368" width="8.5703125" style="642" customWidth="1"/>
    <col min="15369" max="15369" width="12.42578125" style="642" customWidth="1"/>
    <col min="15370" max="15370" width="2.140625" style="642" customWidth="1"/>
    <col min="15371" max="15371" width="9.42578125" style="642" customWidth="1"/>
    <col min="15372" max="15616" width="11" style="642"/>
    <col min="15617" max="15617" width="46.7109375" style="642" bestFit="1" customWidth="1"/>
    <col min="15618" max="15618" width="11.85546875" style="642" customWidth="1"/>
    <col min="15619" max="15619" width="12.42578125" style="642" customWidth="1"/>
    <col min="15620" max="15620" width="12.5703125" style="642" customWidth="1"/>
    <col min="15621" max="15621" width="11.7109375" style="642" customWidth="1"/>
    <col min="15622" max="15622" width="10.7109375" style="642" customWidth="1"/>
    <col min="15623" max="15623" width="2.42578125" style="642" bestFit="1" customWidth="1"/>
    <col min="15624" max="15624" width="8.5703125" style="642" customWidth="1"/>
    <col min="15625" max="15625" width="12.42578125" style="642" customWidth="1"/>
    <col min="15626" max="15626" width="2.140625" style="642" customWidth="1"/>
    <col min="15627" max="15627" width="9.42578125" style="642" customWidth="1"/>
    <col min="15628" max="15872" width="11" style="642"/>
    <col min="15873" max="15873" width="46.7109375" style="642" bestFit="1" customWidth="1"/>
    <col min="15874" max="15874" width="11.85546875" style="642" customWidth="1"/>
    <col min="15875" max="15875" width="12.42578125" style="642" customWidth="1"/>
    <col min="15876" max="15876" width="12.5703125" style="642" customWidth="1"/>
    <col min="15877" max="15877" width="11.7109375" style="642" customWidth="1"/>
    <col min="15878" max="15878" width="10.7109375" style="642" customWidth="1"/>
    <col min="15879" max="15879" width="2.42578125" style="642" bestFit="1" customWidth="1"/>
    <col min="15880" max="15880" width="8.5703125" style="642" customWidth="1"/>
    <col min="15881" max="15881" width="12.42578125" style="642" customWidth="1"/>
    <col min="15882" max="15882" width="2.140625" style="642" customWidth="1"/>
    <col min="15883" max="15883" width="9.42578125" style="642" customWidth="1"/>
    <col min="15884" max="16128" width="11" style="642"/>
    <col min="16129" max="16129" width="46.7109375" style="642" bestFit="1" customWidth="1"/>
    <col min="16130" max="16130" width="11.85546875" style="642" customWidth="1"/>
    <col min="16131" max="16131" width="12.42578125" style="642" customWidth="1"/>
    <col min="16132" max="16132" width="12.5703125" style="642" customWidth="1"/>
    <col min="16133" max="16133" width="11.7109375" style="642" customWidth="1"/>
    <col min="16134" max="16134" width="10.7109375" style="642" customWidth="1"/>
    <col min="16135" max="16135" width="2.42578125" style="642" bestFit="1" customWidth="1"/>
    <col min="16136" max="16136" width="8.5703125" style="642" customWidth="1"/>
    <col min="16137" max="16137" width="12.42578125" style="642" customWidth="1"/>
    <col min="16138" max="16138" width="2.140625" style="642" customWidth="1"/>
    <col min="16139" max="16139" width="9.42578125" style="642" customWidth="1"/>
    <col min="16140" max="16384" width="11" style="642"/>
  </cols>
  <sheetData>
    <row r="1" spans="1:12" ht="15.75">
      <c r="A1" s="1777" t="s">
        <v>283</v>
      </c>
      <c r="B1" s="1777"/>
      <c r="C1" s="1777"/>
      <c r="D1" s="1777"/>
      <c r="E1" s="1777"/>
      <c r="F1" s="1777"/>
      <c r="G1" s="1777"/>
      <c r="H1" s="1777"/>
      <c r="I1" s="1777"/>
      <c r="J1" s="1777"/>
      <c r="K1" s="1777"/>
    </row>
    <row r="2" spans="1:12" ht="17.100000000000001" customHeight="1">
      <c r="A2" s="1778" t="s">
        <v>117</v>
      </c>
      <c r="B2" s="1778"/>
      <c r="C2" s="1778"/>
      <c r="D2" s="1778"/>
      <c r="E2" s="1778"/>
      <c r="F2" s="1778"/>
      <c r="G2" s="1778"/>
      <c r="H2" s="1778"/>
      <c r="I2" s="1778"/>
      <c r="J2" s="1778"/>
      <c r="K2" s="1778"/>
    </row>
    <row r="3" spans="1:12" ht="17.100000000000001" customHeight="1" thickBot="1">
      <c r="A3" s="643" t="s">
        <v>88</v>
      </c>
      <c r="B3" s="643"/>
      <c r="C3" s="643"/>
      <c r="D3" s="643"/>
      <c r="E3" s="644"/>
      <c r="F3" s="643"/>
      <c r="G3" s="643"/>
      <c r="H3" s="643"/>
      <c r="I3" s="1779" t="s">
        <v>1</v>
      </c>
      <c r="J3" s="1779"/>
      <c r="K3" s="1779"/>
    </row>
    <row r="4" spans="1:12" ht="23.25" customHeight="1" thickTop="1">
      <c r="A4" s="1786" t="s">
        <v>285</v>
      </c>
      <c r="B4" s="703">
        <v>2016</v>
      </c>
      <c r="C4" s="704">
        <v>2017</v>
      </c>
      <c r="D4" s="704">
        <v>2017</v>
      </c>
      <c r="E4" s="704">
        <v>2018</v>
      </c>
      <c r="F4" s="1780" t="s">
        <v>284</v>
      </c>
      <c r="G4" s="1780"/>
      <c r="H4" s="1780"/>
      <c r="I4" s="1780"/>
      <c r="J4" s="1780"/>
      <c r="K4" s="1781"/>
    </row>
    <row r="5" spans="1:12" ht="23.25" customHeight="1">
      <c r="A5" s="1787"/>
      <c r="B5" s="705" t="s">
        <v>286</v>
      </c>
      <c r="C5" s="705" t="s">
        <v>287</v>
      </c>
      <c r="D5" s="705" t="s">
        <v>288</v>
      </c>
      <c r="E5" s="705" t="s">
        <v>289</v>
      </c>
      <c r="F5" s="1782" t="s">
        <v>6</v>
      </c>
      <c r="G5" s="1783"/>
      <c r="H5" s="1784"/>
      <c r="I5" s="1783" t="s">
        <v>47</v>
      </c>
      <c r="J5" s="1783"/>
      <c r="K5" s="1785"/>
    </row>
    <row r="6" spans="1:12" ht="23.25" customHeight="1">
      <c r="A6" s="1788"/>
      <c r="B6" s="706"/>
      <c r="C6" s="706"/>
      <c r="D6" s="706"/>
      <c r="E6" s="707"/>
      <c r="F6" s="708" t="s">
        <v>3</v>
      </c>
      <c r="G6" s="709" t="s">
        <v>88</v>
      </c>
      <c r="H6" s="710" t="s">
        <v>290</v>
      </c>
      <c r="I6" s="708" t="s">
        <v>3</v>
      </c>
      <c r="J6" s="709" t="s">
        <v>88</v>
      </c>
      <c r="K6" s="711" t="s">
        <v>290</v>
      </c>
    </row>
    <row r="7" spans="1:12" ht="25.5" customHeight="1">
      <c r="A7" s="646" t="s">
        <v>291</v>
      </c>
      <c r="B7" s="647">
        <v>955980.88294919219</v>
      </c>
      <c r="C7" s="647">
        <v>981077.15344831196</v>
      </c>
      <c r="D7" s="647">
        <v>1014634.8957572373</v>
      </c>
      <c r="E7" s="647">
        <v>1030213.1777250756</v>
      </c>
      <c r="F7" s="648">
        <v>53806.881354109777</v>
      </c>
      <c r="G7" s="649" t="s">
        <v>292</v>
      </c>
      <c r="H7" s="650">
        <v>5.6284474212618187</v>
      </c>
      <c r="I7" s="651">
        <v>-18932.281907697216</v>
      </c>
      <c r="J7" s="652" t="s">
        <v>293</v>
      </c>
      <c r="K7" s="653">
        <v>-1.8659206367594687</v>
      </c>
      <c r="L7" s="654"/>
    </row>
    <row r="8" spans="1:12" ht="25.5" customHeight="1">
      <c r="A8" s="655" t="s">
        <v>294</v>
      </c>
      <c r="B8" s="656">
        <v>1069789.5377942338</v>
      </c>
      <c r="C8" s="656">
        <v>1086585.2472579009</v>
      </c>
      <c r="D8" s="656">
        <v>1107823.503036466</v>
      </c>
      <c r="E8" s="656">
        <v>1105359.4345774788</v>
      </c>
      <c r="F8" s="657">
        <v>16795.709463667125</v>
      </c>
      <c r="G8" s="658"/>
      <c r="H8" s="659">
        <v>1.5700012825230729</v>
      </c>
      <c r="I8" s="660">
        <v>-2464.0684589871671</v>
      </c>
      <c r="J8" s="659"/>
      <c r="K8" s="661">
        <v>-0.22242428078419799</v>
      </c>
      <c r="L8" s="654"/>
    </row>
    <row r="9" spans="1:12" ht="25.5" customHeight="1">
      <c r="A9" s="655" t="s">
        <v>295</v>
      </c>
      <c r="B9" s="656">
        <v>113808.65484504159</v>
      </c>
      <c r="C9" s="656">
        <v>105508.09380958902</v>
      </c>
      <c r="D9" s="656">
        <v>93188.607279228629</v>
      </c>
      <c r="E9" s="656">
        <v>75146.256852403152</v>
      </c>
      <c r="F9" s="657">
        <v>-8300.5610354525706</v>
      </c>
      <c r="G9" s="658"/>
      <c r="H9" s="659">
        <v>-7.2934356765347612</v>
      </c>
      <c r="I9" s="660">
        <v>-18042.350426825476</v>
      </c>
      <c r="J9" s="659"/>
      <c r="K9" s="661">
        <v>-19.361111785653915</v>
      </c>
      <c r="L9" s="654"/>
    </row>
    <row r="10" spans="1:12" ht="25.5" customHeight="1">
      <c r="A10" s="662" t="s">
        <v>296</v>
      </c>
      <c r="B10" s="656">
        <v>109383.40963409159</v>
      </c>
      <c r="C10" s="656">
        <v>102014.08516803902</v>
      </c>
      <c r="D10" s="656">
        <v>90339.575064238627</v>
      </c>
      <c r="E10" s="656">
        <v>72829.266959313158</v>
      </c>
      <c r="F10" s="657">
        <v>-7369.324466052567</v>
      </c>
      <c r="G10" s="658"/>
      <c r="H10" s="659">
        <v>-6.7371500766929522</v>
      </c>
      <c r="I10" s="660">
        <v>-17510.308104925469</v>
      </c>
      <c r="J10" s="659"/>
      <c r="K10" s="661">
        <v>-19.382765628988455</v>
      </c>
      <c r="L10" s="654"/>
    </row>
    <row r="11" spans="1:12" s="663" customFormat="1" ht="25.5" customHeight="1">
      <c r="A11" s="662" t="s">
        <v>297</v>
      </c>
      <c r="B11" s="656">
        <v>4425.2452109500009</v>
      </c>
      <c r="C11" s="656">
        <v>3494.0086415499991</v>
      </c>
      <c r="D11" s="656">
        <v>2849.0322149899994</v>
      </c>
      <c r="E11" s="656">
        <v>2316.989893089999</v>
      </c>
      <c r="F11" s="657">
        <v>-931.23656940000183</v>
      </c>
      <c r="G11" s="658"/>
      <c r="H11" s="659">
        <v>-21.043728087558026</v>
      </c>
      <c r="I11" s="660">
        <v>-532.04232190000039</v>
      </c>
      <c r="J11" s="659"/>
      <c r="K11" s="661">
        <v>-18.674493012072453</v>
      </c>
      <c r="L11" s="654"/>
    </row>
    <row r="12" spans="1:12" ht="25.5" customHeight="1">
      <c r="A12" s="646" t="s">
        <v>298</v>
      </c>
      <c r="B12" s="647">
        <v>1288597.6894285779</v>
      </c>
      <c r="C12" s="647">
        <v>1496146.0701579733</v>
      </c>
      <c r="D12" s="647">
        <v>1577067.098812168</v>
      </c>
      <c r="E12" s="647">
        <v>1870093.2982693822</v>
      </c>
      <c r="F12" s="648">
        <v>178837.76987440535</v>
      </c>
      <c r="G12" s="649" t="s">
        <v>292</v>
      </c>
      <c r="H12" s="650">
        <v>13.878479787877787</v>
      </c>
      <c r="I12" s="651">
        <v>327536.7633327496</v>
      </c>
      <c r="J12" s="664" t="s">
        <v>293</v>
      </c>
      <c r="K12" s="653">
        <v>20.76872718855445</v>
      </c>
      <c r="L12" s="654"/>
    </row>
    <row r="13" spans="1:12" ht="25.5" customHeight="1">
      <c r="A13" s="655" t="s">
        <v>299</v>
      </c>
      <c r="B13" s="656">
        <v>1805735.9748320361</v>
      </c>
      <c r="C13" s="656">
        <v>1995148.3738769197</v>
      </c>
      <c r="D13" s="656">
        <v>2177792.0340676117</v>
      </c>
      <c r="E13" s="656">
        <v>2508999.0118683758</v>
      </c>
      <c r="F13" s="657">
        <v>189412.39904488367</v>
      </c>
      <c r="G13" s="658"/>
      <c r="H13" s="659">
        <v>10.489484713428396</v>
      </c>
      <c r="I13" s="665">
        <v>331206.97780076414</v>
      </c>
      <c r="J13" s="666"/>
      <c r="K13" s="667">
        <v>15.208384116556168</v>
      </c>
      <c r="L13" s="654"/>
    </row>
    <row r="14" spans="1:12" ht="25.5" customHeight="1">
      <c r="A14" s="655" t="s">
        <v>300</v>
      </c>
      <c r="B14" s="656">
        <v>87759.355625270109</v>
      </c>
      <c r="C14" s="656">
        <v>-16520.805089309986</v>
      </c>
      <c r="D14" s="656">
        <v>149489.00276416997</v>
      </c>
      <c r="E14" s="656">
        <v>101573.89852339</v>
      </c>
      <c r="F14" s="657">
        <v>-104280.1607145801</v>
      </c>
      <c r="G14" s="658"/>
      <c r="H14" s="659">
        <v>-118.82512123249099</v>
      </c>
      <c r="I14" s="660">
        <v>-47915.104240779969</v>
      </c>
      <c r="J14" s="659"/>
      <c r="K14" s="661">
        <v>-32.052594742617693</v>
      </c>
      <c r="L14" s="654"/>
    </row>
    <row r="15" spans="1:12" ht="25.5" customHeight="1">
      <c r="A15" s="662" t="s">
        <v>301</v>
      </c>
      <c r="B15" s="656">
        <v>202777.81187425001</v>
      </c>
      <c r="C15" s="656">
        <v>245828.71201525</v>
      </c>
      <c r="D15" s="656">
        <v>255761.09999525</v>
      </c>
      <c r="E15" s="656">
        <v>371081.50061729003</v>
      </c>
      <c r="F15" s="657">
        <v>43050.900140999991</v>
      </c>
      <c r="G15" s="658"/>
      <c r="H15" s="659">
        <v>21.230577321594453</v>
      </c>
      <c r="I15" s="660">
        <v>115320.40062204003</v>
      </c>
      <c r="J15" s="659"/>
      <c r="K15" s="661">
        <v>45.089108791048268</v>
      </c>
      <c r="L15" s="654"/>
    </row>
    <row r="16" spans="1:12" ht="25.5" customHeight="1">
      <c r="A16" s="662" t="s">
        <v>302</v>
      </c>
      <c r="B16" s="656">
        <v>115018.4562489799</v>
      </c>
      <c r="C16" s="656">
        <v>262349.51710455999</v>
      </c>
      <c r="D16" s="656">
        <v>106272.09723108003</v>
      </c>
      <c r="E16" s="656">
        <v>269507.60209390003</v>
      </c>
      <c r="F16" s="657">
        <v>147331.06085558009</v>
      </c>
      <c r="G16" s="658"/>
      <c r="H16" s="659">
        <v>128.09340836278767</v>
      </c>
      <c r="I16" s="660">
        <v>163235.50486282</v>
      </c>
      <c r="J16" s="659"/>
      <c r="K16" s="661">
        <v>153.60147123837942</v>
      </c>
      <c r="L16" s="654"/>
    </row>
    <row r="17" spans="1:12" ht="25.5" customHeight="1">
      <c r="A17" s="655" t="s">
        <v>303</v>
      </c>
      <c r="B17" s="656">
        <v>8226.9650202916546</v>
      </c>
      <c r="C17" s="656">
        <v>8727.4744703199995</v>
      </c>
      <c r="D17" s="656">
        <v>9225.8825246000015</v>
      </c>
      <c r="E17" s="656">
        <v>10558.027416839999</v>
      </c>
      <c r="F17" s="657">
        <v>500.50945002834487</v>
      </c>
      <c r="G17" s="658"/>
      <c r="H17" s="659">
        <v>6.0837678146661345</v>
      </c>
      <c r="I17" s="660">
        <v>1332.1448922399977</v>
      </c>
      <c r="J17" s="659"/>
      <c r="K17" s="661">
        <v>14.439213687015318</v>
      </c>
      <c r="L17" s="654"/>
    </row>
    <row r="18" spans="1:12" ht="25.5" customHeight="1">
      <c r="A18" s="662" t="s">
        <v>304</v>
      </c>
      <c r="B18" s="656">
        <v>17443.585907166511</v>
      </c>
      <c r="C18" s="656">
        <v>22008.891352904535</v>
      </c>
      <c r="D18" s="656">
        <v>21917.149346277081</v>
      </c>
      <c r="E18" s="656">
        <v>27488.340841969122</v>
      </c>
      <c r="F18" s="657">
        <v>4565.305445738024</v>
      </c>
      <c r="G18" s="658"/>
      <c r="H18" s="659">
        <v>26.171828831722131</v>
      </c>
      <c r="I18" s="660">
        <v>5571.1914956920409</v>
      </c>
      <c r="J18" s="659"/>
      <c r="K18" s="661">
        <v>25.419325331368341</v>
      </c>
      <c r="L18" s="654"/>
    </row>
    <row r="19" spans="1:12" ht="25.5" customHeight="1">
      <c r="A19" s="662" t="s">
        <v>305</v>
      </c>
      <c r="B19" s="656">
        <v>3414.3295247600004</v>
      </c>
      <c r="C19" s="656">
        <v>4486.2288242900004</v>
      </c>
      <c r="D19" s="656">
        <v>4286.2288242900004</v>
      </c>
      <c r="E19" s="656">
        <v>3830.87617512</v>
      </c>
      <c r="F19" s="657">
        <v>1071.89929953</v>
      </c>
      <c r="G19" s="658"/>
      <c r="H19" s="659">
        <v>31.394137319107941</v>
      </c>
      <c r="I19" s="660">
        <v>-455.3526491700004</v>
      </c>
      <c r="J19" s="659"/>
      <c r="K19" s="661">
        <v>-10.623619686133488</v>
      </c>
      <c r="L19" s="654"/>
    </row>
    <row r="20" spans="1:12" ht="25.5" customHeight="1">
      <c r="A20" s="662" t="s">
        <v>306</v>
      </c>
      <c r="B20" s="656">
        <v>14029.256382406509</v>
      </c>
      <c r="C20" s="656">
        <v>17522.662528614535</v>
      </c>
      <c r="D20" s="656">
        <v>17630.920521987082</v>
      </c>
      <c r="E20" s="656">
        <v>23657.464666849122</v>
      </c>
      <c r="F20" s="657">
        <v>3493.4061462080263</v>
      </c>
      <c r="G20" s="658"/>
      <c r="H20" s="659">
        <v>24.900864671551357</v>
      </c>
      <c r="I20" s="660">
        <v>6026.5441448620404</v>
      </c>
      <c r="J20" s="659"/>
      <c r="K20" s="661">
        <v>34.181676091991271</v>
      </c>
      <c r="L20" s="654"/>
    </row>
    <row r="21" spans="1:12" ht="25.5" customHeight="1">
      <c r="A21" s="655" t="s">
        <v>307</v>
      </c>
      <c r="B21" s="656">
        <v>1692306.0682793078</v>
      </c>
      <c r="C21" s="656">
        <v>1980932.8131430051</v>
      </c>
      <c r="D21" s="656">
        <v>1997159.9994325647</v>
      </c>
      <c r="E21" s="656">
        <v>2369378.7450861768</v>
      </c>
      <c r="F21" s="657">
        <v>288626.74486369733</v>
      </c>
      <c r="G21" s="668"/>
      <c r="H21" s="659">
        <v>17.055233109053695</v>
      </c>
      <c r="I21" s="660">
        <v>372218.74565361207</v>
      </c>
      <c r="J21" s="669"/>
      <c r="K21" s="661">
        <v>18.637402399375478</v>
      </c>
      <c r="L21" s="654"/>
    </row>
    <row r="22" spans="1:12" ht="25.5" customHeight="1">
      <c r="A22" s="655" t="s">
        <v>308</v>
      </c>
      <c r="B22" s="656">
        <v>517138.28540345817</v>
      </c>
      <c r="C22" s="656">
        <v>499002.30371894647</v>
      </c>
      <c r="D22" s="656">
        <v>600724.93525544356</v>
      </c>
      <c r="E22" s="656">
        <v>638905.71359899361</v>
      </c>
      <c r="F22" s="657">
        <v>10574.629170478307</v>
      </c>
      <c r="G22" s="670" t="s">
        <v>292</v>
      </c>
      <c r="H22" s="659">
        <v>2.0448358725226172</v>
      </c>
      <c r="I22" s="660">
        <v>3670.2144680145357</v>
      </c>
      <c r="J22" s="671" t="s">
        <v>293</v>
      </c>
      <c r="K22" s="661">
        <v>0.61096422882027812</v>
      </c>
      <c r="L22" s="654"/>
    </row>
    <row r="23" spans="1:12" ht="25.5" customHeight="1">
      <c r="A23" s="646" t="s">
        <v>309</v>
      </c>
      <c r="B23" s="647">
        <v>2244578.5723777702</v>
      </c>
      <c r="C23" s="647">
        <v>2477223.2236062852</v>
      </c>
      <c r="D23" s="647">
        <v>2591701.9945694054</v>
      </c>
      <c r="E23" s="647">
        <v>2900306.475994458</v>
      </c>
      <c r="F23" s="648">
        <v>232644.65122851497</v>
      </c>
      <c r="G23" s="672"/>
      <c r="H23" s="650">
        <v>10.364736351468656</v>
      </c>
      <c r="I23" s="651">
        <v>308604.48142505251</v>
      </c>
      <c r="J23" s="650"/>
      <c r="K23" s="673">
        <v>11.907406101152658</v>
      </c>
      <c r="L23" s="654"/>
    </row>
    <row r="24" spans="1:12" ht="25.5" customHeight="1">
      <c r="A24" s="655" t="s">
        <v>310</v>
      </c>
      <c r="B24" s="656">
        <v>1634481.7499847095</v>
      </c>
      <c r="C24" s="656">
        <v>1564234.9146167098</v>
      </c>
      <c r="D24" s="656">
        <v>1623172.4922257666</v>
      </c>
      <c r="E24" s="656">
        <v>1752666.0142938986</v>
      </c>
      <c r="F24" s="657">
        <v>-70246.835367999738</v>
      </c>
      <c r="G24" s="658"/>
      <c r="H24" s="659">
        <v>-4.2978048160315581</v>
      </c>
      <c r="I24" s="660">
        <v>129493.52206813195</v>
      </c>
      <c r="J24" s="659"/>
      <c r="K24" s="674">
        <v>7.9778041266929458</v>
      </c>
      <c r="L24" s="654"/>
    </row>
    <row r="25" spans="1:12" ht="25.5" customHeight="1">
      <c r="A25" s="655" t="s">
        <v>311</v>
      </c>
      <c r="B25" s="656">
        <v>503287.11484016536</v>
      </c>
      <c r="C25" s="656">
        <v>532081.50219190423</v>
      </c>
      <c r="D25" s="656">
        <v>569402.38672684168</v>
      </c>
      <c r="E25" s="656">
        <v>619903.42874990171</v>
      </c>
      <c r="F25" s="657">
        <v>28794.387351738871</v>
      </c>
      <c r="G25" s="658"/>
      <c r="H25" s="659">
        <v>5.7212645630483578</v>
      </c>
      <c r="I25" s="660">
        <v>50501.042023060028</v>
      </c>
      <c r="J25" s="659"/>
      <c r="K25" s="674">
        <v>8.8691307237682508</v>
      </c>
      <c r="L25" s="654"/>
    </row>
    <row r="26" spans="1:12" ht="25.5" customHeight="1">
      <c r="A26" s="662" t="s">
        <v>312</v>
      </c>
      <c r="B26" s="656">
        <v>327482.67803007999</v>
      </c>
      <c r="C26" s="656">
        <v>354766.22070260003</v>
      </c>
      <c r="D26" s="656">
        <v>361745.91183872998</v>
      </c>
      <c r="E26" s="656">
        <v>406967.67612013995</v>
      </c>
      <c r="F26" s="657">
        <v>27283.542672520038</v>
      </c>
      <c r="G26" s="658"/>
      <c r="H26" s="659">
        <v>8.3312933791307238</v>
      </c>
      <c r="I26" s="660">
        <v>45221.764281409967</v>
      </c>
      <c r="J26" s="659"/>
      <c r="K26" s="661">
        <v>12.500974524231884</v>
      </c>
      <c r="L26" s="654"/>
    </row>
    <row r="27" spans="1:12" ht="25.5" customHeight="1">
      <c r="A27" s="662" t="s">
        <v>313</v>
      </c>
      <c r="B27" s="656">
        <v>175804.43157376483</v>
      </c>
      <c r="C27" s="656">
        <v>177315.27126271435</v>
      </c>
      <c r="D27" s="656">
        <v>207656.43750904762</v>
      </c>
      <c r="E27" s="656">
        <v>212935.78837642338</v>
      </c>
      <c r="F27" s="657">
        <v>1510.8396889495198</v>
      </c>
      <c r="G27" s="658"/>
      <c r="H27" s="659">
        <v>0.85938657827040887</v>
      </c>
      <c r="I27" s="660">
        <v>5279.3508673757606</v>
      </c>
      <c r="J27" s="659"/>
      <c r="K27" s="661">
        <v>2.5423487615912408</v>
      </c>
      <c r="L27" s="654"/>
    </row>
    <row r="28" spans="1:12" ht="25.5" customHeight="1">
      <c r="A28" s="662" t="s">
        <v>314</v>
      </c>
      <c r="B28" s="656">
        <v>1131194.6351445443</v>
      </c>
      <c r="C28" s="656">
        <v>1032153.4124248056</v>
      </c>
      <c r="D28" s="656">
        <v>1053770.1054989251</v>
      </c>
      <c r="E28" s="656">
        <v>1132762.5855439969</v>
      </c>
      <c r="F28" s="657">
        <v>-99041.222719738726</v>
      </c>
      <c r="G28" s="658"/>
      <c r="H28" s="659">
        <v>-8.7554537161576285</v>
      </c>
      <c r="I28" s="660">
        <v>78992.480045071803</v>
      </c>
      <c r="J28" s="659"/>
      <c r="K28" s="661">
        <v>7.4961777367627533</v>
      </c>
      <c r="L28" s="654"/>
    </row>
    <row r="29" spans="1:12" ht="25.5" customHeight="1">
      <c r="A29" s="675" t="s">
        <v>315</v>
      </c>
      <c r="B29" s="676">
        <v>610096.82239306055</v>
      </c>
      <c r="C29" s="676">
        <v>912988.30898957537</v>
      </c>
      <c r="D29" s="676">
        <v>968529.50234363868</v>
      </c>
      <c r="E29" s="676">
        <v>1147640.4617005594</v>
      </c>
      <c r="F29" s="677">
        <v>302891.48659651482</v>
      </c>
      <c r="G29" s="678"/>
      <c r="H29" s="678">
        <v>49.646461918691024</v>
      </c>
      <c r="I29" s="679">
        <v>179110.95935692068</v>
      </c>
      <c r="J29" s="678"/>
      <c r="K29" s="680">
        <v>18.493082443385529</v>
      </c>
      <c r="L29" s="654"/>
    </row>
    <row r="30" spans="1:12" ht="25.5" customHeight="1" thickBot="1">
      <c r="A30" s="681" t="s">
        <v>316</v>
      </c>
      <c r="B30" s="682">
        <v>2353961.9820118616</v>
      </c>
      <c r="C30" s="682">
        <v>2579237.3087743241</v>
      </c>
      <c r="D30" s="682">
        <v>2682041.5696336441</v>
      </c>
      <c r="E30" s="682">
        <v>2973135.7429537713</v>
      </c>
      <c r="F30" s="683">
        <v>225275.3267624625</v>
      </c>
      <c r="G30" s="684"/>
      <c r="H30" s="684">
        <v>9.5700494945940608</v>
      </c>
      <c r="I30" s="685">
        <v>291094.17332012719</v>
      </c>
      <c r="J30" s="684"/>
      <c r="K30" s="686">
        <v>10.853454943276269</v>
      </c>
      <c r="L30" s="654"/>
    </row>
    <row r="31" spans="1:12" ht="25.5" customHeight="1" thickTop="1">
      <c r="A31" s="687" t="s">
        <v>727</v>
      </c>
      <c r="B31" s="688">
        <v>-28710.610854990009</v>
      </c>
      <c r="C31" s="643" t="s">
        <v>317</v>
      </c>
      <c r="D31" s="689"/>
      <c r="E31" s="689"/>
      <c r="F31" s="689"/>
      <c r="G31" s="690"/>
      <c r="H31" s="691"/>
      <c r="I31" s="689"/>
      <c r="J31" s="692"/>
      <c r="K31" s="692"/>
    </row>
    <row r="32" spans="1:12" ht="25.5" customHeight="1">
      <c r="A32" s="687" t="s">
        <v>728</v>
      </c>
      <c r="B32" s="688">
        <v>34510.56387553551</v>
      </c>
      <c r="C32" s="643" t="s">
        <v>317</v>
      </c>
      <c r="D32" s="689"/>
      <c r="E32" s="689"/>
      <c r="F32" s="689"/>
      <c r="G32" s="690"/>
      <c r="H32" s="691"/>
      <c r="I32" s="689"/>
      <c r="J32" s="692"/>
      <c r="K32" s="692"/>
    </row>
    <row r="33" spans="1:11" ht="25.5" customHeight="1">
      <c r="A33" s="693" t="s">
        <v>318</v>
      </c>
      <c r="B33" s="643"/>
      <c r="C33" s="643"/>
      <c r="D33" s="689"/>
      <c r="E33" s="689"/>
      <c r="F33" s="689"/>
      <c r="G33" s="690"/>
      <c r="H33" s="691"/>
      <c r="I33" s="689"/>
      <c r="J33" s="692"/>
      <c r="K33" s="692"/>
    </row>
    <row r="34" spans="1:11" ht="25.5" customHeight="1">
      <c r="A34" s="694" t="s">
        <v>319</v>
      </c>
      <c r="B34" s="643"/>
      <c r="C34" s="643"/>
      <c r="D34" s="689"/>
      <c r="E34" s="689"/>
      <c r="F34" s="689"/>
      <c r="G34" s="690"/>
      <c r="H34" s="691"/>
      <c r="I34" s="689"/>
      <c r="J34" s="692"/>
      <c r="K34" s="692"/>
    </row>
    <row r="35" spans="1:11" ht="25.5" customHeight="1">
      <c r="A35" s="695" t="s">
        <v>320</v>
      </c>
      <c r="B35" s="696">
        <v>0.91999700765905312</v>
      </c>
      <c r="C35" s="697">
        <v>0.92645835085483064</v>
      </c>
      <c r="D35" s="697">
        <v>0.86678967189953871</v>
      </c>
      <c r="E35" s="697">
        <v>0.96270649279445164</v>
      </c>
      <c r="F35" s="698">
        <v>6.4613431957775136E-3</v>
      </c>
      <c r="G35" s="699"/>
      <c r="H35" s="698">
        <v>0.70232219691871645</v>
      </c>
      <c r="I35" s="698">
        <v>9.5916820894912935E-2</v>
      </c>
      <c r="J35" s="698"/>
      <c r="K35" s="698">
        <v>11.065754935071462</v>
      </c>
    </row>
    <row r="36" spans="1:11" ht="25.5" customHeight="1">
      <c r="A36" s="695" t="s">
        <v>321</v>
      </c>
      <c r="B36" s="696">
        <v>2.9877941928571294</v>
      </c>
      <c r="C36" s="697">
        <v>2.7236400690033116</v>
      </c>
      <c r="D36" s="697">
        <v>2.4709224702419132</v>
      </c>
      <c r="E36" s="697">
        <v>2.7218803339473818</v>
      </c>
      <c r="F36" s="698">
        <v>-0.26415412385381787</v>
      </c>
      <c r="G36" s="699"/>
      <c r="H36" s="698">
        <v>-8.841108416547792</v>
      </c>
      <c r="I36" s="698">
        <v>0.25095786370546858</v>
      </c>
      <c r="J36" s="698"/>
      <c r="K36" s="698">
        <v>10.156444272446103</v>
      </c>
    </row>
    <row r="37" spans="1:11" ht="25.5" customHeight="1">
      <c r="A37" s="695" t="s">
        <v>322</v>
      </c>
      <c r="B37" s="700">
        <v>4.1030368335557039</v>
      </c>
      <c r="C37" s="701">
        <v>4.313331948183043</v>
      </c>
      <c r="D37" s="701">
        <v>3.94529523216046</v>
      </c>
      <c r="E37" s="701">
        <v>4.5041594320010487</v>
      </c>
      <c r="F37" s="698">
        <v>0.21029511462733907</v>
      </c>
      <c r="G37" s="699"/>
      <c r="H37" s="698">
        <v>5.1253528339665602</v>
      </c>
      <c r="I37" s="698">
        <v>0.55886419984058877</v>
      </c>
      <c r="J37" s="698"/>
      <c r="K37" s="698">
        <v>14.165332806654179</v>
      </c>
    </row>
    <row r="38" spans="1:11" ht="17.100000000000001" customHeight="1">
      <c r="A38" s="702"/>
      <c r="B38" s="643"/>
      <c r="C38" s="643"/>
      <c r="D38" s="643"/>
      <c r="E38" s="643"/>
      <c r="F38" s="643"/>
      <c r="G38" s="643"/>
      <c r="H38" s="643"/>
      <c r="I38" s="643"/>
      <c r="J38" s="643"/>
      <c r="K38" s="643"/>
    </row>
  </sheetData>
  <mergeCells count="7">
    <mergeCell ref="A1:K1"/>
    <mergeCell ref="A2:K2"/>
    <mergeCell ref="I3:K3"/>
    <mergeCell ref="F4:K4"/>
    <mergeCell ref="F5:H5"/>
    <mergeCell ref="I5:K5"/>
    <mergeCell ref="A4:A6"/>
  </mergeCells>
  <pageMargins left="0.5" right="0.5" top="0.75" bottom="0.75" header="0.3" footer="0.3"/>
  <pageSetup paperSize="9" scale="57"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K56"/>
  <sheetViews>
    <sheetView workbookViewId="0">
      <selection activeCell="O14" sqref="O14"/>
    </sheetView>
  </sheetViews>
  <sheetFormatPr defaultColWidth="11" defaultRowHeight="17.100000000000001" customHeight="1"/>
  <cols>
    <col min="1" max="1" width="53.5703125" style="342" bestFit="1" customWidth="1"/>
    <col min="2" max="5" width="13.7109375" style="342" customWidth="1"/>
    <col min="6" max="6" width="12.42578125" style="342" customWidth="1"/>
    <col min="7" max="7" width="2.42578125" style="342" customWidth="1"/>
    <col min="8" max="8" width="8.5703125" style="342" customWidth="1"/>
    <col min="9" max="9" width="12.42578125" style="342" customWidth="1"/>
    <col min="10" max="10" width="2.140625" style="342" customWidth="1"/>
    <col min="11" max="11" width="9.42578125" style="342" customWidth="1"/>
    <col min="12" max="256" width="11" style="642"/>
    <col min="257" max="257" width="46.7109375" style="642" bestFit="1" customWidth="1"/>
    <col min="258" max="258" width="11.85546875" style="642" customWidth="1"/>
    <col min="259" max="259" width="12.42578125" style="642" customWidth="1"/>
    <col min="260" max="260" width="12.5703125" style="642" customWidth="1"/>
    <col min="261" max="261" width="11.7109375" style="642" customWidth="1"/>
    <col min="262" max="262" width="10.7109375" style="642" customWidth="1"/>
    <col min="263" max="263" width="2.42578125" style="642" bestFit="1" customWidth="1"/>
    <col min="264" max="264" width="8.5703125" style="642" customWidth="1"/>
    <col min="265" max="265" width="12.42578125" style="642" customWidth="1"/>
    <col min="266" max="266" width="2.140625" style="642" customWidth="1"/>
    <col min="267" max="267" width="9.42578125" style="642" customWidth="1"/>
    <col min="268" max="512" width="11" style="642"/>
    <col min="513" max="513" width="46.7109375" style="642" bestFit="1" customWidth="1"/>
    <col min="514" max="514" width="11.85546875" style="642" customWidth="1"/>
    <col min="515" max="515" width="12.42578125" style="642" customWidth="1"/>
    <col min="516" max="516" width="12.5703125" style="642" customWidth="1"/>
    <col min="517" max="517" width="11.7109375" style="642" customWidth="1"/>
    <col min="518" max="518" width="10.7109375" style="642" customWidth="1"/>
    <col min="519" max="519" width="2.42578125" style="642" bestFit="1" customWidth="1"/>
    <col min="520" max="520" width="8.5703125" style="642" customWidth="1"/>
    <col min="521" max="521" width="12.42578125" style="642" customWidth="1"/>
    <col min="522" max="522" width="2.140625" style="642" customWidth="1"/>
    <col min="523" max="523" width="9.42578125" style="642" customWidth="1"/>
    <col min="524" max="768" width="11" style="642"/>
    <col min="769" max="769" width="46.7109375" style="642" bestFit="1" customWidth="1"/>
    <col min="770" max="770" width="11.85546875" style="642" customWidth="1"/>
    <col min="771" max="771" width="12.42578125" style="642" customWidth="1"/>
    <col min="772" max="772" width="12.5703125" style="642" customWidth="1"/>
    <col min="773" max="773" width="11.7109375" style="642" customWidth="1"/>
    <col min="774" max="774" width="10.7109375" style="642" customWidth="1"/>
    <col min="775" max="775" width="2.42578125" style="642" bestFit="1" customWidth="1"/>
    <col min="776" max="776" width="8.5703125" style="642" customWidth="1"/>
    <col min="777" max="777" width="12.42578125" style="642" customWidth="1"/>
    <col min="778" max="778" width="2.140625" style="642" customWidth="1"/>
    <col min="779" max="779" width="9.42578125" style="642" customWidth="1"/>
    <col min="780" max="1024" width="11" style="642"/>
    <col min="1025" max="1025" width="46.7109375" style="642" bestFit="1" customWidth="1"/>
    <col min="1026" max="1026" width="11.85546875" style="642" customWidth="1"/>
    <col min="1027" max="1027" width="12.42578125" style="642" customWidth="1"/>
    <col min="1028" max="1028" width="12.5703125" style="642" customWidth="1"/>
    <col min="1029" max="1029" width="11.7109375" style="642" customWidth="1"/>
    <col min="1030" max="1030" width="10.7109375" style="642" customWidth="1"/>
    <col min="1031" max="1031" width="2.42578125" style="642" bestFit="1" customWidth="1"/>
    <col min="1032" max="1032" width="8.5703125" style="642" customWidth="1"/>
    <col min="1033" max="1033" width="12.42578125" style="642" customWidth="1"/>
    <col min="1034" max="1034" width="2.140625" style="642" customWidth="1"/>
    <col min="1035" max="1035" width="9.42578125" style="642" customWidth="1"/>
    <col min="1036" max="1280" width="11" style="642"/>
    <col min="1281" max="1281" width="46.7109375" style="642" bestFit="1" customWidth="1"/>
    <col min="1282" max="1282" width="11.85546875" style="642" customWidth="1"/>
    <col min="1283" max="1283" width="12.42578125" style="642" customWidth="1"/>
    <col min="1284" max="1284" width="12.5703125" style="642" customWidth="1"/>
    <col min="1285" max="1285" width="11.7109375" style="642" customWidth="1"/>
    <col min="1286" max="1286" width="10.7109375" style="642" customWidth="1"/>
    <col min="1287" max="1287" width="2.42578125" style="642" bestFit="1" customWidth="1"/>
    <col min="1288" max="1288" width="8.5703125" style="642" customWidth="1"/>
    <col min="1289" max="1289" width="12.42578125" style="642" customWidth="1"/>
    <col min="1290" max="1290" width="2.140625" style="642" customWidth="1"/>
    <col min="1291" max="1291" width="9.42578125" style="642" customWidth="1"/>
    <col min="1292" max="1536" width="11" style="642"/>
    <col min="1537" max="1537" width="46.7109375" style="642" bestFit="1" customWidth="1"/>
    <col min="1538" max="1538" width="11.85546875" style="642" customWidth="1"/>
    <col min="1539" max="1539" width="12.42578125" style="642" customWidth="1"/>
    <col min="1540" max="1540" width="12.5703125" style="642" customWidth="1"/>
    <col min="1541" max="1541" width="11.7109375" style="642" customWidth="1"/>
    <col min="1542" max="1542" width="10.7109375" style="642" customWidth="1"/>
    <col min="1543" max="1543" width="2.42578125" style="642" bestFit="1" customWidth="1"/>
    <col min="1544" max="1544" width="8.5703125" style="642" customWidth="1"/>
    <col min="1545" max="1545" width="12.42578125" style="642" customWidth="1"/>
    <col min="1546" max="1546" width="2.140625" style="642" customWidth="1"/>
    <col min="1547" max="1547" width="9.42578125" style="642" customWidth="1"/>
    <col min="1548" max="1792" width="11" style="642"/>
    <col min="1793" max="1793" width="46.7109375" style="642" bestFit="1" customWidth="1"/>
    <col min="1794" max="1794" width="11.85546875" style="642" customWidth="1"/>
    <col min="1795" max="1795" width="12.42578125" style="642" customWidth="1"/>
    <col min="1796" max="1796" width="12.5703125" style="642" customWidth="1"/>
    <col min="1797" max="1797" width="11.7109375" style="642" customWidth="1"/>
    <col min="1798" max="1798" width="10.7109375" style="642" customWidth="1"/>
    <col min="1799" max="1799" width="2.42578125" style="642" bestFit="1" customWidth="1"/>
    <col min="1800" max="1800" width="8.5703125" style="642" customWidth="1"/>
    <col min="1801" max="1801" width="12.42578125" style="642" customWidth="1"/>
    <col min="1802" max="1802" width="2.140625" style="642" customWidth="1"/>
    <col min="1803" max="1803" width="9.42578125" style="642" customWidth="1"/>
    <col min="1804" max="2048" width="11" style="642"/>
    <col min="2049" max="2049" width="46.7109375" style="642" bestFit="1" customWidth="1"/>
    <col min="2050" max="2050" width="11.85546875" style="642" customWidth="1"/>
    <col min="2051" max="2051" width="12.42578125" style="642" customWidth="1"/>
    <col min="2052" max="2052" width="12.5703125" style="642" customWidth="1"/>
    <col min="2053" max="2053" width="11.7109375" style="642" customWidth="1"/>
    <col min="2054" max="2054" width="10.7109375" style="642" customWidth="1"/>
    <col min="2055" max="2055" width="2.42578125" style="642" bestFit="1" customWidth="1"/>
    <col min="2056" max="2056" width="8.5703125" style="642" customWidth="1"/>
    <col min="2057" max="2057" width="12.42578125" style="642" customWidth="1"/>
    <col min="2058" max="2058" width="2.140625" style="642" customWidth="1"/>
    <col min="2059" max="2059" width="9.42578125" style="642" customWidth="1"/>
    <col min="2060" max="2304" width="11" style="642"/>
    <col min="2305" max="2305" width="46.7109375" style="642" bestFit="1" customWidth="1"/>
    <col min="2306" max="2306" width="11.85546875" style="642" customWidth="1"/>
    <col min="2307" max="2307" width="12.42578125" style="642" customWidth="1"/>
    <col min="2308" max="2308" width="12.5703125" style="642" customWidth="1"/>
    <col min="2309" max="2309" width="11.7109375" style="642" customWidth="1"/>
    <col min="2310" max="2310" width="10.7109375" style="642" customWidth="1"/>
    <col min="2311" max="2311" width="2.42578125" style="642" bestFit="1" customWidth="1"/>
    <col min="2312" max="2312" width="8.5703125" style="642" customWidth="1"/>
    <col min="2313" max="2313" width="12.42578125" style="642" customWidth="1"/>
    <col min="2314" max="2314" width="2.140625" style="642" customWidth="1"/>
    <col min="2315" max="2315" width="9.42578125" style="642" customWidth="1"/>
    <col min="2316" max="2560" width="11" style="642"/>
    <col min="2561" max="2561" width="46.7109375" style="642" bestFit="1" customWidth="1"/>
    <col min="2562" max="2562" width="11.85546875" style="642" customWidth="1"/>
    <col min="2563" max="2563" width="12.42578125" style="642" customWidth="1"/>
    <col min="2564" max="2564" width="12.5703125" style="642" customWidth="1"/>
    <col min="2565" max="2565" width="11.7109375" style="642" customWidth="1"/>
    <col min="2566" max="2566" width="10.7109375" style="642" customWidth="1"/>
    <col min="2567" max="2567" width="2.42578125" style="642" bestFit="1" customWidth="1"/>
    <col min="2568" max="2568" width="8.5703125" style="642" customWidth="1"/>
    <col min="2569" max="2569" width="12.42578125" style="642" customWidth="1"/>
    <col min="2570" max="2570" width="2.140625" style="642" customWidth="1"/>
    <col min="2571" max="2571" width="9.42578125" style="642" customWidth="1"/>
    <col min="2572" max="2816" width="11" style="642"/>
    <col min="2817" max="2817" width="46.7109375" style="642" bestFit="1" customWidth="1"/>
    <col min="2818" max="2818" width="11.85546875" style="642" customWidth="1"/>
    <col min="2819" max="2819" width="12.42578125" style="642" customWidth="1"/>
    <col min="2820" max="2820" width="12.5703125" style="642" customWidth="1"/>
    <col min="2821" max="2821" width="11.7109375" style="642" customWidth="1"/>
    <col min="2822" max="2822" width="10.7109375" style="642" customWidth="1"/>
    <col min="2823" max="2823" width="2.42578125" style="642" bestFit="1" customWidth="1"/>
    <col min="2824" max="2824" width="8.5703125" style="642" customWidth="1"/>
    <col min="2825" max="2825" width="12.42578125" style="642" customWidth="1"/>
    <col min="2826" max="2826" width="2.140625" style="642" customWidth="1"/>
    <col min="2827" max="2827" width="9.42578125" style="642" customWidth="1"/>
    <col min="2828" max="3072" width="11" style="642"/>
    <col min="3073" max="3073" width="46.7109375" style="642" bestFit="1" customWidth="1"/>
    <col min="3074" max="3074" width="11.85546875" style="642" customWidth="1"/>
    <col min="3075" max="3075" width="12.42578125" style="642" customWidth="1"/>
    <col min="3076" max="3076" width="12.5703125" style="642" customWidth="1"/>
    <col min="3077" max="3077" width="11.7109375" style="642" customWidth="1"/>
    <col min="3078" max="3078" width="10.7109375" style="642" customWidth="1"/>
    <col min="3079" max="3079" width="2.42578125" style="642" bestFit="1" customWidth="1"/>
    <col min="3080" max="3080" width="8.5703125" style="642" customWidth="1"/>
    <col min="3081" max="3081" width="12.42578125" style="642" customWidth="1"/>
    <col min="3082" max="3082" width="2.140625" style="642" customWidth="1"/>
    <col min="3083" max="3083" width="9.42578125" style="642" customWidth="1"/>
    <col min="3084" max="3328" width="11" style="642"/>
    <col min="3329" max="3329" width="46.7109375" style="642" bestFit="1" customWidth="1"/>
    <col min="3330" max="3330" width="11.85546875" style="642" customWidth="1"/>
    <col min="3331" max="3331" width="12.42578125" style="642" customWidth="1"/>
    <col min="3332" max="3332" width="12.5703125" style="642" customWidth="1"/>
    <col min="3333" max="3333" width="11.7109375" style="642" customWidth="1"/>
    <col min="3334" max="3334" width="10.7109375" style="642" customWidth="1"/>
    <col min="3335" max="3335" width="2.42578125" style="642" bestFit="1" customWidth="1"/>
    <col min="3336" max="3336" width="8.5703125" style="642" customWidth="1"/>
    <col min="3337" max="3337" width="12.42578125" style="642" customWidth="1"/>
    <col min="3338" max="3338" width="2.140625" style="642" customWidth="1"/>
    <col min="3339" max="3339" width="9.42578125" style="642" customWidth="1"/>
    <col min="3340" max="3584" width="11" style="642"/>
    <col min="3585" max="3585" width="46.7109375" style="642" bestFit="1" customWidth="1"/>
    <col min="3586" max="3586" width="11.85546875" style="642" customWidth="1"/>
    <col min="3587" max="3587" width="12.42578125" style="642" customWidth="1"/>
    <col min="3588" max="3588" width="12.5703125" style="642" customWidth="1"/>
    <col min="3589" max="3589" width="11.7109375" style="642" customWidth="1"/>
    <col min="3590" max="3590" width="10.7109375" style="642" customWidth="1"/>
    <col min="3591" max="3591" width="2.42578125" style="642" bestFit="1" customWidth="1"/>
    <col min="3592" max="3592" width="8.5703125" style="642" customWidth="1"/>
    <col min="3593" max="3593" width="12.42578125" style="642" customWidth="1"/>
    <col min="3594" max="3594" width="2.140625" style="642" customWidth="1"/>
    <col min="3595" max="3595" width="9.42578125" style="642" customWidth="1"/>
    <col min="3596" max="3840" width="11" style="642"/>
    <col min="3841" max="3841" width="46.7109375" style="642" bestFit="1" customWidth="1"/>
    <col min="3842" max="3842" width="11.85546875" style="642" customWidth="1"/>
    <col min="3843" max="3843" width="12.42578125" style="642" customWidth="1"/>
    <col min="3844" max="3844" width="12.5703125" style="642" customWidth="1"/>
    <col min="3845" max="3845" width="11.7109375" style="642" customWidth="1"/>
    <col min="3846" max="3846" width="10.7109375" style="642" customWidth="1"/>
    <col min="3847" max="3847" width="2.42578125" style="642" bestFit="1" customWidth="1"/>
    <col min="3848" max="3848" width="8.5703125" style="642" customWidth="1"/>
    <col min="3849" max="3849" width="12.42578125" style="642" customWidth="1"/>
    <col min="3850" max="3850" width="2.140625" style="642" customWidth="1"/>
    <col min="3851" max="3851" width="9.42578125" style="642" customWidth="1"/>
    <col min="3852" max="4096" width="11" style="642"/>
    <col min="4097" max="4097" width="46.7109375" style="642" bestFit="1" customWidth="1"/>
    <col min="4098" max="4098" width="11.85546875" style="642" customWidth="1"/>
    <col min="4099" max="4099" width="12.42578125" style="642" customWidth="1"/>
    <col min="4100" max="4100" width="12.5703125" style="642" customWidth="1"/>
    <col min="4101" max="4101" width="11.7109375" style="642" customWidth="1"/>
    <col min="4102" max="4102" width="10.7109375" style="642" customWidth="1"/>
    <col min="4103" max="4103" width="2.42578125" style="642" bestFit="1" customWidth="1"/>
    <col min="4104" max="4104" width="8.5703125" style="642" customWidth="1"/>
    <col min="4105" max="4105" width="12.42578125" style="642" customWidth="1"/>
    <col min="4106" max="4106" width="2.140625" style="642" customWidth="1"/>
    <col min="4107" max="4107" width="9.42578125" style="642" customWidth="1"/>
    <col min="4108" max="4352" width="11" style="642"/>
    <col min="4353" max="4353" width="46.7109375" style="642" bestFit="1" customWidth="1"/>
    <col min="4354" max="4354" width="11.85546875" style="642" customWidth="1"/>
    <col min="4355" max="4355" width="12.42578125" style="642" customWidth="1"/>
    <col min="4356" max="4356" width="12.5703125" style="642" customWidth="1"/>
    <col min="4357" max="4357" width="11.7109375" style="642" customWidth="1"/>
    <col min="4358" max="4358" width="10.7109375" style="642" customWidth="1"/>
    <col min="4359" max="4359" width="2.42578125" style="642" bestFit="1" customWidth="1"/>
    <col min="4360" max="4360" width="8.5703125" style="642" customWidth="1"/>
    <col min="4361" max="4361" width="12.42578125" style="642" customWidth="1"/>
    <col min="4362" max="4362" width="2.140625" style="642" customWidth="1"/>
    <col min="4363" max="4363" width="9.42578125" style="642" customWidth="1"/>
    <col min="4364" max="4608" width="11" style="642"/>
    <col min="4609" max="4609" width="46.7109375" style="642" bestFit="1" customWidth="1"/>
    <col min="4610" max="4610" width="11.85546875" style="642" customWidth="1"/>
    <col min="4611" max="4611" width="12.42578125" style="642" customWidth="1"/>
    <col min="4612" max="4612" width="12.5703125" style="642" customWidth="1"/>
    <col min="4613" max="4613" width="11.7109375" style="642" customWidth="1"/>
    <col min="4614" max="4614" width="10.7109375" style="642" customWidth="1"/>
    <col min="4615" max="4615" width="2.42578125" style="642" bestFit="1" customWidth="1"/>
    <col min="4616" max="4616" width="8.5703125" style="642" customWidth="1"/>
    <col min="4617" max="4617" width="12.42578125" style="642" customWidth="1"/>
    <col min="4618" max="4618" width="2.140625" style="642" customWidth="1"/>
    <col min="4619" max="4619" width="9.42578125" style="642" customWidth="1"/>
    <col min="4620" max="4864" width="11" style="642"/>
    <col min="4865" max="4865" width="46.7109375" style="642" bestFit="1" customWidth="1"/>
    <col min="4866" max="4866" width="11.85546875" style="642" customWidth="1"/>
    <col min="4867" max="4867" width="12.42578125" style="642" customWidth="1"/>
    <col min="4868" max="4868" width="12.5703125" style="642" customWidth="1"/>
    <col min="4869" max="4869" width="11.7109375" style="642" customWidth="1"/>
    <col min="4870" max="4870" width="10.7109375" style="642" customWidth="1"/>
    <col min="4871" max="4871" width="2.42578125" style="642" bestFit="1" customWidth="1"/>
    <col min="4872" max="4872" width="8.5703125" style="642" customWidth="1"/>
    <col min="4873" max="4873" width="12.42578125" style="642" customWidth="1"/>
    <col min="4874" max="4874" width="2.140625" style="642" customWidth="1"/>
    <col min="4875" max="4875" width="9.42578125" style="642" customWidth="1"/>
    <col min="4876" max="5120" width="11" style="642"/>
    <col min="5121" max="5121" width="46.7109375" style="642" bestFit="1" customWidth="1"/>
    <col min="5122" max="5122" width="11.85546875" style="642" customWidth="1"/>
    <col min="5123" max="5123" width="12.42578125" style="642" customWidth="1"/>
    <col min="5124" max="5124" width="12.5703125" style="642" customWidth="1"/>
    <col min="5125" max="5125" width="11.7109375" style="642" customWidth="1"/>
    <col min="5126" max="5126" width="10.7109375" style="642" customWidth="1"/>
    <col min="5127" max="5127" width="2.42578125" style="642" bestFit="1" customWidth="1"/>
    <col min="5128" max="5128" width="8.5703125" style="642" customWidth="1"/>
    <col min="5129" max="5129" width="12.42578125" style="642" customWidth="1"/>
    <col min="5130" max="5130" width="2.140625" style="642" customWidth="1"/>
    <col min="5131" max="5131" width="9.42578125" style="642" customWidth="1"/>
    <col min="5132" max="5376" width="11" style="642"/>
    <col min="5377" max="5377" width="46.7109375" style="642" bestFit="1" customWidth="1"/>
    <col min="5378" max="5378" width="11.85546875" style="642" customWidth="1"/>
    <col min="5379" max="5379" width="12.42578125" style="642" customWidth="1"/>
    <col min="5380" max="5380" width="12.5703125" style="642" customWidth="1"/>
    <col min="5381" max="5381" width="11.7109375" style="642" customWidth="1"/>
    <col min="5382" max="5382" width="10.7109375" style="642" customWidth="1"/>
    <col min="5383" max="5383" width="2.42578125" style="642" bestFit="1" customWidth="1"/>
    <col min="5384" max="5384" width="8.5703125" style="642" customWidth="1"/>
    <col min="5385" max="5385" width="12.42578125" style="642" customWidth="1"/>
    <col min="5386" max="5386" width="2.140625" style="642" customWidth="1"/>
    <col min="5387" max="5387" width="9.42578125" style="642" customWidth="1"/>
    <col min="5388" max="5632" width="11" style="642"/>
    <col min="5633" max="5633" width="46.7109375" style="642" bestFit="1" customWidth="1"/>
    <col min="5634" max="5634" width="11.85546875" style="642" customWidth="1"/>
    <col min="5635" max="5635" width="12.42578125" style="642" customWidth="1"/>
    <col min="5636" max="5636" width="12.5703125" style="642" customWidth="1"/>
    <col min="5637" max="5637" width="11.7109375" style="642" customWidth="1"/>
    <col min="5638" max="5638" width="10.7109375" style="642" customWidth="1"/>
    <col min="5639" max="5639" width="2.42578125" style="642" bestFit="1" customWidth="1"/>
    <col min="5640" max="5640" width="8.5703125" style="642" customWidth="1"/>
    <col min="5641" max="5641" width="12.42578125" style="642" customWidth="1"/>
    <col min="5642" max="5642" width="2.140625" style="642" customWidth="1"/>
    <col min="5643" max="5643" width="9.42578125" style="642" customWidth="1"/>
    <col min="5644" max="5888" width="11" style="642"/>
    <col min="5889" max="5889" width="46.7109375" style="642" bestFit="1" customWidth="1"/>
    <col min="5890" max="5890" width="11.85546875" style="642" customWidth="1"/>
    <col min="5891" max="5891" width="12.42578125" style="642" customWidth="1"/>
    <col min="5892" max="5892" width="12.5703125" style="642" customWidth="1"/>
    <col min="5893" max="5893" width="11.7109375" style="642" customWidth="1"/>
    <col min="5894" max="5894" width="10.7109375" style="642" customWidth="1"/>
    <col min="5895" max="5895" width="2.42578125" style="642" bestFit="1" customWidth="1"/>
    <col min="5896" max="5896" width="8.5703125" style="642" customWidth="1"/>
    <col min="5897" max="5897" width="12.42578125" style="642" customWidth="1"/>
    <col min="5898" max="5898" width="2.140625" style="642" customWidth="1"/>
    <col min="5899" max="5899" width="9.42578125" style="642" customWidth="1"/>
    <col min="5900" max="6144" width="11" style="642"/>
    <col min="6145" max="6145" width="46.7109375" style="642" bestFit="1" customWidth="1"/>
    <col min="6146" max="6146" width="11.85546875" style="642" customWidth="1"/>
    <col min="6147" max="6147" width="12.42578125" style="642" customWidth="1"/>
    <col min="6148" max="6148" width="12.5703125" style="642" customWidth="1"/>
    <col min="6149" max="6149" width="11.7109375" style="642" customWidth="1"/>
    <col min="6150" max="6150" width="10.7109375" style="642" customWidth="1"/>
    <col min="6151" max="6151" width="2.42578125" style="642" bestFit="1" customWidth="1"/>
    <col min="6152" max="6152" width="8.5703125" style="642" customWidth="1"/>
    <col min="6153" max="6153" width="12.42578125" style="642" customWidth="1"/>
    <col min="6154" max="6154" width="2.140625" style="642" customWidth="1"/>
    <col min="6155" max="6155" width="9.42578125" style="642" customWidth="1"/>
    <col min="6156" max="6400" width="11" style="642"/>
    <col min="6401" max="6401" width="46.7109375" style="642" bestFit="1" customWidth="1"/>
    <col min="6402" max="6402" width="11.85546875" style="642" customWidth="1"/>
    <col min="6403" max="6403" width="12.42578125" style="642" customWidth="1"/>
    <col min="6404" max="6404" width="12.5703125" style="642" customWidth="1"/>
    <col min="6405" max="6405" width="11.7109375" style="642" customWidth="1"/>
    <col min="6406" max="6406" width="10.7109375" style="642" customWidth="1"/>
    <col min="6407" max="6407" width="2.42578125" style="642" bestFit="1" customWidth="1"/>
    <col min="6408" max="6408" width="8.5703125" style="642" customWidth="1"/>
    <col min="6409" max="6409" width="12.42578125" style="642" customWidth="1"/>
    <col min="6410" max="6410" width="2.140625" style="642" customWidth="1"/>
    <col min="6411" max="6411" width="9.42578125" style="642" customWidth="1"/>
    <col min="6412" max="6656" width="11" style="642"/>
    <col min="6657" max="6657" width="46.7109375" style="642" bestFit="1" customWidth="1"/>
    <col min="6658" max="6658" width="11.85546875" style="642" customWidth="1"/>
    <col min="6659" max="6659" width="12.42578125" style="642" customWidth="1"/>
    <col min="6660" max="6660" width="12.5703125" style="642" customWidth="1"/>
    <col min="6661" max="6661" width="11.7109375" style="642" customWidth="1"/>
    <col min="6662" max="6662" width="10.7109375" style="642" customWidth="1"/>
    <col min="6663" max="6663" width="2.42578125" style="642" bestFit="1" customWidth="1"/>
    <col min="6664" max="6664" width="8.5703125" style="642" customWidth="1"/>
    <col min="6665" max="6665" width="12.42578125" style="642" customWidth="1"/>
    <col min="6666" max="6666" width="2.140625" style="642" customWidth="1"/>
    <col min="6667" max="6667" width="9.42578125" style="642" customWidth="1"/>
    <col min="6668" max="6912" width="11" style="642"/>
    <col min="6913" max="6913" width="46.7109375" style="642" bestFit="1" customWidth="1"/>
    <col min="6914" max="6914" width="11.85546875" style="642" customWidth="1"/>
    <col min="6915" max="6915" width="12.42578125" style="642" customWidth="1"/>
    <col min="6916" max="6916" width="12.5703125" style="642" customWidth="1"/>
    <col min="6917" max="6917" width="11.7109375" style="642" customWidth="1"/>
    <col min="6918" max="6918" width="10.7109375" style="642" customWidth="1"/>
    <col min="6919" max="6919" width="2.42578125" style="642" bestFit="1" customWidth="1"/>
    <col min="6920" max="6920" width="8.5703125" style="642" customWidth="1"/>
    <col min="6921" max="6921" width="12.42578125" style="642" customWidth="1"/>
    <col min="6922" max="6922" width="2.140625" style="642" customWidth="1"/>
    <col min="6923" max="6923" width="9.42578125" style="642" customWidth="1"/>
    <col min="6924" max="7168" width="11" style="642"/>
    <col min="7169" max="7169" width="46.7109375" style="642" bestFit="1" customWidth="1"/>
    <col min="7170" max="7170" width="11.85546875" style="642" customWidth="1"/>
    <col min="7171" max="7171" width="12.42578125" style="642" customWidth="1"/>
    <col min="7172" max="7172" width="12.5703125" style="642" customWidth="1"/>
    <col min="7173" max="7173" width="11.7109375" style="642" customWidth="1"/>
    <col min="7174" max="7174" width="10.7109375" style="642" customWidth="1"/>
    <col min="7175" max="7175" width="2.42578125" style="642" bestFit="1" customWidth="1"/>
    <col min="7176" max="7176" width="8.5703125" style="642" customWidth="1"/>
    <col min="7177" max="7177" width="12.42578125" style="642" customWidth="1"/>
    <col min="7178" max="7178" width="2.140625" style="642" customWidth="1"/>
    <col min="7179" max="7179" width="9.42578125" style="642" customWidth="1"/>
    <col min="7180" max="7424" width="11" style="642"/>
    <col min="7425" max="7425" width="46.7109375" style="642" bestFit="1" customWidth="1"/>
    <col min="7426" max="7426" width="11.85546875" style="642" customWidth="1"/>
    <col min="7427" max="7427" width="12.42578125" style="642" customWidth="1"/>
    <col min="7428" max="7428" width="12.5703125" style="642" customWidth="1"/>
    <col min="7429" max="7429" width="11.7109375" style="642" customWidth="1"/>
    <col min="7430" max="7430" width="10.7109375" style="642" customWidth="1"/>
    <col min="7431" max="7431" width="2.42578125" style="642" bestFit="1" customWidth="1"/>
    <col min="7432" max="7432" width="8.5703125" style="642" customWidth="1"/>
    <col min="7433" max="7433" width="12.42578125" style="642" customWidth="1"/>
    <col min="7434" max="7434" width="2.140625" style="642" customWidth="1"/>
    <col min="7435" max="7435" width="9.42578125" style="642" customWidth="1"/>
    <col min="7436" max="7680" width="11" style="642"/>
    <col min="7681" max="7681" width="46.7109375" style="642" bestFit="1" customWidth="1"/>
    <col min="7682" max="7682" width="11.85546875" style="642" customWidth="1"/>
    <col min="7683" max="7683" width="12.42578125" style="642" customWidth="1"/>
    <col min="7684" max="7684" width="12.5703125" style="642" customWidth="1"/>
    <col min="7685" max="7685" width="11.7109375" style="642" customWidth="1"/>
    <col min="7686" max="7686" width="10.7109375" style="642" customWidth="1"/>
    <col min="7687" max="7687" width="2.42578125" style="642" bestFit="1" customWidth="1"/>
    <col min="7688" max="7688" width="8.5703125" style="642" customWidth="1"/>
    <col min="7689" max="7689" width="12.42578125" style="642" customWidth="1"/>
    <col min="7690" max="7690" width="2.140625" style="642" customWidth="1"/>
    <col min="7691" max="7691" width="9.42578125" style="642" customWidth="1"/>
    <col min="7692" max="7936" width="11" style="642"/>
    <col min="7937" max="7937" width="46.7109375" style="642" bestFit="1" customWidth="1"/>
    <col min="7938" max="7938" width="11.85546875" style="642" customWidth="1"/>
    <col min="7939" max="7939" width="12.42578125" style="642" customWidth="1"/>
    <col min="7940" max="7940" width="12.5703125" style="642" customWidth="1"/>
    <col min="7941" max="7941" width="11.7109375" style="642" customWidth="1"/>
    <col min="7942" max="7942" width="10.7109375" style="642" customWidth="1"/>
    <col min="7943" max="7943" width="2.42578125" style="642" bestFit="1" customWidth="1"/>
    <col min="7944" max="7944" width="8.5703125" style="642" customWidth="1"/>
    <col min="7945" max="7945" width="12.42578125" style="642" customWidth="1"/>
    <col min="7946" max="7946" width="2.140625" style="642" customWidth="1"/>
    <col min="7947" max="7947" width="9.42578125" style="642" customWidth="1"/>
    <col min="7948" max="8192" width="11" style="642"/>
    <col min="8193" max="8193" width="46.7109375" style="642" bestFit="1" customWidth="1"/>
    <col min="8194" max="8194" width="11.85546875" style="642" customWidth="1"/>
    <col min="8195" max="8195" width="12.42578125" style="642" customWidth="1"/>
    <col min="8196" max="8196" width="12.5703125" style="642" customWidth="1"/>
    <col min="8197" max="8197" width="11.7109375" style="642" customWidth="1"/>
    <col min="8198" max="8198" width="10.7109375" style="642" customWidth="1"/>
    <col min="8199" max="8199" width="2.42578125" style="642" bestFit="1" customWidth="1"/>
    <col min="8200" max="8200" width="8.5703125" style="642" customWidth="1"/>
    <col min="8201" max="8201" width="12.42578125" style="642" customWidth="1"/>
    <col min="8202" max="8202" width="2.140625" style="642" customWidth="1"/>
    <col min="8203" max="8203" width="9.42578125" style="642" customWidth="1"/>
    <col min="8204" max="8448" width="11" style="642"/>
    <col min="8449" max="8449" width="46.7109375" style="642" bestFit="1" customWidth="1"/>
    <col min="8450" max="8450" width="11.85546875" style="642" customWidth="1"/>
    <col min="8451" max="8451" width="12.42578125" style="642" customWidth="1"/>
    <col min="8452" max="8452" width="12.5703125" style="642" customWidth="1"/>
    <col min="8453" max="8453" width="11.7109375" style="642" customWidth="1"/>
    <col min="8454" max="8454" width="10.7109375" style="642" customWidth="1"/>
    <col min="8455" max="8455" width="2.42578125" style="642" bestFit="1" customWidth="1"/>
    <col min="8456" max="8456" width="8.5703125" style="642" customWidth="1"/>
    <col min="8457" max="8457" width="12.42578125" style="642" customWidth="1"/>
    <col min="8458" max="8458" width="2.140625" style="642" customWidth="1"/>
    <col min="8459" max="8459" width="9.42578125" style="642" customWidth="1"/>
    <col min="8460" max="8704" width="11" style="642"/>
    <col min="8705" max="8705" width="46.7109375" style="642" bestFit="1" customWidth="1"/>
    <col min="8706" max="8706" width="11.85546875" style="642" customWidth="1"/>
    <col min="8707" max="8707" width="12.42578125" style="642" customWidth="1"/>
    <col min="8708" max="8708" width="12.5703125" style="642" customWidth="1"/>
    <col min="8709" max="8709" width="11.7109375" style="642" customWidth="1"/>
    <col min="8710" max="8710" width="10.7109375" style="642" customWidth="1"/>
    <col min="8711" max="8711" width="2.42578125" style="642" bestFit="1" customWidth="1"/>
    <col min="8712" max="8712" width="8.5703125" style="642" customWidth="1"/>
    <col min="8713" max="8713" width="12.42578125" style="642" customWidth="1"/>
    <col min="8714" max="8714" width="2.140625" style="642" customWidth="1"/>
    <col min="8715" max="8715" width="9.42578125" style="642" customWidth="1"/>
    <col min="8716" max="8960" width="11" style="642"/>
    <col min="8961" max="8961" width="46.7109375" style="642" bestFit="1" customWidth="1"/>
    <col min="8962" max="8962" width="11.85546875" style="642" customWidth="1"/>
    <col min="8963" max="8963" width="12.42578125" style="642" customWidth="1"/>
    <col min="8964" max="8964" width="12.5703125" style="642" customWidth="1"/>
    <col min="8965" max="8965" width="11.7109375" style="642" customWidth="1"/>
    <col min="8966" max="8966" width="10.7109375" style="642" customWidth="1"/>
    <col min="8967" max="8967" width="2.42578125" style="642" bestFit="1" customWidth="1"/>
    <col min="8968" max="8968" width="8.5703125" style="642" customWidth="1"/>
    <col min="8969" max="8969" width="12.42578125" style="642" customWidth="1"/>
    <col min="8970" max="8970" width="2.140625" style="642" customWidth="1"/>
    <col min="8971" max="8971" width="9.42578125" style="642" customWidth="1"/>
    <col min="8972" max="9216" width="11" style="642"/>
    <col min="9217" max="9217" width="46.7109375" style="642" bestFit="1" customWidth="1"/>
    <col min="9218" max="9218" width="11.85546875" style="642" customWidth="1"/>
    <col min="9219" max="9219" width="12.42578125" style="642" customWidth="1"/>
    <col min="9220" max="9220" width="12.5703125" style="642" customWidth="1"/>
    <col min="9221" max="9221" width="11.7109375" style="642" customWidth="1"/>
    <col min="9222" max="9222" width="10.7109375" style="642" customWidth="1"/>
    <col min="9223" max="9223" width="2.42578125" style="642" bestFit="1" customWidth="1"/>
    <col min="9224" max="9224" width="8.5703125" style="642" customWidth="1"/>
    <col min="9225" max="9225" width="12.42578125" style="642" customWidth="1"/>
    <col min="9226" max="9226" width="2.140625" style="642" customWidth="1"/>
    <col min="9227" max="9227" width="9.42578125" style="642" customWidth="1"/>
    <col min="9228" max="9472" width="11" style="642"/>
    <col min="9473" max="9473" width="46.7109375" style="642" bestFit="1" customWidth="1"/>
    <col min="9474" max="9474" width="11.85546875" style="642" customWidth="1"/>
    <col min="9475" max="9475" width="12.42578125" style="642" customWidth="1"/>
    <col min="9476" max="9476" width="12.5703125" style="642" customWidth="1"/>
    <col min="9477" max="9477" width="11.7109375" style="642" customWidth="1"/>
    <col min="9478" max="9478" width="10.7109375" style="642" customWidth="1"/>
    <col min="9479" max="9479" width="2.42578125" style="642" bestFit="1" customWidth="1"/>
    <col min="9480" max="9480" width="8.5703125" style="642" customWidth="1"/>
    <col min="9481" max="9481" width="12.42578125" style="642" customWidth="1"/>
    <col min="9482" max="9482" width="2.140625" style="642" customWidth="1"/>
    <col min="9483" max="9483" width="9.42578125" style="642" customWidth="1"/>
    <col min="9484" max="9728" width="11" style="642"/>
    <col min="9729" max="9729" width="46.7109375" style="642" bestFit="1" customWidth="1"/>
    <col min="9730" max="9730" width="11.85546875" style="642" customWidth="1"/>
    <col min="9731" max="9731" width="12.42578125" style="642" customWidth="1"/>
    <col min="9732" max="9732" width="12.5703125" style="642" customWidth="1"/>
    <col min="9733" max="9733" width="11.7109375" style="642" customWidth="1"/>
    <col min="9734" max="9734" width="10.7109375" style="642" customWidth="1"/>
    <col min="9735" max="9735" width="2.42578125" style="642" bestFit="1" customWidth="1"/>
    <col min="9736" max="9736" width="8.5703125" style="642" customWidth="1"/>
    <col min="9737" max="9737" width="12.42578125" style="642" customWidth="1"/>
    <col min="9738" max="9738" width="2.140625" style="642" customWidth="1"/>
    <col min="9739" max="9739" width="9.42578125" style="642" customWidth="1"/>
    <col min="9740" max="9984" width="11" style="642"/>
    <col min="9985" max="9985" width="46.7109375" style="642" bestFit="1" customWidth="1"/>
    <col min="9986" max="9986" width="11.85546875" style="642" customWidth="1"/>
    <col min="9987" max="9987" width="12.42578125" style="642" customWidth="1"/>
    <col min="9988" max="9988" width="12.5703125" style="642" customWidth="1"/>
    <col min="9989" max="9989" width="11.7109375" style="642" customWidth="1"/>
    <col min="9990" max="9990" width="10.7109375" style="642" customWidth="1"/>
    <col min="9991" max="9991" width="2.42578125" style="642" bestFit="1" customWidth="1"/>
    <col min="9992" max="9992" width="8.5703125" style="642" customWidth="1"/>
    <col min="9993" max="9993" width="12.42578125" style="642" customWidth="1"/>
    <col min="9994" max="9994" width="2.140625" style="642" customWidth="1"/>
    <col min="9995" max="9995" width="9.42578125" style="642" customWidth="1"/>
    <col min="9996" max="10240" width="11" style="642"/>
    <col min="10241" max="10241" width="46.7109375" style="642" bestFit="1" customWidth="1"/>
    <col min="10242" max="10242" width="11.85546875" style="642" customWidth="1"/>
    <col min="10243" max="10243" width="12.42578125" style="642" customWidth="1"/>
    <col min="10244" max="10244" width="12.5703125" style="642" customWidth="1"/>
    <col min="10245" max="10245" width="11.7109375" style="642" customWidth="1"/>
    <col min="10246" max="10246" width="10.7109375" style="642" customWidth="1"/>
    <col min="10247" max="10247" width="2.42578125" style="642" bestFit="1" customWidth="1"/>
    <col min="10248" max="10248" width="8.5703125" style="642" customWidth="1"/>
    <col min="10249" max="10249" width="12.42578125" style="642" customWidth="1"/>
    <col min="10250" max="10250" width="2.140625" style="642" customWidth="1"/>
    <col min="10251" max="10251" width="9.42578125" style="642" customWidth="1"/>
    <col min="10252" max="10496" width="11" style="642"/>
    <col min="10497" max="10497" width="46.7109375" style="642" bestFit="1" customWidth="1"/>
    <col min="10498" max="10498" width="11.85546875" style="642" customWidth="1"/>
    <col min="10499" max="10499" width="12.42578125" style="642" customWidth="1"/>
    <col min="10500" max="10500" width="12.5703125" style="642" customWidth="1"/>
    <col min="10501" max="10501" width="11.7109375" style="642" customWidth="1"/>
    <col min="10502" max="10502" width="10.7109375" style="642" customWidth="1"/>
    <col min="10503" max="10503" width="2.42578125" style="642" bestFit="1" customWidth="1"/>
    <col min="10504" max="10504" width="8.5703125" style="642" customWidth="1"/>
    <col min="10505" max="10505" width="12.42578125" style="642" customWidth="1"/>
    <col min="10506" max="10506" width="2.140625" style="642" customWidth="1"/>
    <col min="10507" max="10507" width="9.42578125" style="642" customWidth="1"/>
    <col min="10508" max="10752" width="11" style="642"/>
    <col min="10753" max="10753" width="46.7109375" style="642" bestFit="1" customWidth="1"/>
    <col min="10754" max="10754" width="11.85546875" style="642" customWidth="1"/>
    <col min="10755" max="10755" width="12.42578125" style="642" customWidth="1"/>
    <col min="10756" max="10756" width="12.5703125" style="642" customWidth="1"/>
    <col min="10757" max="10757" width="11.7109375" style="642" customWidth="1"/>
    <col min="10758" max="10758" width="10.7109375" style="642" customWidth="1"/>
    <col min="10759" max="10759" width="2.42578125" style="642" bestFit="1" customWidth="1"/>
    <col min="10760" max="10760" width="8.5703125" style="642" customWidth="1"/>
    <col min="10761" max="10761" width="12.42578125" style="642" customWidth="1"/>
    <col min="10762" max="10762" width="2.140625" style="642" customWidth="1"/>
    <col min="10763" max="10763" width="9.42578125" style="642" customWidth="1"/>
    <col min="10764" max="11008" width="11" style="642"/>
    <col min="11009" max="11009" width="46.7109375" style="642" bestFit="1" customWidth="1"/>
    <col min="11010" max="11010" width="11.85546875" style="642" customWidth="1"/>
    <col min="11011" max="11011" width="12.42578125" style="642" customWidth="1"/>
    <col min="11012" max="11012" width="12.5703125" style="642" customWidth="1"/>
    <col min="11013" max="11013" width="11.7109375" style="642" customWidth="1"/>
    <col min="11014" max="11014" width="10.7109375" style="642" customWidth="1"/>
    <col min="11015" max="11015" width="2.42578125" style="642" bestFit="1" customWidth="1"/>
    <col min="11016" max="11016" width="8.5703125" style="642" customWidth="1"/>
    <col min="11017" max="11017" width="12.42578125" style="642" customWidth="1"/>
    <col min="11018" max="11018" width="2.140625" style="642" customWidth="1"/>
    <col min="11019" max="11019" width="9.42578125" style="642" customWidth="1"/>
    <col min="11020" max="11264" width="11" style="642"/>
    <col min="11265" max="11265" width="46.7109375" style="642" bestFit="1" customWidth="1"/>
    <col min="11266" max="11266" width="11.85546875" style="642" customWidth="1"/>
    <col min="11267" max="11267" width="12.42578125" style="642" customWidth="1"/>
    <col min="11268" max="11268" width="12.5703125" style="642" customWidth="1"/>
    <col min="11269" max="11269" width="11.7109375" style="642" customWidth="1"/>
    <col min="11270" max="11270" width="10.7109375" style="642" customWidth="1"/>
    <col min="11271" max="11271" width="2.42578125" style="642" bestFit="1" customWidth="1"/>
    <col min="11272" max="11272" width="8.5703125" style="642" customWidth="1"/>
    <col min="11273" max="11273" width="12.42578125" style="642" customWidth="1"/>
    <col min="11274" max="11274" width="2.140625" style="642" customWidth="1"/>
    <col min="11275" max="11275" width="9.42578125" style="642" customWidth="1"/>
    <col min="11276" max="11520" width="11" style="642"/>
    <col min="11521" max="11521" width="46.7109375" style="642" bestFit="1" customWidth="1"/>
    <col min="11522" max="11522" width="11.85546875" style="642" customWidth="1"/>
    <col min="11523" max="11523" width="12.42578125" style="642" customWidth="1"/>
    <col min="11524" max="11524" width="12.5703125" style="642" customWidth="1"/>
    <col min="11525" max="11525" width="11.7109375" style="642" customWidth="1"/>
    <col min="11526" max="11526" width="10.7109375" style="642" customWidth="1"/>
    <col min="11527" max="11527" width="2.42578125" style="642" bestFit="1" customWidth="1"/>
    <col min="11528" max="11528" width="8.5703125" style="642" customWidth="1"/>
    <col min="11529" max="11529" width="12.42578125" style="642" customWidth="1"/>
    <col min="11530" max="11530" width="2.140625" style="642" customWidth="1"/>
    <col min="11531" max="11531" width="9.42578125" style="642" customWidth="1"/>
    <col min="11532" max="11776" width="11" style="642"/>
    <col min="11777" max="11777" width="46.7109375" style="642" bestFit="1" customWidth="1"/>
    <col min="11778" max="11778" width="11.85546875" style="642" customWidth="1"/>
    <col min="11779" max="11779" width="12.42578125" style="642" customWidth="1"/>
    <col min="11780" max="11780" width="12.5703125" style="642" customWidth="1"/>
    <col min="11781" max="11781" width="11.7109375" style="642" customWidth="1"/>
    <col min="11782" max="11782" width="10.7109375" style="642" customWidth="1"/>
    <col min="11783" max="11783" width="2.42578125" style="642" bestFit="1" customWidth="1"/>
    <col min="11784" max="11784" width="8.5703125" style="642" customWidth="1"/>
    <col min="11785" max="11785" width="12.42578125" style="642" customWidth="1"/>
    <col min="11786" max="11786" width="2.140625" style="642" customWidth="1"/>
    <col min="11787" max="11787" width="9.42578125" style="642" customWidth="1"/>
    <col min="11788" max="12032" width="11" style="642"/>
    <col min="12033" max="12033" width="46.7109375" style="642" bestFit="1" customWidth="1"/>
    <col min="12034" max="12034" width="11.85546875" style="642" customWidth="1"/>
    <col min="12035" max="12035" width="12.42578125" style="642" customWidth="1"/>
    <col min="12036" max="12036" width="12.5703125" style="642" customWidth="1"/>
    <col min="12037" max="12037" width="11.7109375" style="642" customWidth="1"/>
    <col min="12038" max="12038" width="10.7109375" style="642" customWidth="1"/>
    <col min="12039" max="12039" width="2.42578125" style="642" bestFit="1" customWidth="1"/>
    <col min="12040" max="12040" width="8.5703125" style="642" customWidth="1"/>
    <col min="12041" max="12041" width="12.42578125" style="642" customWidth="1"/>
    <col min="12042" max="12042" width="2.140625" style="642" customWidth="1"/>
    <col min="12043" max="12043" width="9.42578125" style="642" customWidth="1"/>
    <col min="12044" max="12288" width="11" style="642"/>
    <col min="12289" max="12289" width="46.7109375" style="642" bestFit="1" customWidth="1"/>
    <col min="12290" max="12290" width="11.85546875" style="642" customWidth="1"/>
    <col min="12291" max="12291" width="12.42578125" style="642" customWidth="1"/>
    <col min="12292" max="12292" width="12.5703125" style="642" customWidth="1"/>
    <col min="12293" max="12293" width="11.7109375" style="642" customWidth="1"/>
    <col min="12294" max="12294" width="10.7109375" style="642" customWidth="1"/>
    <col min="12295" max="12295" width="2.42578125" style="642" bestFit="1" customWidth="1"/>
    <col min="12296" max="12296" width="8.5703125" style="642" customWidth="1"/>
    <col min="12297" max="12297" width="12.42578125" style="642" customWidth="1"/>
    <col min="12298" max="12298" width="2.140625" style="642" customWidth="1"/>
    <col min="12299" max="12299" width="9.42578125" style="642" customWidth="1"/>
    <col min="12300" max="12544" width="11" style="642"/>
    <col min="12545" max="12545" width="46.7109375" style="642" bestFit="1" customWidth="1"/>
    <col min="12546" max="12546" width="11.85546875" style="642" customWidth="1"/>
    <col min="12547" max="12547" width="12.42578125" style="642" customWidth="1"/>
    <col min="12548" max="12548" width="12.5703125" style="642" customWidth="1"/>
    <col min="12549" max="12549" width="11.7109375" style="642" customWidth="1"/>
    <col min="12550" max="12550" width="10.7109375" style="642" customWidth="1"/>
    <col min="12551" max="12551" width="2.42578125" style="642" bestFit="1" customWidth="1"/>
    <col min="12552" max="12552" width="8.5703125" style="642" customWidth="1"/>
    <col min="12553" max="12553" width="12.42578125" style="642" customWidth="1"/>
    <col min="12554" max="12554" width="2.140625" style="642" customWidth="1"/>
    <col min="12555" max="12555" width="9.42578125" style="642" customWidth="1"/>
    <col min="12556" max="12800" width="11" style="642"/>
    <col min="12801" max="12801" width="46.7109375" style="642" bestFit="1" customWidth="1"/>
    <col min="12802" max="12802" width="11.85546875" style="642" customWidth="1"/>
    <col min="12803" max="12803" width="12.42578125" style="642" customWidth="1"/>
    <col min="12804" max="12804" width="12.5703125" style="642" customWidth="1"/>
    <col min="12805" max="12805" width="11.7109375" style="642" customWidth="1"/>
    <col min="12806" max="12806" width="10.7109375" style="642" customWidth="1"/>
    <col min="12807" max="12807" width="2.42578125" style="642" bestFit="1" customWidth="1"/>
    <col min="12808" max="12808" width="8.5703125" style="642" customWidth="1"/>
    <col min="12809" max="12809" width="12.42578125" style="642" customWidth="1"/>
    <col min="12810" max="12810" width="2.140625" style="642" customWidth="1"/>
    <col min="12811" max="12811" width="9.42578125" style="642" customWidth="1"/>
    <col min="12812" max="13056" width="11" style="642"/>
    <col min="13057" max="13057" width="46.7109375" style="642" bestFit="1" customWidth="1"/>
    <col min="13058" max="13058" width="11.85546875" style="642" customWidth="1"/>
    <col min="13059" max="13059" width="12.42578125" style="642" customWidth="1"/>
    <col min="13060" max="13060" width="12.5703125" style="642" customWidth="1"/>
    <col min="13061" max="13061" width="11.7109375" style="642" customWidth="1"/>
    <col min="13062" max="13062" width="10.7109375" style="642" customWidth="1"/>
    <col min="13063" max="13063" width="2.42578125" style="642" bestFit="1" customWidth="1"/>
    <col min="13064" max="13064" width="8.5703125" style="642" customWidth="1"/>
    <col min="13065" max="13065" width="12.42578125" style="642" customWidth="1"/>
    <col min="13066" max="13066" width="2.140625" style="642" customWidth="1"/>
    <col min="13067" max="13067" width="9.42578125" style="642" customWidth="1"/>
    <col min="13068" max="13312" width="11" style="642"/>
    <col min="13313" max="13313" width="46.7109375" style="642" bestFit="1" customWidth="1"/>
    <col min="13314" max="13314" width="11.85546875" style="642" customWidth="1"/>
    <col min="13315" max="13315" width="12.42578125" style="642" customWidth="1"/>
    <col min="13316" max="13316" width="12.5703125" style="642" customWidth="1"/>
    <col min="13317" max="13317" width="11.7109375" style="642" customWidth="1"/>
    <col min="13318" max="13318" width="10.7109375" style="642" customWidth="1"/>
    <col min="13319" max="13319" width="2.42578125" style="642" bestFit="1" customWidth="1"/>
    <col min="13320" max="13320" width="8.5703125" style="642" customWidth="1"/>
    <col min="13321" max="13321" width="12.42578125" style="642" customWidth="1"/>
    <col min="13322" max="13322" width="2.140625" style="642" customWidth="1"/>
    <col min="13323" max="13323" width="9.42578125" style="642" customWidth="1"/>
    <col min="13324" max="13568" width="11" style="642"/>
    <col min="13569" max="13569" width="46.7109375" style="642" bestFit="1" customWidth="1"/>
    <col min="13570" max="13570" width="11.85546875" style="642" customWidth="1"/>
    <col min="13571" max="13571" width="12.42578125" style="642" customWidth="1"/>
    <col min="13572" max="13572" width="12.5703125" style="642" customWidth="1"/>
    <col min="13573" max="13573" width="11.7109375" style="642" customWidth="1"/>
    <col min="13574" max="13574" width="10.7109375" style="642" customWidth="1"/>
    <col min="13575" max="13575" width="2.42578125" style="642" bestFit="1" customWidth="1"/>
    <col min="13576" max="13576" width="8.5703125" style="642" customWidth="1"/>
    <col min="13577" max="13577" width="12.42578125" style="642" customWidth="1"/>
    <col min="13578" max="13578" width="2.140625" style="642" customWidth="1"/>
    <col min="13579" max="13579" width="9.42578125" style="642" customWidth="1"/>
    <col min="13580" max="13824" width="11" style="642"/>
    <col min="13825" max="13825" width="46.7109375" style="642" bestFit="1" customWidth="1"/>
    <col min="13826" max="13826" width="11.85546875" style="642" customWidth="1"/>
    <col min="13827" max="13827" width="12.42578125" style="642" customWidth="1"/>
    <col min="13828" max="13828" width="12.5703125" style="642" customWidth="1"/>
    <col min="13829" max="13829" width="11.7109375" style="642" customWidth="1"/>
    <col min="13830" max="13830" width="10.7109375" style="642" customWidth="1"/>
    <col min="13831" max="13831" width="2.42578125" style="642" bestFit="1" customWidth="1"/>
    <col min="13832" max="13832" width="8.5703125" style="642" customWidth="1"/>
    <col min="13833" max="13833" width="12.42578125" style="642" customWidth="1"/>
    <col min="13834" max="13834" width="2.140625" style="642" customWidth="1"/>
    <col min="13835" max="13835" width="9.42578125" style="642" customWidth="1"/>
    <col min="13836" max="14080" width="11" style="642"/>
    <col min="14081" max="14081" width="46.7109375" style="642" bestFit="1" customWidth="1"/>
    <col min="14082" max="14082" width="11.85546875" style="642" customWidth="1"/>
    <col min="14083" max="14083" width="12.42578125" style="642" customWidth="1"/>
    <col min="14084" max="14084" width="12.5703125" style="642" customWidth="1"/>
    <col min="14085" max="14085" width="11.7109375" style="642" customWidth="1"/>
    <col min="14086" max="14086" width="10.7109375" style="642" customWidth="1"/>
    <col min="14087" max="14087" width="2.42578125" style="642" bestFit="1" customWidth="1"/>
    <col min="14088" max="14088" width="8.5703125" style="642" customWidth="1"/>
    <col min="14089" max="14089" width="12.42578125" style="642" customWidth="1"/>
    <col min="14090" max="14090" width="2.140625" style="642" customWidth="1"/>
    <col min="14091" max="14091" width="9.42578125" style="642" customWidth="1"/>
    <col min="14092" max="14336" width="11" style="642"/>
    <col min="14337" max="14337" width="46.7109375" style="642" bestFit="1" customWidth="1"/>
    <col min="14338" max="14338" width="11.85546875" style="642" customWidth="1"/>
    <col min="14339" max="14339" width="12.42578125" style="642" customWidth="1"/>
    <col min="14340" max="14340" width="12.5703125" style="642" customWidth="1"/>
    <col min="14341" max="14341" width="11.7109375" style="642" customWidth="1"/>
    <col min="14342" max="14342" width="10.7109375" style="642" customWidth="1"/>
    <col min="14343" max="14343" width="2.42578125" style="642" bestFit="1" customWidth="1"/>
    <col min="14344" max="14344" width="8.5703125" style="642" customWidth="1"/>
    <col min="14345" max="14345" width="12.42578125" style="642" customWidth="1"/>
    <col min="14346" max="14346" width="2.140625" style="642" customWidth="1"/>
    <col min="14347" max="14347" width="9.42578125" style="642" customWidth="1"/>
    <col min="14348" max="14592" width="11" style="642"/>
    <col min="14593" max="14593" width="46.7109375" style="642" bestFit="1" customWidth="1"/>
    <col min="14594" max="14594" width="11.85546875" style="642" customWidth="1"/>
    <col min="14595" max="14595" width="12.42578125" style="642" customWidth="1"/>
    <col min="14596" max="14596" width="12.5703125" style="642" customWidth="1"/>
    <col min="14597" max="14597" width="11.7109375" style="642" customWidth="1"/>
    <col min="14598" max="14598" width="10.7109375" style="642" customWidth="1"/>
    <col min="14599" max="14599" width="2.42578125" style="642" bestFit="1" customWidth="1"/>
    <col min="14600" max="14600" width="8.5703125" style="642" customWidth="1"/>
    <col min="14601" max="14601" width="12.42578125" style="642" customWidth="1"/>
    <col min="14602" max="14602" width="2.140625" style="642" customWidth="1"/>
    <col min="14603" max="14603" width="9.42578125" style="642" customWidth="1"/>
    <col min="14604" max="14848" width="11" style="642"/>
    <col min="14849" max="14849" width="46.7109375" style="642" bestFit="1" customWidth="1"/>
    <col min="14850" max="14850" width="11.85546875" style="642" customWidth="1"/>
    <col min="14851" max="14851" width="12.42578125" style="642" customWidth="1"/>
    <col min="14852" max="14852" width="12.5703125" style="642" customWidth="1"/>
    <col min="14853" max="14853" width="11.7109375" style="642" customWidth="1"/>
    <col min="14854" max="14854" width="10.7109375" style="642" customWidth="1"/>
    <col min="14855" max="14855" width="2.42578125" style="642" bestFit="1" customWidth="1"/>
    <col min="14856" max="14856" width="8.5703125" style="642" customWidth="1"/>
    <col min="14857" max="14857" width="12.42578125" style="642" customWidth="1"/>
    <col min="14858" max="14858" width="2.140625" style="642" customWidth="1"/>
    <col min="14859" max="14859" width="9.42578125" style="642" customWidth="1"/>
    <col min="14860" max="15104" width="11" style="642"/>
    <col min="15105" max="15105" width="46.7109375" style="642" bestFit="1" customWidth="1"/>
    <col min="15106" max="15106" width="11.85546875" style="642" customWidth="1"/>
    <col min="15107" max="15107" width="12.42578125" style="642" customWidth="1"/>
    <col min="15108" max="15108" width="12.5703125" style="642" customWidth="1"/>
    <col min="15109" max="15109" width="11.7109375" style="642" customWidth="1"/>
    <col min="15110" max="15110" width="10.7109375" style="642" customWidth="1"/>
    <col min="15111" max="15111" width="2.42578125" style="642" bestFit="1" customWidth="1"/>
    <col min="15112" max="15112" width="8.5703125" style="642" customWidth="1"/>
    <col min="15113" max="15113" width="12.42578125" style="642" customWidth="1"/>
    <col min="15114" max="15114" width="2.140625" style="642" customWidth="1"/>
    <col min="15115" max="15115" width="9.42578125" style="642" customWidth="1"/>
    <col min="15116" max="15360" width="11" style="642"/>
    <col min="15361" max="15361" width="46.7109375" style="642" bestFit="1" customWidth="1"/>
    <col min="15362" max="15362" width="11.85546875" style="642" customWidth="1"/>
    <col min="15363" max="15363" width="12.42578125" style="642" customWidth="1"/>
    <col min="15364" max="15364" width="12.5703125" style="642" customWidth="1"/>
    <col min="15365" max="15365" width="11.7109375" style="642" customWidth="1"/>
    <col min="15366" max="15366" width="10.7109375" style="642" customWidth="1"/>
    <col min="15367" max="15367" width="2.42578125" style="642" bestFit="1" customWidth="1"/>
    <col min="15368" max="15368" width="8.5703125" style="642" customWidth="1"/>
    <col min="15369" max="15369" width="12.42578125" style="642" customWidth="1"/>
    <col min="15370" max="15370" width="2.140625" style="642" customWidth="1"/>
    <col min="15371" max="15371" width="9.42578125" style="642" customWidth="1"/>
    <col min="15372" max="15616" width="11" style="642"/>
    <col min="15617" max="15617" width="46.7109375" style="642" bestFit="1" customWidth="1"/>
    <col min="15618" max="15618" width="11.85546875" style="642" customWidth="1"/>
    <col min="15619" max="15619" width="12.42578125" style="642" customWidth="1"/>
    <col min="15620" max="15620" width="12.5703125" style="642" customWidth="1"/>
    <col min="15621" max="15621" width="11.7109375" style="642" customWidth="1"/>
    <col min="15622" max="15622" width="10.7109375" style="642" customWidth="1"/>
    <col min="15623" max="15623" width="2.42578125" style="642" bestFit="1" customWidth="1"/>
    <col min="15624" max="15624" width="8.5703125" style="642" customWidth="1"/>
    <col min="15625" max="15625" width="12.42578125" style="642" customWidth="1"/>
    <col min="15626" max="15626" width="2.140625" style="642" customWidth="1"/>
    <col min="15627" max="15627" width="9.42578125" style="642" customWidth="1"/>
    <col min="15628" max="15872" width="11" style="642"/>
    <col min="15873" max="15873" width="46.7109375" style="642" bestFit="1" customWidth="1"/>
    <col min="15874" max="15874" width="11.85546875" style="642" customWidth="1"/>
    <col min="15875" max="15875" width="12.42578125" style="642" customWidth="1"/>
    <col min="15876" max="15876" width="12.5703125" style="642" customWidth="1"/>
    <col min="15877" max="15877" width="11.7109375" style="642" customWidth="1"/>
    <col min="15878" max="15878" width="10.7109375" style="642" customWidth="1"/>
    <col min="15879" max="15879" width="2.42578125" style="642" bestFit="1" customWidth="1"/>
    <col min="15880" max="15880" width="8.5703125" style="642" customWidth="1"/>
    <col min="15881" max="15881" width="12.42578125" style="642" customWidth="1"/>
    <col min="15882" max="15882" width="2.140625" style="642" customWidth="1"/>
    <col min="15883" max="15883" width="9.42578125" style="642" customWidth="1"/>
    <col min="15884" max="16128" width="11" style="642"/>
    <col min="16129" max="16129" width="46.7109375" style="642" bestFit="1" customWidth="1"/>
    <col min="16130" max="16130" width="11.85546875" style="642" customWidth="1"/>
    <col min="16131" max="16131" width="12.42578125" style="642" customWidth="1"/>
    <col min="16132" max="16132" width="12.5703125" style="642" customWidth="1"/>
    <col min="16133" max="16133" width="11.7109375" style="642" customWidth="1"/>
    <col min="16134" max="16134" width="10.7109375" style="642" customWidth="1"/>
    <col min="16135" max="16135" width="2.42578125" style="642" bestFit="1" customWidth="1"/>
    <col min="16136" max="16136" width="8.5703125" style="642" customWidth="1"/>
    <col min="16137" max="16137" width="12.42578125" style="642" customWidth="1"/>
    <col min="16138" max="16138" width="2.140625" style="642" customWidth="1"/>
    <col min="16139" max="16139" width="9.42578125" style="642" customWidth="1"/>
    <col min="16140" max="16384" width="11" style="642"/>
  </cols>
  <sheetData>
    <row r="1" spans="1:11" ht="15.75">
      <c r="A1" s="1777" t="s">
        <v>323</v>
      </c>
      <c r="B1" s="1777"/>
      <c r="C1" s="1777"/>
      <c r="D1" s="1777"/>
      <c r="E1" s="1777"/>
      <c r="F1" s="1777"/>
      <c r="G1" s="1777"/>
      <c r="H1" s="1777"/>
      <c r="I1" s="1777"/>
      <c r="J1" s="1777"/>
      <c r="K1" s="1777"/>
    </row>
    <row r="2" spans="1:11" ht="17.100000000000001" customHeight="1">
      <c r="A2" s="1789" t="s">
        <v>118</v>
      </c>
      <c r="B2" s="1789"/>
      <c r="C2" s="1789"/>
      <c r="D2" s="1789"/>
      <c r="E2" s="1789"/>
      <c r="F2" s="1789"/>
      <c r="G2" s="1789"/>
      <c r="H2" s="1789"/>
      <c r="I2" s="1789"/>
      <c r="J2" s="1789"/>
      <c r="K2" s="1789"/>
    </row>
    <row r="3" spans="1:11" ht="17.100000000000001" customHeight="1" thickBot="1">
      <c r="E3" s="712"/>
      <c r="I3" s="1779" t="s">
        <v>1</v>
      </c>
      <c r="J3" s="1779"/>
      <c r="K3" s="1779"/>
    </row>
    <row r="4" spans="1:11" ht="18" customHeight="1" thickTop="1">
      <c r="A4" s="1793" t="s">
        <v>324</v>
      </c>
      <c r="B4" s="736">
        <v>2016</v>
      </c>
      <c r="C4" s="736">
        <v>2017</v>
      </c>
      <c r="D4" s="736">
        <v>2017</v>
      </c>
      <c r="E4" s="736">
        <v>2018</v>
      </c>
      <c r="F4" s="1790" t="s">
        <v>284</v>
      </c>
      <c r="G4" s="1791"/>
      <c r="H4" s="1791"/>
      <c r="I4" s="1791"/>
      <c r="J4" s="1791"/>
      <c r="K4" s="1792"/>
    </row>
    <row r="5" spans="1:11" ht="18" customHeight="1">
      <c r="A5" s="1794"/>
      <c r="B5" s="737" t="s">
        <v>286</v>
      </c>
      <c r="C5" s="705" t="s">
        <v>287</v>
      </c>
      <c r="D5" s="705" t="s">
        <v>288</v>
      </c>
      <c r="E5" s="705" t="s">
        <v>289</v>
      </c>
      <c r="F5" s="1782" t="s">
        <v>6</v>
      </c>
      <c r="G5" s="1783"/>
      <c r="H5" s="1784"/>
      <c r="I5" s="1782" t="s">
        <v>47</v>
      </c>
      <c r="J5" s="1783"/>
      <c r="K5" s="1785"/>
    </row>
    <row r="6" spans="1:11" ht="18" customHeight="1">
      <c r="A6" s="1795"/>
      <c r="B6" s="738"/>
      <c r="C6" s="738"/>
      <c r="D6" s="739"/>
      <c r="E6" s="739"/>
      <c r="F6" s="714" t="s">
        <v>3</v>
      </c>
      <c r="G6" s="715" t="s">
        <v>88</v>
      </c>
      <c r="H6" s="716" t="s">
        <v>290</v>
      </c>
      <c r="I6" s="713" t="s">
        <v>3</v>
      </c>
      <c r="J6" s="715" t="s">
        <v>88</v>
      </c>
      <c r="K6" s="717" t="s">
        <v>290</v>
      </c>
    </row>
    <row r="7" spans="1:11" ht="18" customHeight="1">
      <c r="A7" s="646" t="s">
        <v>325</v>
      </c>
      <c r="B7" s="647">
        <v>917630.90047061001</v>
      </c>
      <c r="C7" s="647">
        <v>926118.01480414008</v>
      </c>
      <c r="D7" s="647">
        <v>955657.73971067986</v>
      </c>
      <c r="E7" s="647">
        <v>999420.67370037001</v>
      </c>
      <c r="F7" s="648">
        <v>8487.1143335300731</v>
      </c>
      <c r="G7" s="718"/>
      <c r="H7" s="650">
        <v>0.92489413000122689</v>
      </c>
      <c r="I7" s="651">
        <v>43762.933989690151</v>
      </c>
      <c r="J7" s="719"/>
      <c r="K7" s="653">
        <v>4.5793522273925333</v>
      </c>
    </row>
    <row r="8" spans="1:11" ht="18" customHeight="1">
      <c r="A8" s="662" t="s">
        <v>326</v>
      </c>
      <c r="B8" s="656">
        <v>28206.181776740003</v>
      </c>
      <c r="C8" s="656">
        <v>25957.112703499999</v>
      </c>
      <c r="D8" s="656">
        <v>25929.438226990002</v>
      </c>
      <c r="E8" s="656">
        <v>29423.801159440001</v>
      </c>
      <c r="F8" s="657">
        <v>-2249.0690732400035</v>
      </c>
      <c r="G8" s="720"/>
      <c r="H8" s="659">
        <v>-7.9736743209060643</v>
      </c>
      <c r="I8" s="660">
        <v>3494.3629324499998</v>
      </c>
      <c r="J8" s="659"/>
      <c r="K8" s="661">
        <v>13.476431312779891</v>
      </c>
    </row>
    <row r="9" spans="1:11" ht="18" customHeight="1">
      <c r="A9" s="662" t="s">
        <v>327</v>
      </c>
      <c r="B9" s="656">
        <v>29.838400000000004</v>
      </c>
      <c r="C9" s="656">
        <v>173.06469000000001</v>
      </c>
      <c r="D9" s="656">
        <v>170.62933999999998</v>
      </c>
      <c r="E9" s="656">
        <v>620.19755999999995</v>
      </c>
      <c r="F9" s="657">
        <v>143.22629000000001</v>
      </c>
      <c r="G9" s="720"/>
      <c r="H9" s="659">
        <v>480.00660223068257</v>
      </c>
      <c r="I9" s="660">
        <v>449.56822</v>
      </c>
      <c r="J9" s="659"/>
      <c r="K9" s="661">
        <v>263.47650409947084</v>
      </c>
    </row>
    <row r="10" spans="1:11" ht="18" customHeight="1">
      <c r="A10" s="662" t="s">
        <v>328</v>
      </c>
      <c r="B10" s="656">
        <v>2384.0881600000002</v>
      </c>
      <c r="C10" s="656">
        <v>2248.4339399999999</v>
      </c>
      <c r="D10" s="656">
        <v>2291.3082800000002</v>
      </c>
      <c r="E10" s="656">
        <v>2465.3624399999999</v>
      </c>
      <c r="F10" s="657">
        <v>-135.65422000000035</v>
      </c>
      <c r="G10" s="720"/>
      <c r="H10" s="659">
        <v>-5.6899833771247934</v>
      </c>
      <c r="I10" s="660">
        <v>174.05415999999968</v>
      </c>
      <c r="J10" s="659"/>
      <c r="K10" s="661">
        <v>7.5962785767090093</v>
      </c>
    </row>
    <row r="11" spans="1:11" ht="18" customHeight="1">
      <c r="A11" s="662" t="s">
        <v>329</v>
      </c>
      <c r="B11" s="656">
        <v>887010.79213386995</v>
      </c>
      <c r="C11" s="656">
        <v>897739.40347064007</v>
      </c>
      <c r="D11" s="656">
        <v>927266.36386368982</v>
      </c>
      <c r="E11" s="656">
        <v>966911.31254093</v>
      </c>
      <c r="F11" s="657">
        <v>10728.611336770118</v>
      </c>
      <c r="G11" s="720"/>
      <c r="H11" s="659">
        <v>1.2095243295699303</v>
      </c>
      <c r="I11" s="660">
        <v>39644.948677240172</v>
      </c>
      <c r="J11" s="659"/>
      <c r="K11" s="661">
        <v>4.2754649820413482</v>
      </c>
    </row>
    <row r="12" spans="1:11" ht="18" customHeight="1">
      <c r="A12" s="646" t="s">
        <v>330</v>
      </c>
      <c r="B12" s="647">
        <v>16408.711874249999</v>
      </c>
      <c r="C12" s="647">
        <v>60693.812015249998</v>
      </c>
      <c r="D12" s="647">
        <v>41866.499995250007</v>
      </c>
      <c r="E12" s="647">
        <v>95080.900617289997</v>
      </c>
      <c r="F12" s="648">
        <v>44285.100141000003</v>
      </c>
      <c r="G12" s="718"/>
      <c r="H12" s="650">
        <v>269.88773086140964</v>
      </c>
      <c r="I12" s="651">
        <v>53214.40062203999</v>
      </c>
      <c r="J12" s="650"/>
      <c r="K12" s="653">
        <v>127.10496609001819</v>
      </c>
    </row>
    <row r="13" spans="1:11" ht="18" customHeight="1">
      <c r="A13" s="662" t="s">
        <v>331</v>
      </c>
      <c r="B13" s="656">
        <v>16099.85087425</v>
      </c>
      <c r="C13" s="656">
        <v>49817.414619249997</v>
      </c>
      <c r="D13" s="656">
        <v>30457.402599250003</v>
      </c>
      <c r="E13" s="656">
        <v>46769.904839250004</v>
      </c>
      <c r="F13" s="657">
        <v>33717.563744999999</v>
      </c>
      <c r="G13" s="720"/>
      <c r="H13" s="659">
        <v>209.42780158869456</v>
      </c>
      <c r="I13" s="660">
        <v>16312.502240000002</v>
      </c>
      <c r="J13" s="659"/>
      <c r="K13" s="661">
        <v>53.558415517683336</v>
      </c>
    </row>
    <row r="14" spans="1:11" ht="18" customHeight="1">
      <c r="A14" s="662" t="s">
        <v>332</v>
      </c>
      <c r="B14" s="656">
        <v>0</v>
      </c>
      <c r="C14" s="656">
        <v>8942</v>
      </c>
      <c r="D14" s="656">
        <v>8942</v>
      </c>
      <c r="E14" s="656">
        <v>45287</v>
      </c>
      <c r="F14" s="657">
        <v>8942</v>
      </c>
      <c r="G14" s="720"/>
      <c r="H14" s="659"/>
      <c r="I14" s="660">
        <v>36345</v>
      </c>
      <c r="J14" s="659"/>
      <c r="K14" s="661">
        <v>406.45269514649965</v>
      </c>
    </row>
    <row r="15" spans="1:11" ht="18" customHeight="1">
      <c r="A15" s="662" t="s">
        <v>333</v>
      </c>
      <c r="B15" s="656">
        <v>308.86099999999999</v>
      </c>
      <c r="C15" s="656">
        <v>1934.3973960000003</v>
      </c>
      <c r="D15" s="656">
        <v>2467.097396000001</v>
      </c>
      <c r="E15" s="656">
        <v>3023.99577804</v>
      </c>
      <c r="F15" s="657">
        <v>1625.5363960000004</v>
      </c>
      <c r="G15" s="720"/>
      <c r="H15" s="659">
        <v>526.30030855303858</v>
      </c>
      <c r="I15" s="660">
        <v>556.89838203999898</v>
      </c>
      <c r="J15" s="659"/>
      <c r="K15" s="661">
        <v>22.573019733348165</v>
      </c>
    </row>
    <row r="16" spans="1:11" ht="18" customHeight="1">
      <c r="A16" s="662" t="s">
        <v>334</v>
      </c>
      <c r="B16" s="656">
        <v>0</v>
      </c>
      <c r="C16" s="656">
        <v>0</v>
      </c>
      <c r="D16" s="656">
        <v>0</v>
      </c>
      <c r="E16" s="656">
        <v>0</v>
      </c>
      <c r="F16" s="657">
        <v>0</v>
      </c>
      <c r="G16" s="720"/>
      <c r="H16" s="659"/>
      <c r="I16" s="660">
        <v>0</v>
      </c>
      <c r="J16" s="659"/>
      <c r="K16" s="661"/>
    </row>
    <row r="17" spans="1:11" ht="18" customHeight="1">
      <c r="A17" s="721" t="s">
        <v>335</v>
      </c>
      <c r="B17" s="647">
        <v>31</v>
      </c>
      <c r="C17" s="647">
        <v>31</v>
      </c>
      <c r="D17" s="647">
        <v>31</v>
      </c>
      <c r="E17" s="647">
        <v>31</v>
      </c>
      <c r="F17" s="648">
        <v>0</v>
      </c>
      <c r="G17" s="718"/>
      <c r="H17" s="650">
        <v>0</v>
      </c>
      <c r="I17" s="651">
        <v>0</v>
      </c>
      <c r="J17" s="650"/>
      <c r="K17" s="653">
        <v>0</v>
      </c>
    </row>
    <row r="18" spans="1:11" ht="18" customHeight="1">
      <c r="A18" s="646" t="s">
        <v>336</v>
      </c>
      <c r="B18" s="647">
        <v>2423.7671835200003</v>
      </c>
      <c r="C18" s="647">
        <v>3448.5718692200003</v>
      </c>
      <c r="D18" s="647">
        <v>3448.5718692200003</v>
      </c>
      <c r="E18" s="647">
        <v>2795.6894597300002</v>
      </c>
      <c r="F18" s="648">
        <v>1024.8046856999999</v>
      </c>
      <c r="G18" s="718"/>
      <c r="H18" s="650">
        <v>42.281482011473216</v>
      </c>
      <c r="I18" s="651">
        <v>-652.8824094900001</v>
      </c>
      <c r="J18" s="650"/>
      <c r="K18" s="653">
        <v>-18.931964716097664</v>
      </c>
    </row>
    <row r="19" spans="1:11" ht="18" customHeight="1">
      <c r="A19" s="662" t="s">
        <v>337</v>
      </c>
      <c r="B19" s="656">
        <v>2407.7671835200003</v>
      </c>
      <c r="C19" s="656">
        <v>3432.5718692200003</v>
      </c>
      <c r="D19" s="656">
        <v>3432.5718692200003</v>
      </c>
      <c r="E19" s="656">
        <v>2779.6894597300002</v>
      </c>
      <c r="F19" s="657">
        <v>1024.8046856999999</v>
      </c>
      <c r="G19" s="720"/>
      <c r="H19" s="659">
        <v>42.562449256485074</v>
      </c>
      <c r="I19" s="660">
        <v>-652.8824094900001</v>
      </c>
      <c r="J19" s="659"/>
      <c r="K19" s="661">
        <v>-19.020210919527162</v>
      </c>
    </row>
    <row r="20" spans="1:11" ht="18" customHeight="1">
      <c r="A20" s="662" t="s">
        <v>338</v>
      </c>
      <c r="B20" s="656">
        <v>16</v>
      </c>
      <c r="C20" s="656">
        <v>16</v>
      </c>
      <c r="D20" s="656">
        <v>16</v>
      </c>
      <c r="E20" s="656">
        <v>16</v>
      </c>
      <c r="F20" s="657">
        <v>0</v>
      </c>
      <c r="G20" s="720"/>
      <c r="H20" s="659">
        <v>0</v>
      </c>
      <c r="I20" s="660">
        <v>0</v>
      </c>
      <c r="J20" s="659"/>
      <c r="K20" s="661">
        <v>0</v>
      </c>
    </row>
    <row r="21" spans="1:11" ht="18" customHeight="1">
      <c r="A21" s="646" t="s">
        <v>339</v>
      </c>
      <c r="B21" s="647">
        <v>6710.1528778900001</v>
      </c>
      <c r="C21" s="647">
        <v>9548.0900108200003</v>
      </c>
      <c r="D21" s="647">
        <v>6937.2709147099995</v>
      </c>
      <c r="E21" s="647">
        <v>16472.630384259999</v>
      </c>
      <c r="F21" s="648">
        <v>2837.9371329300002</v>
      </c>
      <c r="G21" s="718"/>
      <c r="H21" s="650">
        <v>42.293181460604615</v>
      </c>
      <c r="I21" s="651">
        <v>9535.3594695499996</v>
      </c>
      <c r="J21" s="650"/>
      <c r="K21" s="653">
        <v>137.45116180097472</v>
      </c>
    </row>
    <row r="22" spans="1:11" ht="18" customHeight="1">
      <c r="A22" s="662" t="s">
        <v>340</v>
      </c>
      <c r="B22" s="656">
        <v>5910.1528778900001</v>
      </c>
      <c r="C22" s="656">
        <v>9548.0900108200003</v>
      </c>
      <c r="D22" s="656">
        <v>6937.2709147099995</v>
      </c>
      <c r="E22" s="656">
        <v>16472.630384259999</v>
      </c>
      <c r="F22" s="657">
        <v>3637.9371329300002</v>
      </c>
      <c r="G22" s="720"/>
      <c r="H22" s="659">
        <v>61.554027587671975</v>
      </c>
      <c r="I22" s="660">
        <v>9535.3594695499996</v>
      </c>
      <c r="J22" s="659"/>
      <c r="K22" s="661">
        <v>137.45116180097472</v>
      </c>
    </row>
    <row r="23" spans="1:11" ht="18" customHeight="1">
      <c r="A23" s="662" t="s">
        <v>341</v>
      </c>
      <c r="B23" s="656">
        <v>800</v>
      </c>
      <c r="C23" s="656">
        <v>0</v>
      </c>
      <c r="D23" s="656">
        <v>0</v>
      </c>
      <c r="E23" s="656">
        <v>0</v>
      </c>
      <c r="F23" s="657">
        <v>-800</v>
      </c>
      <c r="G23" s="720"/>
      <c r="H23" s="659">
        <v>-100</v>
      </c>
      <c r="I23" s="660">
        <v>0</v>
      </c>
      <c r="J23" s="659"/>
      <c r="K23" s="661"/>
    </row>
    <row r="24" spans="1:11" ht="18" customHeight="1">
      <c r="A24" s="646" t="s">
        <v>342</v>
      </c>
      <c r="B24" s="647">
        <v>4449.7970038699996</v>
      </c>
      <c r="C24" s="647">
        <v>4232.6065496800002</v>
      </c>
      <c r="D24" s="647">
        <v>4137.1226891200004</v>
      </c>
      <c r="E24" s="647">
        <v>3792.0664323199999</v>
      </c>
      <c r="F24" s="648">
        <v>-217.1904541899994</v>
      </c>
      <c r="G24" s="718"/>
      <c r="H24" s="650">
        <v>-4.8809070166820714</v>
      </c>
      <c r="I24" s="651">
        <v>-345.05625680000048</v>
      </c>
      <c r="J24" s="650"/>
      <c r="K24" s="653">
        <v>-8.3404888549098537</v>
      </c>
    </row>
    <row r="25" spans="1:11" ht="18" customHeight="1">
      <c r="A25" s="646" t="s">
        <v>343</v>
      </c>
      <c r="B25" s="647">
        <v>33875.377499020004</v>
      </c>
      <c r="C25" s="647">
        <v>36989.522523890009</v>
      </c>
      <c r="D25" s="647">
        <v>36601.222259999995</v>
      </c>
      <c r="E25" s="647">
        <v>40214.498300540006</v>
      </c>
      <c r="F25" s="648">
        <v>3114.1450248700057</v>
      </c>
      <c r="G25" s="718"/>
      <c r="H25" s="650">
        <v>9.1929455987910291</v>
      </c>
      <c r="I25" s="651">
        <v>3613.2760405400113</v>
      </c>
      <c r="J25" s="650"/>
      <c r="K25" s="653">
        <v>9.8720092320217834</v>
      </c>
    </row>
    <row r="26" spans="1:11" ht="18" customHeight="1">
      <c r="A26" s="722" t="s">
        <v>344</v>
      </c>
      <c r="B26" s="740">
        <v>981529.70690916001</v>
      </c>
      <c r="C26" s="740">
        <v>1041061.617773</v>
      </c>
      <c r="D26" s="740">
        <v>1048679.42743898</v>
      </c>
      <c r="E26" s="740">
        <v>1157807.4588945101</v>
      </c>
      <c r="F26" s="725">
        <v>59531.910863840021</v>
      </c>
      <c r="G26" s="726"/>
      <c r="H26" s="724">
        <v>6.0652174299753181</v>
      </c>
      <c r="I26" s="723">
        <v>109128.03145553009</v>
      </c>
      <c r="J26" s="724"/>
      <c r="K26" s="727">
        <v>10.40623364968986</v>
      </c>
    </row>
    <row r="27" spans="1:11" ht="18" customHeight="1">
      <c r="A27" s="646" t="s">
        <v>345</v>
      </c>
      <c r="B27" s="647">
        <v>547052.99109698995</v>
      </c>
      <c r="C27" s="647">
        <v>574317.77877652005</v>
      </c>
      <c r="D27" s="647">
        <v>656909.51932897011</v>
      </c>
      <c r="E27" s="647">
        <v>643917.36566615</v>
      </c>
      <c r="F27" s="648">
        <v>27264.787679530098</v>
      </c>
      <c r="G27" s="718"/>
      <c r="H27" s="650">
        <v>4.9839390558594303</v>
      </c>
      <c r="I27" s="651">
        <v>-12992.153662820114</v>
      </c>
      <c r="J27" s="650"/>
      <c r="K27" s="653">
        <v>-1.9777691265749255</v>
      </c>
    </row>
    <row r="28" spans="1:11" ht="18" customHeight="1">
      <c r="A28" s="662" t="s">
        <v>346</v>
      </c>
      <c r="B28" s="656">
        <v>327482.67803007999</v>
      </c>
      <c r="C28" s="656">
        <v>354766.22070260003</v>
      </c>
      <c r="D28" s="656">
        <v>361745.91183872998</v>
      </c>
      <c r="E28" s="656">
        <v>406967.67612013995</v>
      </c>
      <c r="F28" s="657">
        <v>27283.542672520038</v>
      </c>
      <c r="G28" s="720"/>
      <c r="H28" s="659">
        <v>8.3312933791307238</v>
      </c>
      <c r="I28" s="660">
        <v>45221.764281409967</v>
      </c>
      <c r="J28" s="659"/>
      <c r="K28" s="661">
        <v>12.500974524231884</v>
      </c>
    </row>
    <row r="29" spans="1:11" ht="18" customHeight="1">
      <c r="A29" s="662" t="s">
        <v>347</v>
      </c>
      <c r="B29" s="656">
        <v>55901.051822580012</v>
      </c>
      <c r="C29" s="656">
        <v>54621.725675150003</v>
      </c>
      <c r="D29" s="656">
        <v>63082.488793020013</v>
      </c>
      <c r="E29" s="656">
        <v>61869.250815609987</v>
      </c>
      <c r="F29" s="657">
        <v>-1279.3261474300089</v>
      </c>
      <c r="G29" s="720"/>
      <c r="H29" s="659">
        <v>-2.2885546974864845</v>
      </c>
      <c r="I29" s="660">
        <v>-1213.2379774100264</v>
      </c>
      <c r="J29" s="659"/>
      <c r="K29" s="661">
        <v>-1.9232563594483123</v>
      </c>
    </row>
    <row r="30" spans="1:11" ht="18" customHeight="1">
      <c r="A30" s="662" t="s">
        <v>348</v>
      </c>
      <c r="B30" s="656">
        <v>134715.85834726001</v>
      </c>
      <c r="C30" s="656">
        <v>127774.48153233007</v>
      </c>
      <c r="D30" s="656">
        <v>194425.91190588006</v>
      </c>
      <c r="E30" s="656">
        <v>148961.84978461007</v>
      </c>
      <c r="F30" s="657">
        <v>-6941.3768149299431</v>
      </c>
      <c r="G30" s="720"/>
      <c r="H30" s="659">
        <v>-5.152605565587538</v>
      </c>
      <c r="I30" s="660">
        <v>-45464.062121269992</v>
      </c>
      <c r="J30" s="659"/>
      <c r="K30" s="661">
        <v>-23.383746371871851</v>
      </c>
    </row>
    <row r="31" spans="1:11" ht="18" customHeight="1">
      <c r="A31" s="662" t="s">
        <v>349</v>
      </c>
      <c r="B31" s="656">
        <v>13738.88305825</v>
      </c>
      <c r="C31" s="656">
        <v>12402.205291810002</v>
      </c>
      <c r="D31" s="656">
        <v>12364.73573455</v>
      </c>
      <c r="E31" s="656">
        <v>12156.385483399999</v>
      </c>
      <c r="F31" s="657">
        <v>-1336.6777664399979</v>
      </c>
      <c r="G31" s="720"/>
      <c r="H31" s="659">
        <v>-9.729158919053047</v>
      </c>
      <c r="I31" s="660">
        <v>-208.35025115000099</v>
      </c>
      <c r="J31" s="659"/>
      <c r="K31" s="661">
        <v>-1.6850360219816185</v>
      </c>
    </row>
    <row r="32" spans="1:11" ht="18" customHeight="1">
      <c r="A32" s="662" t="s">
        <v>350</v>
      </c>
      <c r="B32" s="656">
        <v>5551.3826345699999</v>
      </c>
      <c r="C32" s="656">
        <v>3671.8628274400003</v>
      </c>
      <c r="D32" s="656">
        <v>4802.4487722700005</v>
      </c>
      <c r="E32" s="656">
        <v>3843.1740270800001</v>
      </c>
      <c r="F32" s="657">
        <v>-1879.5198071299997</v>
      </c>
      <c r="G32" s="720"/>
      <c r="H32" s="659">
        <v>-33.856787233971374</v>
      </c>
      <c r="I32" s="660">
        <v>-959.27474519000043</v>
      </c>
      <c r="J32" s="659"/>
      <c r="K32" s="661">
        <v>-19.974700213961359</v>
      </c>
    </row>
    <row r="33" spans="1:11" ht="18" customHeight="1">
      <c r="A33" s="662" t="s">
        <v>351</v>
      </c>
      <c r="B33" s="656">
        <v>9663.1372042500007</v>
      </c>
      <c r="C33" s="656">
        <v>21081.282747190002</v>
      </c>
      <c r="D33" s="656">
        <v>20488.022284520001</v>
      </c>
      <c r="E33" s="656">
        <v>10119.02943531</v>
      </c>
      <c r="F33" s="657">
        <v>11418.145542940001</v>
      </c>
      <c r="G33" s="720"/>
      <c r="H33" s="659">
        <v>118.16188988725236</v>
      </c>
      <c r="I33" s="660">
        <v>-10368.992849210001</v>
      </c>
      <c r="J33" s="659"/>
      <c r="K33" s="661">
        <v>-50.610023286847131</v>
      </c>
    </row>
    <row r="34" spans="1:11" ht="18" customHeight="1">
      <c r="A34" s="646" t="s">
        <v>352</v>
      </c>
      <c r="B34" s="647">
        <v>115018.4562489799</v>
      </c>
      <c r="C34" s="647">
        <v>262349.51710455999</v>
      </c>
      <c r="D34" s="647">
        <v>106272.09723108003</v>
      </c>
      <c r="E34" s="647">
        <v>269507.60209390003</v>
      </c>
      <c r="F34" s="648">
        <v>147331.06085558009</v>
      </c>
      <c r="G34" s="718"/>
      <c r="H34" s="650">
        <v>128.09340836278767</v>
      </c>
      <c r="I34" s="651">
        <v>163235.50486282</v>
      </c>
      <c r="J34" s="650"/>
      <c r="K34" s="653">
        <v>153.60147123837942</v>
      </c>
    </row>
    <row r="35" spans="1:11" ht="18" customHeight="1">
      <c r="A35" s="646" t="s">
        <v>353</v>
      </c>
      <c r="B35" s="647">
        <v>0</v>
      </c>
      <c r="C35" s="647">
        <v>0</v>
      </c>
      <c r="D35" s="647">
        <v>14400</v>
      </c>
      <c r="E35" s="647">
        <v>0</v>
      </c>
      <c r="F35" s="648">
        <v>0</v>
      </c>
      <c r="G35" s="718"/>
      <c r="H35" s="650"/>
      <c r="I35" s="651">
        <v>-14400</v>
      </c>
      <c r="J35" s="650"/>
      <c r="K35" s="653">
        <v>-100</v>
      </c>
    </row>
    <row r="36" spans="1:11" ht="18" customHeight="1">
      <c r="A36" s="646" t="s">
        <v>354</v>
      </c>
      <c r="B36" s="647">
        <v>0</v>
      </c>
      <c r="C36" s="647">
        <v>0</v>
      </c>
      <c r="D36" s="647">
        <v>0</v>
      </c>
      <c r="E36" s="647">
        <v>0</v>
      </c>
      <c r="F36" s="648">
        <v>0</v>
      </c>
      <c r="G36" s="718"/>
      <c r="H36" s="650"/>
      <c r="I36" s="651">
        <v>0</v>
      </c>
      <c r="J36" s="650"/>
      <c r="K36" s="653"/>
    </row>
    <row r="37" spans="1:11" ht="18" customHeight="1">
      <c r="A37" s="646" t="s">
        <v>355</v>
      </c>
      <c r="B37" s="647">
        <v>49080</v>
      </c>
      <c r="C37" s="647">
        <v>31481.674999999999</v>
      </c>
      <c r="D37" s="647">
        <v>0</v>
      </c>
      <c r="E37" s="647">
        <v>0</v>
      </c>
      <c r="F37" s="648">
        <v>-17598.325000000001</v>
      </c>
      <c r="G37" s="718"/>
      <c r="H37" s="650"/>
      <c r="I37" s="651">
        <v>0</v>
      </c>
      <c r="J37" s="650"/>
      <c r="K37" s="653"/>
    </row>
    <row r="38" spans="1:11" ht="18" customHeight="1">
      <c r="A38" s="646" t="s">
        <v>356</v>
      </c>
      <c r="B38" s="647">
        <v>4425.2452109500009</v>
      </c>
      <c r="C38" s="647">
        <v>3494.0086415499991</v>
      </c>
      <c r="D38" s="647">
        <v>2849.0322149899994</v>
      </c>
      <c r="E38" s="647">
        <v>2316.989893089999</v>
      </c>
      <c r="F38" s="648">
        <v>-931.23656940000183</v>
      </c>
      <c r="G38" s="718"/>
      <c r="H38" s="650">
        <v>-21.043728087558026</v>
      </c>
      <c r="I38" s="651">
        <v>-532.04232190000039</v>
      </c>
      <c r="J38" s="650"/>
      <c r="K38" s="653">
        <v>-18.674493012072453</v>
      </c>
    </row>
    <row r="39" spans="1:11" ht="18" customHeight="1">
      <c r="A39" s="662" t="s">
        <v>357</v>
      </c>
      <c r="B39" s="656">
        <v>3.1943309500007628</v>
      </c>
      <c r="C39" s="656">
        <v>226.88498154999922</v>
      </c>
      <c r="D39" s="656">
        <v>235.10543498999976</v>
      </c>
      <c r="E39" s="656">
        <v>109.27171309000015</v>
      </c>
      <c r="F39" s="657">
        <v>223.69065059999846</v>
      </c>
      <c r="G39" s="720"/>
      <c r="H39" s="659">
        <v>7002.7387299974362</v>
      </c>
      <c r="I39" s="660">
        <v>-125.83372189999962</v>
      </c>
      <c r="J39" s="659"/>
      <c r="K39" s="661">
        <v>-53.522251370051045</v>
      </c>
    </row>
    <row r="40" spans="1:11" ht="18" customHeight="1">
      <c r="A40" s="662" t="s">
        <v>358</v>
      </c>
      <c r="B40" s="656">
        <v>0</v>
      </c>
      <c r="C40" s="656">
        <v>0</v>
      </c>
      <c r="D40" s="656">
        <v>0</v>
      </c>
      <c r="E40" s="656">
        <v>0</v>
      </c>
      <c r="F40" s="657">
        <v>0</v>
      </c>
      <c r="G40" s="720"/>
      <c r="H40" s="659"/>
      <c r="I40" s="660">
        <v>0</v>
      </c>
      <c r="J40" s="659"/>
      <c r="K40" s="661"/>
    </row>
    <row r="41" spans="1:11" ht="18" customHeight="1">
      <c r="A41" s="662" t="s">
        <v>359</v>
      </c>
      <c r="B41" s="656">
        <v>0</v>
      </c>
      <c r="C41" s="656">
        <v>0</v>
      </c>
      <c r="D41" s="656">
        <v>0</v>
      </c>
      <c r="E41" s="656">
        <v>0</v>
      </c>
      <c r="F41" s="657">
        <v>0</v>
      </c>
      <c r="G41" s="720"/>
      <c r="H41" s="659"/>
      <c r="I41" s="660">
        <v>0</v>
      </c>
      <c r="J41" s="659"/>
      <c r="K41" s="661"/>
    </row>
    <row r="42" spans="1:11" ht="18" customHeight="1">
      <c r="A42" s="662" t="s">
        <v>360</v>
      </c>
      <c r="B42" s="656">
        <v>0</v>
      </c>
      <c r="C42" s="656">
        <v>0</v>
      </c>
      <c r="D42" s="656">
        <v>0</v>
      </c>
      <c r="E42" s="656">
        <v>0</v>
      </c>
      <c r="F42" s="657">
        <v>0</v>
      </c>
      <c r="G42" s="720"/>
      <c r="H42" s="659"/>
      <c r="I42" s="660">
        <v>0</v>
      </c>
      <c r="J42" s="659"/>
      <c r="K42" s="661"/>
    </row>
    <row r="43" spans="1:11" ht="18" customHeight="1">
      <c r="A43" s="662" t="s">
        <v>361</v>
      </c>
      <c r="B43" s="656">
        <v>0</v>
      </c>
      <c r="C43" s="656">
        <v>0</v>
      </c>
      <c r="D43" s="656">
        <v>0</v>
      </c>
      <c r="E43" s="656">
        <v>0</v>
      </c>
      <c r="F43" s="657">
        <v>0</v>
      </c>
      <c r="G43" s="720"/>
      <c r="H43" s="659"/>
      <c r="I43" s="660">
        <v>0</v>
      </c>
      <c r="J43" s="668"/>
      <c r="K43" s="661"/>
    </row>
    <row r="44" spans="1:11" ht="18" customHeight="1">
      <c r="A44" s="662" t="s">
        <v>362</v>
      </c>
      <c r="B44" s="656">
        <v>1010.02984</v>
      </c>
      <c r="C44" s="656">
        <v>451.65663000000001</v>
      </c>
      <c r="D44" s="656">
        <v>153.42302000000001</v>
      </c>
      <c r="E44" s="656">
        <v>0</v>
      </c>
      <c r="F44" s="657">
        <v>-558.37320999999997</v>
      </c>
      <c r="G44" s="720"/>
      <c r="H44" s="659">
        <v>-55.282842930660337</v>
      </c>
      <c r="I44" s="660">
        <v>-153.42302000000001</v>
      </c>
      <c r="J44" s="668"/>
      <c r="K44" s="661">
        <v>-100</v>
      </c>
    </row>
    <row r="45" spans="1:11" ht="18" customHeight="1">
      <c r="A45" s="662" t="s">
        <v>363</v>
      </c>
      <c r="B45" s="656">
        <v>3412.0210399999996</v>
      </c>
      <c r="C45" s="656">
        <v>2815.4670299999998</v>
      </c>
      <c r="D45" s="656">
        <v>2460.5037599999996</v>
      </c>
      <c r="E45" s="656">
        <v>2207.7181799999989</v>
      </c>
      <c r="F45" s="657">
        <v>-596.55400999999983</v>
      </c>
      <c r="G45" s="720"/>
      <c r="H45" s="659">
        <v>-17.483890134511007</v>
      </c>
      <c r="I45" s="660">
        <v>-252.78558000000066</v>
      </c>
      <c r="J45" s="668"/>
      <c r="K45" s="661">
        <v>-10.273732725366806</v>
      </c>
    </row>
    <row r="46" spans="1:11" ht="18" customHeight="1">
      <c r="A46" s="662" t="s">
        <v>364</v>
      </c>
      <c r="B46" s="656">
        <v>0</v>
      </c>
      <c r="C46" s="656">
        <v>0</v>
      </c>
      <c r="D46" s="656">
        <v>0</v>
      </c>
      <c r="E46" s="656">
        <v>0</v>
      </c>
      <c r="F46" s="657">
        <v>0</v>
      </c>
      <c r="G46" s="720"/>
      <c r="H46" s="659"/>
      <c r="I46" s="660">
        <v>0</v>
      </c>
      <c r="J46" s="659"/>
      <c r="K46" s="661"/>
    </row>
    <row r="47" spans="1:11" ht="18" customHeight="1">
      <c r="A47" s="646" t="s">
        <v>365</v>
      </c>
      <c r="B47" s="647">
        <v>139195.62153613003</v>
      </c>
      <c r="C47" s="647">
        <v>123277.15442211999</v>
      </c>
      <c r="D47" s="647">
        <v>128664.14382493</v>
      </c>
      <c r="E47" s="647">
        <v>169245.52208236</v>
      </c>
      <c r="F47" s="648">
        <v>-15918.46711401004</v>
      </c>
      <c r="G47" s="718"/>
      <c r="H47" s="650">
        <v>-11.43604011271159</v>
      </c>
      <c r="I47" s="651">
        <v>40581.378257429998</v>
      </c>
      <c r="J47" s="728"/>
      <c r="K47" s="653">
        <v>31.540549721955202</v>
      </c>
    </row>
    <row r="48" spans="1:11" ht="18" customHeight="1" thickBot="1">
      <c r="A48" s="681" t="s">
        <v>366</v>
      </c>
      <c r="B48" s="682">
        <v>126757.38752072005</v>
      </c>
      <c r="C48" s="682">
        <v>46141.47303211999</v>
      </c>
      <c r="D48" s="682">
        <v>139584.59640362012</v>
      </c>
      <c r="E48" s="682">
        <v>72819.999254780007</v>
      </c>
      <c r="F48" s="683">
        <v>-80615.914488600058</v>
      </c>
      <c r="G48" s="729"/>
      <c r="H48" s="684">
        <v>-63.598592607016613</v>
      </c>
      <c r="I48" s="685">
        <v>-66764.597148840112</v>
      </c>
      <c r="J48" s="730"/>
      <c r="K48" s="686">
        <v>-47.830920365872529</v>
      </c>
    </row>
    <row r="49" spans="1:11" ht="18" customHeight="1" thickTop="1">
      <c r="A49" s="693" t="s">
        <v>318</v>
      </c>
      <c r="B49" s="643"/>
      <c r="C49" s="643"/>
      <c r="D49" s="689"/>
      <c r="E49" s="689"/>
      <c r="F49" s="689"/>
      <c r="G49" s="689"/>
      <c r="H49" s="689"/>
      <c r="I49" s="689"/>
      <c r="J49" s="689"/>
      <c r="K49" s="689"/>
    </row>
    <row r="50" spans="1:11" ht="18" customHeight="1">
      <c r="A50" s="731" t="s">
        <v>319</v>
      </c>
      <c r="B50" s="643"/>
      <c r="C50" s="643"/>
      <c r="D50" s="689"/>
      <c r="E50" s="689"/>
      <c r="F50" s="689"/>
      <c r="G50" s="689"/>
      <c r="H50" s="689"/>
      <c r="I50" s="689"/>
      <c r="J50" s="689"/>
      <c r="K50" s="689"/>
    </row>
    <row r="51" spans="1:11" ht="18" customHeight="1">
      <c r="A51" s="695" t="s">
        <v>367</v>
      </c>
      <c r="B51" s="698">
        <v>913205.65525965998</v>
      </c>
      <c r="C51" s="698">
        <v>922624.00616259011</v>
      </c>
      <c r="D51" s="698">
        <v>952808.70749568986</v>
      </c>
      <c r="E51" s="698">
        <v>997103.68380728003</v>
      </c>
      <c r="F51" s="698">
        <v>38306.108407690146</v>
      </c>
      <c r="G51" s="732" t="s">
        <v>292</v>
      </c>
      <c r="H51" s="698">
        <v>4.1946858505599405</v>
      </c>
      <c r="I51" s="698">
        <v>9936.8657847401846</v>
      </c>
      <c r="J51" s="732" t="s">
        <v>293</v>
      </c>
      <c r="K51" s="698">
        <v>1.0429024951774106</v>
      </c>
    </row>
    <row r="52" spans="1:11" ht="18" customHeight="1">
      <c r="A52" s="695" t="s">
        <v>368</v>
      </c>
      <c r="B52" s="698">
        <v>-366152.65886728</v>
      </c>
      <c r="C52" s="698">
        <v>-348306.2165899399</v>
      </c>
      <c r="D52" s="698">
        <v>-295899.14973133011</v>
      </c>
      <c r="E52" s="698">
        <v>-353186.33823690005</v>
      </c>
      <c r="F52" s="698">
        <v>-11041.315227419906</v>
      </c>
      <c r="G52" s="732" t="s">
        <v>292</v>
      </c>
      <c r="H52" s="698">
        <v>3.0154950291982097</v>
      </c>
      <c r="I52" s="698">
        <v>-22929.07797871995</v>
      </c>
      <c r="J52" s="732" t="s">
        <v>293</v>
      </c>
      <c r="K52" s="698">
        <v>7.7489502756391992</v>
      </c>
    </row>
    <row r="53" spans="1:11" ht="18" customHeight="1">
      <c r="A53" s="695" t="s">
        <v>369</v>
      </c>
      <c r="B53" s="698">
        <v>281157.63155783009</v>
      </c>
      <c r="C53" s="698">
        <v>163910.77993034996</v>
      </c>
      <c r="D53" s="698">
        <v>246047.51796855009</v>
      </c>
      <c r="E53" s="698">
        <v>201851.0230366</v>
      </c>
      <c r="F53" s="698">
        <v>-88359.094122720111</v>
      </c>
      <c r="G53" s="732" t="s">
        <v>292</v>
      </c>
      <c r="H53" s="698">
        <v>-31.426888053204387</v>
      </c>
      <c r="I53" s="698">
        <v>-78554.60545880007</v>
      </c>
      <c r="J53" s="732" t="s">
        <v>293</v>
      </c>
      <c r="K53" s="698">
        <v>-31.926599425742207</v>
      </c>
    </row>
    <row r="54" spans="1:11" ht="18" customHeight="1">
      <c r="A54" s="687" t="s">
        <v>727</v>
      </c>
      <c r="B54" s="733">
        <v>-28887.757504760008</v>
      </c>
      <c r="C54" s="734" t="s">
        <v>317</v>
      </c>
      <c r="D54" s="698"/>
      <c r="E54" s="698"/>
      <c r="F54" s="698"/>
      <c r="G54" s="698"/>
      <c r="H54" s="698"/>
      <c r="I54" s="698"/>
      <c r="J54" s="698"/>
      <c r="K54" s="698"/>
    </row>
    <row r="55" spans="1:11" ht="18" customHeight="1">
      <c r="A55" s="687" t="s">
        <v>728</v>
      </c>
      <c r="B55" s="733">
        <v>34358.110526849989</v>
      </c>
      <c r="C55" s="695" t="s">
        <v>317</v>
      </c>
      <c r="D55" s="698"/>
      <c r="E55" s="698"/>
      <c r="F55" s="698"/>
      <c r="G55" s="698"/>
      <c r="H55" s="698"/>
      <c r="I55" s="698"/>
      <c r="J55" s="698"/>
      <c r="K55" s="698"/>
    </row>
    <row r="56" spans="1:11" ht="17.100000000000001" customHeight="1">
      <c r="A56" s="735"/>
      <c r="B56" s="643"/>
      <c r="C56" s="643"/>
      <c r="D56" s="643"/>
      <c r="E56" s="643"/>
      <c r="F56" s="643"/>
      <c r="G56" s="643"/>
      <c r="H56" s="643"/>
      <c r="I56" s="643"/>
      <c r="J56" s="643"/>
      <c r="K56" s="643"/>
    </row>
  </sheetData>
  <mergeCells count="7">
    <mergeCell ref="A1:K1"/>
    <mergeCell ref="A2:K2"/>
    <mergeCell ref="I3:K3"/>
    <mergeCell ref="F4:K4"/>
    <mergeCell ref="F5:H5"/>
    <mergeCell ref="I5:K5"/>
    <mergeCell ref="A4:A6"/>
  </mergeCells>
  <pageMargins left="0.5" right="0.5" top="0.75" bottom="0.75" header="0.3" footer="0.3"/>
  <pageSetup scale="61"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K46"/>
  <sheetViews>
    <sheetView zoomScale="90" zoomScaleNormal="90" workbookViewId="0">
      <selection activeCell="O11" sqref="O11"/>
    </sheetView>
  </sheetViews>
  <sheetFormatPr defaultColWidth="11" defaultRowHeight="17.100000000000001" customHeight="1"/>
  <cols>
    <col min="1" max="1" width="45.5703125" style="342" bestFit="1" customWidth="1"/>
    <col min="2" max="5" width="15.28515625" style="342" customWidth="1"/>
    <col min="6" max="6" width="13.42578125" style="342" customWidth="1"/>
    <col min="7" max="7" width="2.42578125" style="342" bestFit="1" customWidth="1"/>
    <col min="8" max="8" width="8.5703125" style="342" customWidth="1"/>
    <col min="9" max="9" width="13.5703125" style="342" customWidth="1"/>
    <col min="10" max="10" width="2.140625" style="342" customWidth="1"/>
    <col min="11" max="11" width="9.42578125" style="342" customWidth="1"/>
    <col min="12" max="256" width="11" style="642"/>
    <col min="257" max="257" width="46.7109375" style="642" bestFit="1" customWidth="1"/>
    <col min="258" max="258" width="11.85546875" style="642" customWidth="1"/>
    <col min="259" max="259" width="12.42578125" style="642" customWidth="1"/>
    <col min="260" max="260" width="12.5703125" style="642" customWidth="1"/>
    <col min="261" max="261" width="11.7109375" style="642" customWidth="1"/>
    <col min="262" max="262" width="10.7109375" style="642" customWidth="1"/>
    <col min="263" max="263" width="2.42578125" style="642" bestFit="1" customWidth="1"/>
    <col min="264" max="264" width="8.5703125" style="642" customWidth="1"/>
    <col min="265" max="265" width="12.42578125" style="642" customWidth="1"/>
    <col min="266" max="266" width="2.140625" style="642" customWidth="1"/>
    <col min="267" max="267" width="9.42578125" style="642" customWidth="1"/>
    <col min="268" max="512" width="11" style="642"/>
    <col min="513" max="513" width="46.7109375" style="642" bestFit="1" customWidth="1"/>
    <col min="514" max="514" width="11.85546875" style="642" customWidth="1"/>
    <col min="515" max="515" width="12.42578125" style="642" customWidth="1"/>
    <col min="516" max="516" width="12.5703125" style="642" customWidth="1"/>
    <col min="517" max="517" width="11.7109375" style="642" customWidth="1"/>
    <col min="518" max="518" width="10.7109375" style="642" customWidth="1"/>
    <col min="519" max="519" width="2.42578125" style="642" bestFit="1" customWidth="1"/>
    <col min="520" max="520" width="8.5703125" style="642" customWidth="1"/>
    <col min="521" max="521" width="12.42578125" style="642" customWidth="1"/>
    <col min="522" max="522" width="2.140625" style="642" customWidth="1"/>
    <col min="523" max="523" width="9.42578125" style="642" customWidth="1"/>
    <col min="524" max="768" width="11" style="642"/>
    <col min="769" max="769" width="46.7109375" style="642" bestFit="1" customWidth="1"/>
    <col min="770" max="770" width="11.85546875" style="642" customWidth="1"/>
    <col min="771" max="771" width="12.42578125" style="642" customWidth="1"/>
    <col min="772" max="772" width="12.5703125" style="642" customWidth="1"/>
    <col min="773" max="773" width="11.7109375" style="642" customWidth="1"/>
    <col min="774" max="774" width="10.7109375" style="642" customWidth="1"/>
    <col min="775" max="775" width="2.42578125" style="642" bestFit="1" customWidth="1"/>
    <col min="776" max="776" width="8.5703125" style="642" customWidth="1"/>
    <col min="777" max="777" width="12.42578125" style="642" customWidth="1"/>
    <col min="778" max="778" width="2.140625" style="642" customWidth="1"/>
    <col min="779" max="779" width="9.42578125" style="642" customWidth="1"/>
    <col min="780" max="1024" width="11" style="642"/>
    <col min="1025" max="1025" width="46.7109375" style="642" bestFit="1" customWidth="1"/>
    <col min="1026" max="1026" width="11.85546875" style="642" customWidth="1"/>
    <col min="1027" max="1027" width="12.42578125" style="642" customWidth="1"/>
    <col min="1028" max="1028" width="12.5703125" style="642" customWidth="1"/>
    <col min="1029" max="1029" width="11.7109375" style="642" customWidth="1"/>
    <col min="1030" max="1030" width="10.7109375" style="642" customWidth="1"/>
    <col min="1031" max="1031" width="2.42578125" style="642" bestFit="1" customWidth="1"/>
    <col min="1032" max="1032" width="8.5703125" style="642" customWidth="1"/>
    <col min="1033" max="1033" width="12.42578125" style="642" customWidth="1"/>
    <col min="1034" max="1034" width="2.140625" style="642" customWidth="1"/>
    <col min="1035" max="1035" width="9.42578125" style="642" customWidth="1"/>
    <col min="1036" max="1280" width="11" style="642"/>
    <col min="1281" max="1281" width="46.7109375" style="642" bestFit="1" customWidth="1"/>
    <col min="1282" max="1282" width="11.85546875" style="642" customWidth="1"/>
    <col min="1283" max="1283" width="12.42578125" style="642" customWidth="1"/>
    <col min="1284" max="1284" width="12.5703125" style="642" customWidth="1"/>
    <col min="1285" max="1285" width="11.7109375" style="642" customWidth="1"/>
    <col min="1286" max="1286" width="10.7109375" style="642" customWidth="1"/>
    <col min="1287" max="1287" width="2.42578125" style="642" bestFit="1" customWidth="1"/>
    <col min="1288" max="1288" width="8.5703125" style="642" customWidth="1"/>
    <col min="1289" max="1289" width="12.42578125" style="642" customWidth="1"/>
    <col min="1290" max="1290" width="2.140625" style="642" customWidth="1"/>
    <col min="1291" max="1291" width="9.42578125" style="642" customWidth="1"/>
    <col min="1292" max="1536" width="11" style="642"/>
    <col min="1537" max="1537" width="46.7109375" style="642" bestFit="1" customWidth="1"/>
    <col min="1538" max="1538" width="11.85546875" style="642" customWidth="1"/>
    <col min="1539" max="1539" width="12.42578125" style="642" customWidth="1"/>
    <col min="1540" max="1540" width="12.5703125" style="642" customWidth="1"/>
    <col min="1541" max="1541" width="11.7109375" style="642" customWidth="1"/>
    <col min="1542" max="1542" width="10.7109375" style="642" customWidth="1"/>
    <col min="1543" max="1543" width="2.42578125" style="642" bestFit="1" customWidth="1"/>
    <col min="1544" max="1544" width="8.5703125" style="642" customWidth="1"/>
    <col min="1545" max="1545" width="12.42578125" style="642" customWidth="1"/>
    <col min="1546" max="1546" width="2.140625" style="642" customWidth="1"/>
    <col min="1547" max="1547" width="9.42578125" style="642" customWidth="1"/>
    <col min="1548" max="1792" width="11" style="642"/>
    <col min="1793" max="1793" width="46.7109375" style="642" bestFit="1" customWidth="1"/>
    <col min="1794" max="1794" width="11.85546875" style="642" customWidth="1"/>
    <col min="1795" max="1795" width="12.42578125" style="642" customWidth="1"/>
    <col min="1796" max="1796" width="12.5703125" style="642" customWidth="1"/>
    <col min="1797" max="1797" width="11.7109375" style="642" customWidth="1"/>
    <col min="1798" max="1798" width="10.7109375" style="642" customWidth="1"/>
    <col min="1799" max="1799" width="2.42578125" style="642" bestFit="1" customWidth="1"/>
    <col min="1800" max="1800" width="8.5703125" style="642" customWidth="1"/>
    <col min="1801" max="1801" width="12.42578125" style="642" customWidth="1"/>
    <col min="1802" max="1802" width="2.140625" style="642" customWidth="1"/>
    <col min="1803" max="1803" width="9.42578125" style="642" customWidth="1"/>
    <col min="1804" max="2048" width="11" style="642"/>
    <col min="2049" max="2049" width="46.7109375" style="642" bestFit="1" customWidth="1"/>
    <col min="2050" max="2050" width="11.85546875" style="642" customWidth="1"/>
    <col min="2051" max="2051" width="12.42578125" style="642" customWidth="1"/>
    <col min="2052" max="2052" width="12.5703125" style="642" customWidth="1"/>
    <col min="2053" max="2053" width="11.7109375" style="642" customWidth="1"/>
    <col min="2054" max="2054" width="10.7109375" style="642" customWidth="1"/>
    <col min="2055" max="2055" width="2.42578125" style="642" bestFit="1" customWidth="1"/>
    <col min="2056" max="2056" width="8.5703125" style="642" customWidth="1"/>
    <col min="2057" max="2057" width="12.42578125" style="642" customWidth="1"/>
    <col min="2058" max="2058" width="2.140625" style="642" customWidth="1"/>
    <col min="2059" max="2059" width="9.42578125" style="642" customWidth="1"/>
    <col min="2060" max="2304" width="11" style="642"/>
    <col min="2305" max="2305" width="46.7109375" style="642" bestFit="1" customWidth="1"/>
    <col min="2306" max="2306" width="11.85546875" style="642" customWidth="1"/>
    <col min="2307" max="2307" width="12.42578125" style="642" customWidth="1"/>
    <col min="2308" max="2308" width="12.5703125" style="642" customWidth="1"/>
    <col min="2309" max="2309" width="11.7109375" style="642" customWidth="1"/>
    <col min="2310" max="2310" width="10.7109375" style="642" customWidth="1"/>
    <col min="2311" max="2311" width="2.42578125" style="642" bestFit="1" customWidth="1"/>
    <col min="2312" max="2312" width="8.5703125" style="642" customWidth="1"/>
    <col min="2313" max="2313" width="12.42578125" style="642" customWidth="1"/>
    <col min="2314" max="2314" width="2.140625" style="642" customWidth="1"/>
    <col min="2315" max="2315" width="9.42578125" style="642" customWidth="1"/>
    <col min="2316" max="2560" width="11" style="642"/>
    <col min="2561" max="2561" width="46.7109375" style="642" bestFit="1" customWidth="1"/>
    <col min="2562" max="2562" width="11.85546875" style="642" customWidth="1"/>
    <col min="2563" max="2563" width="12.42578125" style="642" customWidth="1"/>
    <col min="2564" max="2564" width="12.5703125" style="642" customWidth="1"/>
    <col min="2565" max="2565" width="11.7109375" style="642" customWidth="1"/>
    <col min="2566" max="2566" width="10.7109375" style="642" customWidth="1"/>
    <col min="2567" max="2567" width="2.42578125" style="642" bestFit="1" customWidth="1"/>
    <col min="2568" max="2568" width="8.5703125" style="642" customWidth="1"/>
    <col min="2569" max="2569" width="12.42578125" style="642" customWidth="1"/>
    <col min="2570" max="2570" width="2.140625" style="642" customWidth="1"/>
    <col min="2571" max="2571" width="9.42578125" style="642" customWidth="1"/>
    <col min="2572" max="2816" width="11" style="642"/>
    <col min="2817" max="2817" width="46.7109375" style="642" bestFit="1" customWidth="1"/>
    <col min="2818" max="2818" width="11.85546875" style="642" customWidth="1"/>
    <col min="2819" max="2819" width="12.42578125" style="642" customWidth="1"/>
    <col min="2820" max="2820" width="12.5703125" style="642" customWidth="1"/>
    <col min="2821" max="2821" width="11.7109375" style="642" customWidth="1"/>
    <col min="2822" max="2822" width="10.7109375" style="642" customWidth="1"/>
    <col min="2823" max="2823" width="2.42578125" style="642" bestFit="1" customWidth="1"/>
    <col min="2824" max="2824" width="8.5703125" style="642" customWidth="1"/>
    <col min="2825" max="2825" width="12.42578125" style="642" customWidth="1"/>
    <col min="2826" max="2826" width="2.140625" style="642" customWidth="1"/>
    <col min="2827" max="2827" width="9.42578125" style="642" customWidth="1"/>
    <col min="2828" max="3072" width="11" style="642"/>
    <col min="3073" max="3073" width="46.7109375" style="642" bestFit="1" customWidth="1"/>
    <col min="3074" max="3074" width="11.85546875" style="642" customWidth="1"/>
    <col min="3075" max="3075" width="12.42578125" style="642" customWidth="1"/>
    <col min="3076" max="3076" width="12.5703125" style="642" customWidth="1"/>
    <col min="3077" max="3077" width="11.7109375" style="642" customWidth="1"/>
    <col min="3078" max="3078" width="10.7109375" style="642" customWidth="1"/>
    <col min="3079" max="3079" width="2.42578125" style="642" bestFit="1" customWidth="1"/>
    <col min="3080" max="3080" width="8.5703125" style="642" customWidth="1"/>
    <col min="3081" max="3081" width="12.42578125" style="642" customWidth="1"/>
    <col min="3082" max="3082" width="2.140625" style="642" customWidth="1"/>
    <col min="3083" max="3083" width="9.42578125" style="642" customWidth="1"/>
    <col min="3084" max="3328" width="11" style="642"/>
    <col min="3329" max="3329" width="46.7109375" style="642" bestFit="1" customWidth="1"/>
    <col min="3330" max="3330" width="11.85546875" style="642" customWidth="1"/>
    <col min="3331" max="3331" width="12.42578125" style="642" customWidth="1"/>
    <col min="3332" max="3332" width="12.5703125" style="642" customWidth="1"/>
    <col min="3333" max="3333" width="11.7109375" style="642" customWidth="1"/>
    <col min="3334" max="3334" width="10.7109375" style="642" customWidth="1"/>
    <col min="3335" max="3335" width="2.42578125" style="642" bestFit="1" customWidth="1"/>
    <col min="3336" max="3336" width="8.5703125" style="642" customWidth="1"/>
    <col min="3337" max="3337" width="12.42578125" style="642" customWidth="1"/>
    <col min="3338" max="3338" width="2.140625" style="642" customWidth="1"/>
    <col min="3339" max="3339" width="9.42578125" style="642" customWidth="1"/>
    <col min="3340" max="3584" width="11" style="642"/>
    <col min="3585" max="3585" width="46.7109375" style="642" bestFit="1" customWidth="1"/>
    <col min="3586" max="3586" width="11.85546875" style="642" customWidth="1"/>
    <col min="3587" max="3587" width="12.42578125" style="642" customWidth="1"/>
    <col min="3588" max="3588" width="12.5703125" style="642" customWidth="1"/>
    <col min="3589" max="3589" width="11.7109375" style="642" customWidth="1"/>
    <col min="3590" max="3590" width="10.7109375" style="642" customWidth="1"/>
    <col min="3591" max="3591" width="2.42578125" style="642" bestFit="1" customWidth="1"/>
    <col min="3592" max="3592" width="8.5703125" style="642" customWidth="1"/>
    <col min="3593" max="3593" width="12.42578125" style="642" customWidth="1"/>
    <col min="3594" max="3594" width="2.140625" style="642" customWidth="1"/>
    <col min="3595" max="3595" width="9.42578125" style="642" customWidth="1"/>
    <col min="3596" max="3840" width="11" style="642"/>
    <col min="3841" max="3841" width="46.7109375" style="642" bestFit="1" customWidth="1"/>
    <col min="3842" max="3842" width="11.85546875" style="642" customWidth="1"/>
    <col min="3843" max="3843" width="12.42578125" style="642" customWidth="1"/>
    <col min="3844" max="3844" width="12.5703125" style="642" customWidth="1"/>
    <col min="3845" max="3845" width="11.7109375" style="642" customWidth="1"/>
    <col min="3846" max="3846" width="10.7109375" style="642" customWidth="1"/>
    <col min="3847" max="3847" width="2.42578125" style="642" bestFit="1" customWidth="1"/>
    <col min="3848" max="3848" width="8.5703125" style="642" customWidth="1"/>
    <col min="3849" max="3849" width="12.42578125" style="642" customWidth="1"/>
    <col min="3850" max="3850" width="2.140625" style="642" customWidth="1"/>
    <col min="3851" max="3851" width="9.42578125" style="642" customWidth="1"/>
    <col min="3852" max="4096" width="11" style="642"/>
    <col min="4097" max="4097" width="46.7109375" style="642" bestFit="1" customWidth="1"/>
    <col min="4098" max="4098" width="11.85546875" style="642" customWidth="1"/>
    <col min="4099" max="4099" width="12.42578125" style="642" customWidth="1"/>
    <col min="4100" max="4100" width="12.5703125" style="642" customWidth="1"/>
    <col min="4101" max="4101" width="11.7109375" style="642" customWidth="1"/>
    <col min="4102" max="4102" width="10.7109375" style="642" customWidth="1"/>
    <col min="4103" max="4103" width="2.42578125" style="642" bestFit="1" customWidth="1"/>
    <col min="4104" max="4104" width="8.5703125" style="642" customWidth="1"/>
    <col min="4105" max="4105" width="12.42578125" style="642" customWidth="1"/>
    <col min="4106" max="4106" width="2.140625" style="642" customWidth="1"/>
    <col min="4107" max="4107" width="9.42578125" style="642" customWidth="1"/>
    <col min="4108" max="4352" width="11" style="642"/>
    <col min="4353" max="4353" width="46.7109375" style="642" bestFit="1" customWidth="1"/>
    <col min="4354" max="4354" width="11.85546875" style="642" customWidth="1"/>
    <col min="4355" max="4355" width="12.42578125" style="642" customWidth="1"/>
    <col min="4356" max="4356" width="12.5703125" style="642" customWidth="1"/>
    <col min="4357" max="4357" width="11.7109375" style="642" customWidth="1"/>
    <col min="4358" max="4358" width="10.7109375" style="642" customWidth="1"/>
    <col min="4359" max="4359" width="2.42578125" style="642" bestFit="1" customWidth="1"/>
    <col min="4360" max="4360" width="8.5703125" style="642" customWidth="1"/>
    <col min="4361" max="4361" width="12.42578125" style="642" customWidth="1"/>
    <col min="4362" max="4362" width="2.140625" style="642" customWidth="1"/>
    <col min="4363" max="4363" width="9.42578125" style="642" customWidth="1"/>
    <col min="4364" max="4608" width="11" style="642"/>
    <col min="4609" max="4609" width="46.7109375" style="642" bestFit="1" customWidth="1"/>
    <col min="4610" max="4610" width="11.85546875" style="642" customWidth="1"/>
    <col min="4611" max="4611" width="12.42578125" style="642" customWidth="1"/>
    <col min="4612" max="4612" width="12.5703125" style="642" customWidth="1"/>
    <col min="4613" max="4613" width="11.7109375" style="642" customWidth="1"/>
    <col min="4614" max="4614" width="10.7109375" style="642" customWidth="1"/>
    <col min="4615" max="4615" width="2.42578125" style="642" bestFit="1" customWidth="1"/>
    <col min="4616" max="4616" width="8.5703125" style="642" customWidth="1"/>
    <col min="4617" max="4617" width="12.42578125" style="642" customWidth="1"/>
    <col min="4618" max="4618" width="2.140625" style="642" customWidth="1"/>
    <col min="4619" max="4619" width="9.42578125" style="642" customWidth="1"/>
    <col min="4620" max="4864" width="11" style="642"/>
    <col min="4865" max="4865" width="46.7109375" style="642" bestFit="1" customWidth="1"/>
    <col min="4866" max="4866" width="11.85546875" style="642" customWidth="1"/>
    <col min="4867" max="4867" width="12.42578125" style="642" customWidth="1"/>
    <col min="4868" max="4868" width="12.5703125" style="642" customWidth="1"/>
    <col min="4869" max="4869" width="11.7109375" style="642" customWidth="1"/>
    <col min="4870" max="4870" width="10.7109375" style="642" customWidth="1"/>
    <col min="4871" max="4871" width="2.42578125" style="642" bestFit="1" customWidth="1"/>
    <col min="4872" max="4872" width="8.5703125" style="642" customWidth="1"/>
    <col min="4873" max="4873" width="12.42578125" style="642" customWidth="1"/>
    <col min="4874" max="4874" width="2.140625" style="642" customWidth="1"/>
    <col min="4875" max="4875" width="9.42578125" style="642" customWidth="1"/>
    <col min="4876" max="5120" width="11" style="642"/>
    <col min="5121" max="5121" width="46.7109375" style="642" bestFit="1" customWidth="1"/>
    <col min="5122" max="5122" width="11.85546875" style="642" customWidth="1"/>
    <col min="5123" max="5123" width="12.42578125" style="642" customWidth="1"/>
    <col min="5124" max="5124" width="12.5703125" style="642" customWidth="1"/>
    <col min="5125" max="5125" width="11.7109375" style="642" customWidth="1"/>
    <col min="5126" max="5126" width="10.7109375" style="642" customWidth="1"/>
    <col min="5127" max="5127" width="2.42578125" style="642" bestFit="1" customWidth="1"/>
    <col min="5128" max="5128" width="8.5703125" style="642" customWidth="1"/>
    <col min="5129" max="5129" width="12.42578125" style="642" customWidth="1"/>
    <col min="5130" max="5130" width="2.140625" style="642" customWidth="1"/>
    <col min="5131" max="5131" width="9.42578125" style="642" customWidth="1"/>
    <col min="5132" max="5376" width="11" style="642"/>
    <col min="5377" max="5377" width="46.7109375" style="642" bestFit="1" customWidth="1"/>
    <col min="5378" max="5378" width="11.85546875" style="642" customWidth="1"/>
    <col min="5379" max="5379" width="12.42578125" style="642" customWidth="1"/>
    <col min="5380" max="5380" width="12.5703125" style="642" customWidth="1"/>
    <col min="5381" max="5381" width="11.7109375" style="642" customWidth="1"/>
    <col min="5382" max="5382" width="10.7109375" style="642" customWidth="1"/>
    <col min="5383" max="5383" width="2.42578125" style="642" bestFit="1" customWidth="1"/>
    <col min="5384" max="5384" width="8.5703125" style="642" customWidth="1"/>
    <col min="5385" max="5385" width="12.42578125" style="642" customWidth="1"/>
    <col min="5386" max="5386" width="2.140625" style="642" customWidth="1"/>
    <col min="5387" max="5387" width="9.42578125" style="642" customWidth="1"/>
    <col min="5388" max="5632" width="11" style="642"/>
    <col min="5633" max="5633" width="46.7109375" style="642" bestFit="1" customWidth="1"/>
    <col min="5634" max="5634" width="11.85546875" style="642" customWidth="1"/>
    <col min="5635" max="5635" width="12.42578125" style="642" customWidth="1"/>
    <col min="5636" max="5636" width="12.5703125" style="642" customWidth="1"/>
    <col min="5637" max="5637" width="11.7109375" style="642" customWidth="1"/>
    <col min="5638" max="5638" width="10.7109375" style="642" customWidth="1"/>
    <col min="5639" max="5639" width="2.42578125" style="642" bestFit="1" customWidth="1"/>
    <col min="5640" max="5640" width="8.5703125" style="642" customWidth="1"/>
    <col min="5641" max="5641" width="12.42578125" style="642" customWidth="1"/>
    <col min="5642" max="5642" width="2.140625" style="642" customWidth="1"/>
    <col min="5643" max="5643" width="9.42578125" style="642" customWidth="1"/>
    <col min="5644" max="5888" width="11" style="642"/>
    <col min="5889" max="5889" width="46.7109375" style="642" bestFit="1" customWidth="1"/>
    <col min="5890" max="5890" width="11.85546875" style="642" customWidth="1"/>
    <col min="5891" max="5891" width="12.42578125" style="642" customWidth="1"/>
    <col min="5892" max="5892" width="12.5703125" style="642" customWidth="1"/>
    <col min="5893" max="5893" width="11.7109375" style="642" customWidth="1"/>
    <col min="5894" max="5894" width="10.7109375" style="642" customWidth="1"/>
    <col min="5895" max="5895" width="2.42578125" style="642" bestFit="1" customWidth="1"/>
    <col min="5896" max="5896" width="8.5703125" style="642" customWidth="1"/>
    <col min="5897" max="5897" width="12.42578125" style="642" customWidth="1"/>
    <col min="5898" max="5898" width="2.140625" style="642" customWidth="1"/>
    <col min="5899" max="5899" width="9.42578125" style="642" customWidth="1"/>
    <col min="5900" max="6144" width="11" style="642"/>
    <col min="6145" max="6145" width="46.7109375" style="642" bestFit="1" customWidth="1"/>
    <col min="6146" max="6146" width="11.85546875" style="642" customWidth="1"/>
    <col min="6147" max="6147" width="12.42578125" style="642" customWidth="1"/>
    <col min="6148" max="6148" width="12.5703125" style="642" customWidth="1"/>
    <col min="6149" max="6149" width="11.7109375" style="642" customWidth="1"/>
    <col min="6150" max="6150" width="10.7109375" style="642" customWidth="1"/>
    <col min="6151" max="6151" width="2.42578125" style="642" bestFit="1" customWidth="1"/>
    <col min="6152" max="6152" width="8.5703125" style="642" customWidth="1"/>
    <col min="6153" max="6153" width="12.42578125" style="642" customWidth="1"/>
    <col min="6154" max="6154" width="2.140625" style="642" customWidth="1"/>
    <col min="6155" max="6155" width="9.42578125" style="642" customWidth="1"/>
    <col min="6156" max="6400" width="11" style="642"/>
    <col min="6401" max="6401" width="46.7109375" style="642" bestFit="1" customWidth="1"/>
    <col min="6402" max="6402" width="11.85546875" style="642" customWidth="1"/>
    <col min="6403" max="6403" width="12.42578125" style="642" customWidth="1"/>
    <col min="6404" max="6404" width="12.5703125" style="642" customWidth="1"/>
    <col min="6405" max="6405" width="11.7109375" style="642" customWidth="1"/>
    <col min="6406" max="6406" width="10.7109375" style="642" customWidth="1"/>
    <col min="6407" max="6407" width="2.42578125" style="642" bestFit="1" customWidth="1"/>
    <col min="6408" max="6408" width="8.5703125" style="642" customWidth="1"/>
    <col min="6409" max="6409" width="12.42578125" style="642" customWidth="1"/>
    <col min="6410" max="6410" width="2.140625" style="642" customWidth="1"/>
    <col min="6411" max="6411" width="9.42578125" style="642" customWidth="1"/>
    <col min="6412" max="6656" width="11" style="642"/>
    <col min="6657" max="6657" width="46.7109375" style="642" bestFit="1" customWidth="1"/>
    <col min="6658" max="6658" width="11.85546875" style="642" customWidth="1"/>
    <col min="6659" max="6659" width="12.42578125" style="642" customWidth="1"/>
    <col min="6660" max="6660" width="12.5703125" style="642" customWidth="1"/>
    <col min="6661" max="6661" width="11.7109375" style="642" customWidth="1"/>
    <col min="6662" max="6662" width="10.7109375" style="642" customWidth="1"/>
    <col min="6663" max="6663" width="2.42578125" style="642" bestFit="1" customWidth="1"/>
    <col min="6664" max="6664" width="8.5703125" style="642" customWidth="1"/>
    <col min="6665" max="6665" width="12.42578125" style="642" customWidth="1"/>
    <col min="6666" max="6666" width="2.140625" style="642" customWidth="1"/>
    <col min="6667" max="6667" width="9.42578125" style="642" customWidth="1"/>
    <col min="6668" max="6912" width="11" style="642"/>
    <col min="6913" max="6913" width="46.7109375" style="642" bestFit="1" customWidth="1"/>
    <col min="6914" max="6914" width="11.85546875" style="642" customWidth="1"/>
    <col min="6915" max="6915" width="12.42578125" style="642" customWidth="1"/>
    <col min="6916" max="6916" width="12.5703125" style="642" customWidth="1"/>
    <col min="6917" max="6917" width="11.7109375" style="642" customWidth="1"/>
    <col min="6918" max="6918" width="10.7109375" style="642" customWidth="1"/>
    <col min="6919" max="6919" width="2.42578125" style="642" bestFit="1" customWidth="1"/>
    <col min="6920" max="6920" width="8.5703125" style="642" customWidth="1"/>
    <col min="6921" max="6921" width="12.42578125" style="642" customWidth="1"/>
    <col min="6922" max="6922" width="2.140625" style="642" customWidth="1"/>
    <col min="6923" max="6923" width="9.42578125" style="642" customWidth="1"/>
    <col min="6924" max="7168" width="11" style="642"/>
    <col min="7169" max="7169" width="46.7109375" style="642" bestFit="1" customWidth="1"/>
    <col min="7170" max="7170" width="11.85546875" style="642" customWidth="1"/>
    <col min="7171" max="7171" width="12.42578125" style="642" customWidth="1"/>
    <col min="7172" max="7172" width="12.5703125" style="642" customWidth="1"/>
    <col min="7173" max="7173" width="11.7109375" style="642" customWidth="1"/>
    <col min="7174" max="7174" width="10.7109375" style="642" customWidth="1"/>
    <col min="7175" max="7175" width="2.42578125" style="642" bestFit="1" customWidth="1"/>
    <col min="7176" max="7176" width="8.5703125" style="642" customWidth="1"/>
    <col min="7177" max="7177" width="12.42578125" style="642" customWidth="1"/>
    <col min="7178" max="7178" width="2.140625" style="642" customWidth="1"/>
    <col min="7179" max="7179" width="9.42578125" style="642" customWidth="1"/>
    <col min="7180" max="7424" width="11" style="642"/>
    <col min="7425" max="7425" width="46.7109375" style="642" bestFit="1" customWidth="1"/>
    <col min="7426" max="7426" width="11.85546875" style="642" customWidth="1"/>
    <col min="7427" max="7427" width="12.42578125" style="642" customWidth="1"/>
    <col min="7428" max="7428" width="12.5703125" style="642" customWidth="1"/>
    <col min="7429" max="7429" width="11.7109375" style="642" customWidth="1"/>
    <col min="7430" max="7430" width="10.7109375" style="642" customWidth="1"/>
    <col min="7431" max="7431" width="2.42578125" style="642" bestFit="1" customWidth="1"/>
    <col min="7432" max="7432" width="8.5703125" style="642" customWidth="1"/>
    <col min="7433" max="7433" width="12.42578125" style="642" customWidth="1"/>
    <col min="7434" max="7434" width="2.140625" style="642" customWidth="1"/>
    <col min="7435" max="7435" width="9.42578125" style="642" customWidth="1"/>
    <col min="7436" max="7680" width="11" style="642"/>
    <col min="7681" max="7681" width="46.7109375" style="642" bestFit="1" customWidth="1"/>
    <col min="7682" max="7682" width="11.85546875" style="642" customWidth="1"/>
    <col min="7683" max="7683" width="12.42578125" style="642" customWidth="1"/>
    <col min="7684" max="7684" width="12.5703125" style="642" customWidth="1"/>
    <col min="7685" max="7685" width="11.7109375" style="642" customWidth="1"/>
    <col min="7686" max="7686" width="10.7109375" style="642" customWidth="1"/>
    <col min="7687" max="7687" width="2.42578125" style="642" bestFit="1" customWidth="1"/>
    <col min="7688" max="7688" width="8.5703125" style="642" customWidth="1"/>
    <col min="7689" max="7689" width="12.42578125" style="642" customWidth="1"/>
    <col min="7690" max="7690" width="2.140625" style="642" customWidth="1"/>
    <col min="7691" max="7691" width="9.42578125" style="642" customWidth="1"/>
    <col min="7692" max="7936" width="11" style="642"/>
    <col min="7937" max="7937" width="46.7109375" style="642" bestFit="1" customWidth="1"/>
    <col min="7938" max="7938" width="11.85546875" style="642" customWidth="1"/>
    <col min="7939" max="7939" width="12.42578125" style="642" customWidth="1"/>
    <col min="7940" max="7940" width="12.5703125" style="642" customWidth="1"/>
    <col min="7941" max="7941" width="11.7109375" style="642" customWidth="1"/>
    <col min="7942" max="7942" width="10.7109375" style="642" customWidth="1"/>
    <col min="7943" max="7943" width="2.42578125" style="642" bestFit="1" customWidth="1"/>
    <col min="7944" max="7944" width="8.5703125" style="642" customWidth="1"/>
    <col min="7945" max="7945" width="12.42578125" style="642" customWidth="1"/>
    <col min="7946" max="7946" width="2.140625" style="642" customWidth="1"/>
    <col min="7947" max="7947" width="9.42578125" style="642" customWidth="1"/>
    <col min="7948" max="8192" width="11" style="642"/>
    <col min="8193" max="8193" width="46.7109375" style="642" bestFit="1" customWidth="1"/>
    <col min="8194" max="8194" width="11.85546875" style="642" customWidth="1"/>
    <col min="8195" max="8195" width="12.42578125" style="642" customWidth="1"/>
    <col min="8196" max="8196" width="12.5703125" style="642" customWidth="1"/>
    <col min="8197" max="8197" width="11.7109375" style="642" customWidth="1"/>
    <col min="8198" max="8198" width="10.7109375" style="642" customWidth="1"/>
    <col min="8199" max="8199" width="2.42578125" style="642" bestFit="1" customWidth="1"/>
    <col min="8200" max="8200" width="8.5703125" style="642" customWidth="1"/>
    <col min="8201" max="8201" width="12.42578125" style="642" customWidth="1"/>
    <col min="8202" max="8202" width="2.140625" style="642" customWidth="1"/>
    <col min="8203" max="8203" width="9.42578125" style="642" customWidth="1"/>
    <col min="8204" max="8448" width="11" style="642"/>
    <col min="8449" max="8449" width="46.7109375" style="642" bestFit="1" customWidth="1"/>
    <col min="8450" max="8450" width="11.85546875" style="642" customWidth="1"/>
    <col min="8451" max="8451" width="12.42578125" style="642" customWidth="1"/>
    <col min="8452" max="8452" width="12.5703125" style="642" customWidth="1"/>
    <col min="8453" max="8453" width="11.7109375" style="642" customWidth="1"/>
    <col min="8454" max="8454" width="10.7109375" style="642" customWidth="1"/>
    <col min="8455" max="8455" width="2.42578125" style="642" bestFit="1" customWidth="1"/>
    <col min="8456" max="8456" width="8.5703125" style="642" customWidth="1"/>
    <col min="8457" max="8457" width="12.42578125" style="642" customWidth="1"/>
    <col min="8458" max="8458" width="2.140625" style="642" customWidth="1"/>
    <col min="8459" max="8459" width="9.42578125" style="642" customWidth="1"/>
    <col min="8460" max="8704" width="11" style="642"/>
    <col min="8705" max="8705" width="46.7109375" style="642" bestFit="1" customWidth="1"/>
    <col min="8706" max="8706" width="11.85546875" style="642" customWidth="1"/>
    <col min="8707" max="8707" width="12.42578125" style="642" customWidth="1"/>
    <col min="8708" max="8708" width="12.5703125" style="642" customWidth="1"/>
    <col min="8709" max="8709" width="11.7109375" style="642" customWidth="1"/>
    <col min="8710" max="8710" width="10.7109375" style="642" customWidth="1"/>
    <col min="8711" max="8711" width="2.42578125" style="642" bestFit="1" customWidth="1"/>
    <col min="8712" max="8712" width="8.5703125" style="642" customWidth="1"/>
    <col min="8713" max="8713" width="12.42578125" style="642" customWidth="1"/>
    <col min="8714" max="8714" width="2.140625" style="642" customWidth="1"/>
    <col min="8715" max="8715" width="9.42578125" style="642" customWidth="1"/>
    <col min="8716" max="8960" width="11" style="642"/>
    <col min="8961" max="8961" width="46.7109375" style="642" bestFit="1" customWidth="1"/>
    <col min="8962" max="8962" width="11.85546875" style="642" customWidth="1"/>
    <col min="8963" max="8963" width="12.42578125" style="642" customWidth="1"/>
    <col min="8964" max="8964" width="12.5703125" style="642" customWidth="1"/>
    <col min="8965" max="8965" width="11.7109375" style="642" customWidth="1"/>
    <col min="8966" max="8966" width="10.7109375" style="642" customWidth="1"/>
    <col min="8967" max="8967" width="2.42578125" style="642" bestFit="1" customWidth="1"/>
    <col min="8968" max="8968" width="8.5703125" style="642" customWidth="1"/>
    <col min="8969" max="8969" width="12.42578125" style="642" customWidth="1"/>
    <col min="8970" max="8970" width="2.140625" style="642" customWidth="1"/>
    <col min="8971" max="8971" width="9.42578125" style="642" customWidth="1"/>
    <col min="8972" max="9216" width="11" style="642"/>
    <col min="9217" max="9217" width="46.7109375" style="642" bestFit="1" customWidth="1"/>
    <col min="9218" max="9218" width="11.85546875" style="642" customWidth="1"/>
    <col min="9219" max="9219" width="12.42578125" style="642" customWidth="1"/>
    <col min="9220" max="9220" width="12.5703125" style="642" customWidth="1"/>
    <col min="9221" max="9221" width="11.7109375" style="642" customWidth="1"/>
    <col min="9222" max="9222" width="10.7109375" style="642" customWidth="1"/>
    <col min="9223" max="9223" width="2.42578125" style="642" bestFit="1" customWidth="1"/>
    <col min="9224" max="9224" width="8.5703125" style="642" customWidth="1"/>
    <col min="9225" max="9225" width="12.42578125" style="642" customWidth="1"/>
    <col min="9226" max="9226" width="2.140625" style="642" customWidth="1"/>
    <col min="9227" max="9227" width="9.42578125" style="642" customWidth="1"/>
    <col min="9228" max="9472" width="11" style="642"/>
    <col min="9473" max="9473" width="46.7109375" style="642" bestFit="1" customWidth="1"/>
    <col min="9474" max="9474" width="11.85546875" style="642" customWidth="1"/>
    <col min="9475" max="9475" width="12.42578125" style="642" customWidth="1"/>
    <col min="9476" max="9476" width="12.5703125" style="642" customWidth="1"/>
    <col min="9477" max="9477" width="11.7109375" style="642" customWidth="1"/>
    <col min="9478" max="9478" width="10.7109375" style="642" customWidth="1"/>
    <col min="9479" max="9479" width="2.42578125" style="642" bestFit="1" customWidth="1"/>
    <col min="9480" max="9480" width="8.5703125" style="642" customWidth="1"/>
    <col min="9481" max="9481" width="12.42578125" style="642" customWidth="1"/>
    <col min="9482" max="9482" width="2.140625" style="642" customWidth="1"/>
    <col min="9483" max="9483" width="9.42578125" style="642" customWidth="1"/>
    <col min="9484" max="9728" width="11" style="642"/>
    <col min="9729" max="9729" width="46.7109375" style="642" bestFit="1" customWidth="1"/>
    <col min="9730" max="9730" width="11.85546875" style="642" customWidth="1"/>
    <col min="9731" max="9731" width="12.42578125" style="642" customWidth="1"/>
    <col min="9732" max="9732" width="12.5703125" style="642" customWidth="1"/>
    <col min="9733" max="9733" width="11.7109375" style="642" customWidth="1"/>
    <col min="9734" max="9734" width="10.7109375" style="642" customWidth="1"/>
    <col min="9735" max="9735" width="2.42578125" style="642" bestFit="1" customWidth="1"/>
    <col min="9736" max="9736" width="8.5703125" style="642" customWidth="1"/>
    <col min="9737" max="9737" width="12.42578125" style="642" customWidth="1"/>
    <col min="9738" max="9738" width="2.140625" style="642" customWidth="1"/>
    <col min="9739" max="9739" width="9.42578125" style="642" customWidth="1"/>
    <col min="9740" max="9984" width="11" style="642"/>
    <col min="9985" max="9985" width="46.7109375" style="642" bestFit="1" customWidth="1"/>
    <col min="9986" max="9986" width="11.85546875" style="642" customWidth="1"/>
    <col min="9987" max="9987" width="12.42578125" style="642" customWidth="1"/>
    <col min="9988" max="9988" width="12.5703125" style="642" customWidth="1"/>
    <col min="9989" max="9989" width="11.7109375" style="642" customWidth="1"/>
    <col min="9990" max="9990" width="10.7109375" style="642" customWidth="1"/>
    <col min="9991" max="9991" width="2.42578125" style="642" bestFit="1" customWidth="1"/>
    <col min="9992" max="9992" width="8.5703125" style="642" customWidth="1"/>
    <col min="9993" max="9993" width="12.42578125" style="642" customWidth="1"/>
    <col min="9994" max="9994" width="2.140625" style="642" customWidth="1"/>
    <col min="9995" max="9995" width="9.42578125" style="642" customWidth="1"/>
    <col min="9996" max="10240" width="11" style="642"/>
    <col min="10241" max="10241" width="46.7109375" style="642" bestFit="1" customWidth="1"/>
    <col min="10242" max="10242" width="11.85546875" style="642" customWidth="1"/>
    <col min="10243" max="10243" width="12.42578125" style="642" customWidth="1"/>
    <col min="10244" max="10244" width="12.5703125" style="642" customWidth="1"/>
    <col min="10245" max="10245" width="11.7109375" style="642" customWidth="1"/>
    <col min="10246" max="10246" width="10.7109375" style="642" customWidth="1"/>
    <col min="10247" max="10247" width="2.42578125" style="642" bestFit="1" customWidth="1"/>
    <col min="10248" max="10248" width="8.5703125" style="642" customWidth="1"/>
    <col min="10249" max="10249" width="12.42578125" style="642" customWidth="1"/>
    <col min="10250" max="10250" width="2.140625" style="642" customWidth="1"/>
    <col min="10251" max="10251" width="9.42578125" style="642" customWidth="1"/>
    <col min="10252" max="10496" width="11" style="642"/>
    <col min="10497" max="10497" width="46.7109375" style="642" bestFit="1" customWidth="1"/>
    <col min="10498" max="10498" width="11.85546875" style="642" customWidth="1"/>
    <col min="10499" max="10499" width="12.42578125" style="642" customWidth="1"/>
    <col min="10500" max="10500" width="12.5703125" style="642" customWidth="1"/>
    <col min="10501" max="10501" width="11.7109375" style="642" customWidth="1"/>
    <col min="10502" max="10502" width="10.7109375" style="642" customWidth="1"/>
    <col min="10503" max="10503" width="2.42578125" style="642" bestFit="1" customWidth="1"/>
    <col min="10504" max="10504" width="8.5703125" style="642" customWidth="1"/>
    <col min="10505" max="10505" width="12.42578125" style="642" customWidth="1"/>
    <col min="10506" max="10506" width="2.140625" style="642" customWidth="1"/>
    <col min="10507" max="10507" width="9.42578125" style="642" customWidth="1"/>
    <col min="10508" max="10752" width="11" style="642"/>
    <col min="10753" max="10753" width="46.7109375" style="642" bestFit="1" customWidth="1"/>
    <col min="10754" max="10754" width="11.85546875" style="642" customWidth="1"/>
    <col min="10755" max="10755" width="12.42578125" style="642" customWidth="1"/>
    <col min="10756" max="10756" width="12.5703125" style="642" customWidth="1"/>
    <col min="10757" max="10757" width="11.7109375" style="642" customWidth="1"/>
    <col min="10758" max="10758" width="10.7109375" style="642" customWidth="1"/>
    <col min="10759" max="10759" width="2.42578125" style="642" bestFit="1" customWidth="1"/>
    <col min="10760" max="10760" width="8.5703125" style="642" customWidth="1"/>
    <col min="10761" max="10761" width="12.42578125" style="642" customWidth="1"/>
    <col min="10762" max="10762" width="2.140625" style="642" customWidth="1"/>
    <col min="10763" max="10763" width="9.42578125" style="642" customWidth="1"/>
    <col min="10764" max="11008" width="11" style="642"/>
    <col min="11009" max="11009" width="46.7109375" style="642" bestFit="1" customWidth="1"/>
    <col min="11010" max="11010" width="11.85546875" style="642" customWidth="1"/>
    <col min="11011" max="11011" width="12.42578125" style="642" customWidth="1"/>
    <col min="11012" max="11012" width="12.5703125" style="642" customWidth="1"/>
    <col min="11013" max="11013" width="11.7109375" style="642" customWidth="1"/>
    <col min="11014" max="11014" width="10.7109375" style="642" customWidth="1"/>
    <col min="11015" max="11015" width="2.42578125" style="642" bestFit="1" customWidth="1"/>
    <col min="11016" max="11016" width="8.5703125" style="642" customWidth="1"/>
    <col min="11017" max="11017" width="12.42578125" style="642" customWidth="1"/>
    <col min="11018" max="11018" width="2.140625" style="642" customWidth="1"/>
    <col min="11019" max="11019" width="9.42578125" style="642" customWidth="1"/>
    <col min="11020" max="11264" width="11" style="642"/>
    <col min="11265" max="11265" width="46.7109375" style="642" bestFit="1" customWidth="1"/>
    <col min="11266" max="11266" width="11.85546875" style="642" customWidth="1"/>
    <col min="11267" max="11267" width="12.42578125" style="642" customWidth="1"/>
    <col min="11268" max="11268" width="12.5703125" style="642" customWidth="1"/>
    <col min="11269" max="11269" width="11.7109375" style="642" customWidth="1"/>
    <col min="11270" max="11270" width="10.7109375" style="642" customWidth="1"/>
    <col min="11271" max="11271" width="2.42578125" style="642" bestFit="1" customWidth="1"/>
    <col min="11272" max="11272" width="8.5703125" style="642" customWidth="1"/>
    <col min="11273" max="11273" width="12.42578125" style="642" customWidth="1"/>
    <col min="11274" max="11274" width="2.140625" style="642" customWidth="1"/>
    <col min="11275" max="11275" width="9.42578125" style="642" customWidth="1"/>
    <col min="11276" max="11520" width="11" style="642"/>
    <col min="11521" max="11521" width="46.7109375" style="642" bestFit="1" customWidth="1"/>
    <col min="11522" max="11522" width="11.85546875" style="642" customWidth="1"/>
    <col min="11523" max="11523" width="12.42578125" style="642" customWidth="1"/>
    <col min="11524" max="11524" width="12.5703125" style="642" customWidth="1"/>
    <col min="11525" max="11525" width="11.7109375" style="642" customWidth="1"/>
    <col min="11526" max="11526" width="10.7109375" style="642" customWidth="1"/>
    <col min="11527" max="11527" width="2.42578125" style="642" bestFit="1" customWidth="1"/>
    <col min="11528" max="11528" width="8.5703125" style="642" customWidth="1"/>
    <col min="11529" max="11529" width="12.42578125" style="642" customWidth="1"/>
    <col min="11530" max="11530" width="2.140625" style="642" customWidth="1"/>
    <col min="11531" max="11531" width="9.42578125" style="642" customWidth="1"/>
    <col min="11532" max="11776" width="11" style="642"/>
    <col min="11777" max="11777" width="46.7109375" style="642" bestFit="1" customWidth="1"/>
    <col min="11778" max="11778" width="11.85546875" style="642" customWidth="1"/>
    <col min="11779" max="11779" width="12.42578125" style="642" customWidth="1"/>
    <col min="11780" max="11780" width="12.5703125" style="642" customWidth="1"/>
    <col min="11781" max="11781" width="11.7109375" style="642" customWidth="1"/>
    <col min="11782" max="11782" width="10.7109375" style="642" customWidth="1"/>
    <col min="11783" max="11783" width="2.42578125" style="642" bestFit="1" customWidth="1"/>
    <col min="11784" max="11784" width="8.5703125" style="642" customWidth="1"/>
    <col min="11785" max="11785" width="12.42578125" style="642" customWidth="1"/>
    <col min="11786" max="11786" width="2.140625" style="642" customWidth="1"/>
    <col min="11787" max="11787" width="9.42578125" style="642" customWidth="1"/>
    <col min="11788" max="12032" width="11" style="642"/>
    <col min="12033" max="12033" width="46.7109375" style="642" bestFit="1" customWidth="1"/>
    <col min="12034" max="12034" width="11.85546875" style="642" customWidth="1"/>
    <col min="12035" max="12035" width="12.42578125" style="642" customWidth="1"/>
    <col min="12036" max="12036" width="12.5703125" style="642" customWidth="1"/>
    <col min="12037" max="12037" width="11.7109375" style="642" customWidth="1"/>
    <col min="12038" max="12038" width="10.7109375" style="642" customWidth="1"/>
    <col min="12039" max="12039" width="2.42578125" style="642" bestFit="1" customWidth="1"/>
    <col min="12040" max="12040" width="8.5703125" style="642" customWidth="1"/>
    <col min="12041" max="12041" width="12.42578125" style="642" customWidth="1"/>
    <col min="12042" max="12042" width="2.140625" style="642" customWidth="1"/>
    <col min="12043" max="12043" width="9.42578125" style="642" customWidth="1"/>
    <col min="12044" max="12288" width="11" style="642"/>
    <col min="12289" max="12289" width="46.7109375" style="642" bestFit="1" customWidth="1"/>
    <col min="12290" max="12290" width="11.85546875" style="642" customWidth="1"/>
    <col min="12291" max="12291" width="12.42578125" style="642" customWidth="1"/>
    <col min="12292" max="12292" width="12.5703125" style="642" customWidth="1"/>
    <col min="12293" max="12293" width="11.7109375" style="642" customWidth="1"/>
    <col min="12294" max="12294" width="10.7109375" style="642" customWidth="1"/>
    <col min="12295" max="12295" width="2.42578125" style="642" bestFit="1" customWidth="1"/>
    <col min="12296" max="12296" width="8.5703125" style="642" customWidth="1"/>
    <col min="12297" max="12297" width="12.42578125" style="642" customWidth="1"/>
    <col min="12298" max="12298" width="2.140625" style="642" customWidth="1"/>
    <col min="12299" max="12299" width="9.42578125" style="642" customWidth="1"/>
    <col min="12300" max="12544" width="11" style="642"/>
    <col min="12545" max="12545" width="46.7109375" style="642" bestFit="1" customWidth="1"/>
    <col min="12546" max="12546" width="11.85546875" style="642" customWidth="1"/>
    <col min="12547" max="12547" width="12.42578125" style="642" customWidth="1"/>
    <col min="12548" max="12548" width="12.5703125" style="642" customWidth="1"/>
    <col min="12549" max="12549" width="11.7109375" style="642" customWidth="1"/>
    <col min="12550" max="12550" width="10.7109375" style="642" customWidth="1"/>
    <col min="12551" max="12551" width="2.42578125" style="642" bestFit="1" customWidth="1"/>
    <col min="12552" max="12552" width="8.5703125" style="642" customWidth="1"/>
    <col min="12553" max="12553" width="12.42578125" style="642" customWidth="1"/>
    <col min="12554" max="12554" width="2.140625" style="642" customWidth="1"/>
    <col min="12555" max="12555" width="9.42578125" style="642" customWidth="1"/>
    <col min="12556" max="12800" width="11" style="642"/>
    <col min="12801" max="12801" width="46.7109375" style="642" bestFit="1" customWidth="1"/>
    <col min="12802" max="12802" width="11.85546875" style="642" customWidth="1"/>
    <col min="12803" max="12803" width="12.42578125" style="642" customWidth="1"/>
    <col min="12804" max="12804" width="12.5703125" style="642" customWidth="1"/>
    <col min="12805" max="12805" width="11.7109375" style="642" customWidth="1"/>
    <col min="12806" max="12806" width="10.7109375" style="642" customWidth="1"/>
    <col min="12807" max="12807" width="2.42578125" style="642" bestFit="1" customWidth="1"/>
    <col min="12808" max="12808" width="8.5703125" style="642" customWidth="1"/>
    <col min="12809" max="12809" width="12.42578125" style="642" customWidth="1"/>
    <col min="12810" max="12810" width="2.140625" style="642" customWidth="1"/>
    <col min="12811" max="12811" width="9.42578125" style="642" customWidth="1"/>
    <col min="12812" max="13056" width="11" style="642"/>
    <col min="13057" max="13057" width="46.7109375" style="642" bestFit="1" customWidth="1"/>
    <col min="13058" max="13058" width="11.85546875" style="642" customWidth="1"/>
    <col min="13059" max="13059" width="12.42578125" style="642" customWidth="1"/>
    <col min="13060" max="13060" width="12.5703125" style="642" customWidth="1"/>
    <col min="13061" max="13061" width="11.7109375" style="642" customWidth="1"/>
    <col min="13062" max="13062" width="10.7109375" style="642" customWidth="1"/>
    <col min="13063" max="13063" width="2.42578125" style="642" bestFit="1" customWidth="1"/>
    <col min="13064" max="13064" width="8.5703125" style="642" customWidth="1"/>
    <col min="13065" max="13065" width="12.42578125" style="642" customWidth="1"/>
    <col min="13066" max="13066" width="2.140625" style="642" customWidth="1"/>
    <col min="13067" max="13067" width="9.42578125" style="642" customWidth="1"/>
    <col min="13068" max="13312" width="11" style="642"/>
    <col min="13313" max="13313" width="46.7109375" style="642" bestFit="1" customWidth="1"/>
    <col min="13314" max="13314" width="11.85546875" style="642" customWidth="1"/>
    <col min="13315" max="13315" width="12.42578125" style="642" customWidth="1"/>
    <col min="13316" max="13316" width="12.5703125" style="642" customWidth="1"/>
    <col min="13317" max="13317" width="11.7109375" style="642" customWidth="1"/>
    <col min="13318" max="13318" width="10.7109375" style="642" customWidth="1"/>
    <col min="13319" max="13319" width="2.42578125" style="642" bestFit="1" customWidth="1"/>
    <col min="13320" max="13320" width="8.5703125" style="642" customWidth="1"/>
    <col min="13321" max="13321" width="12.42578125" style="642" customWidth="1"/>
    <col min="13322" max="13322" width="2.140625" style="642" customWidth="1"/>
    <col min="13323" max="13323" width="9.42578125" style="642" customWidth="1"/>
    <col min="13324" max="13568" width="11" style="642"/>
    <col min="13569" max="13569" width="46.7109375" style="642" bestFit="1" customWidth="1"/>
    <col min="13570" max="13570" width="11.85546875" style="642" customWidth="1"/>
    <col min="13571" max="13571" width="12.42578125" style="642" customWidth="1"/>
    <col min="13572" max="13572" width="12.5703125" style="642" customWidth="1"/>
    <col min="13573" max="13573" width="11.7109375" style="642" customWidth="1"/>
    <col min="13574" max="13574" width="10.7109375" style="642" customWidth="1"/>
    <col min="13575" max="13575" width="2.42578125" style="642" bestFit="1" customWidth="1"/>
    <col min="13576" max="13576" width="8.5703125" style="642" customWidth="1"/>
    <col min="13577" max="13577" width="12.42578125" style="642" customWidth="1"/>
    <col min="13578" max="13578" width="2.140625" style="642" customWidth="1"/>
    <col min="13579" max="13579" width="9.42578125" style="642" customWidth="1"/>
    <col min="13580" max="13824" width="11" style="642"/>
    <col min="13825" max="13825" width="46.7109375" style="642" bestFit="1" customWidth="1"/>
    <col min="13826" max="13826" width="11.85546875" style="642" customWidth="1"/>
    <col min="13827" max="13827" width="12.42578125" style="642" customWidth="1"/>
    <col min="13828" max="13828" width="12.5703125" style="642" customWidth="1"/>
    <col min="13829" max="13829" width="11.7109375" style="642" customWidth="1"/>
    <col min="13830" max="13830" width="10.7109375" style="642" customWidth="1"/>
    <col min="13831" max="13831" width="2.42578125" style="642" bestFit="1" customWidth="1"/>
    <col min="13832" max="13832" width="8.5703125" style="642" customWidth="1"/>
    <col min="13833" max="13833" width="12.42578125" style="642" customWidth="1"/>
    <col min="13834" max="13834" width="2.140625" style="642" customWidth="1"/>
    <col min="13835" max="13835" width="9.42578125" style="642" customWidth="1"/>
    <col min="13836" max="14080" width="11" style="642"/>
    <col min="14081" max="14081" width="46.7109375" style="642" bestFit="1" customWidth="1"/>
    <col min="14082" max="14082" width="11.85546875" style="642" customWidth="1"/>
    <col min="14083" max="14083" width="12.42578125" style="642" customWidth="1"/>
    <col min="14084" max="14084" width="12.5703125" style="642" customWidth="1"/>
    <col min="14085" max="14085" width="11.7109375" style="642" customWidth="1"/>
    <col min="14086" max="14086" width="10.7109375" style="642" customWidth="1"/>
    <col min="14087" max="14087" width="2.42578125" style="642" bestFit="1" customWidth="1"/>
    <col min="14088" max="14088" width="8.5703125" style="642" customWidth="1"/>
    <col min="14089" max="14089" width="12.42578125" style="642" customWidth="1"/>
    <col min="14090" max="14090" width="2.140625" style="642" customWidth="1"/>
    <col min="14091" max="14091" width="9.42578125" style="642" customWidth="1"/>
    <col min="14092" max="14336" width="11" style="642"/>
    <col min="14337" max="14337" width="46.7109375" style="642" bestFit="1" customWidth="1"/>
    <col min="14338" max="14338" width="11.85546875" style="642" customWidth="1"/>
    <col min="14339" max="14339" width="12.42578125" style="642" customWidth="1"/>
    <col min="14340" max="14340" width="12.5703125" style="642" customWidth="1"/>
    <col min="14341" max="14341" width="11.7109375" style="642" customWidth="1"/>
    <col min="14342" max="14342" width="10.7109375" style="642" customWidth="1"/>
    <col min="14343" max="14343" width="2.42578125" style="642" bestFit="1" customWidth="1"/>
    <col min="14344" max="14344" width="8.5703125" style="642" customWidth="1"/>
    <col min="14345" max="14345" width="12.42578125" style="642" customWidth="1"/>
    <col min="14346" max="14346" width="2.140625" style="642" customWidth="1"/>
    <col min="14347" max="14347" width="9.42578125" style="642" customWidth="1"/>
    <col min="14348" max="14592" width="11" style="642"/>
    <col min="14593" max="14593" width="46.7109375" style="642" bestFit="1" customWidth="1"/>
    <col min="14594" max="14594" width="11.85546875" style="642" customWidth="1"/>
    <col min="14595" max="14595" width="12.42578125" style="642" customWidth="1"/>
    <col min="14596" max="14596" width="12.5703125" style="642" customWidth="1"/>
    <col min="14597" max="14597" width="11.7109375" style="642" customWidth="1"/>
    <col min="14598" max="14598" width="10.7109375" style="642" customWidth="1"/>
    <col min="14599" max="14599" width="2.42578125" style="642" bestFit="1" customWidth="1"/>
    <col min="14600" max="14600" width="8.5703125" style="642" customWidth="1"/>
    <col min="14601" max="14601" width="12.42578125" style="642" customWidth="1"/>
    <col min="14602" max="14602" width="2.140625" style="642" customWidth="1"/>
    <col min="14603" max="14603" width="9.42578125" style="642" customWidth="1"/>
    <col min="14604" max="14848" width="11" style="642"/>
    <col min="14849" max="14849" width="46.7109375" style="642" bestFit="1" customWidth="1"/>
    <col min="14850" max="14850" width="11.85546875" style="642" customWidth="1"/>
    <col min="14851" max="14851" width="12.42578125" style="642" customWidth="1"/>
    <col min="14852" max="14852" width="12.5703125" style="642" customWidth="1"/>
    <col min="14853" max="14853" width="11.7109375" style="642" customWidth="1"/>
    <col min="14854" max="14854" width="10.7109375" style="642" customWidth="1"/>
    <col min="14855" max="14855" width="2.42578125" style="642" bestFit="1" customWidth="1"/>
    <col min="14856" max="14856" width="8.5703125" style="642" customWidth="1"/>
    <col min="14857" max="14857" width="12.42578125" style="642" customWidth="1"/>
    <col min="14858" max="14858" width="2.140625" style="642" customWidth="1"/>
    <col min="14859" max="14859" width="9.42578125" style="642" customWidth="1"/>
    <col min="14860" max="15104" width="11" style="642"/>
    <col min="15105" max="15105" width="46.7109375" style="642" bestFit="1" customWidth="1"/>
    <col min="15106" max="15106" width="11.85546875" style="642" customWidth="1"/>
    <col min="15107" max="15107" width="12.42578125" style="642" customWidth="1"/>
    <col min="15108" max="15108" width="12.5703125" style="642" customWidth="1"/>
    <col min="15109" max="15109" width="11.7109375" style="642" customWidth="1"/>
    <col min="15110" max="15110" width="10.7109375" style="642" customWidth="1"/>
    <col min="15111" max="15111" width="2.42578125" style="642" bestFit="1" customWidth="1"/>
    <col min="15112" max="15112" width="8.5703125" style="642" customWidth="1"/>
    <col min="15113" max="15113" width="12.42578125" style="642" customWidth="1"/>
    <col min="15114" max="15114" width="2.140625" style="642" customWidth="1"/>
    <col min="15115" max="15115" width="9.42578125" style="642" customWidth="1"/>
    <col min="15116" max="15360" width="11" style="642"/>
    <col min="15361" max="15361" width="46.7109375" style="642" bestFit="1" customWidth="1"/>
    <col min="15362" max="15362" width="11.85546875" style="642" customWidth="1"/>
    <col min="15363" max="15363" width="12.42578125" style="642" customWidth="1"/>
    <col min="15364" max="15364" width="12.5703125" style="642" customWidth="1"/>
    <col min="15365" max="15365" width="11.7109375" style="642" customWidth="1"/>
    <col min="15366" max="15366" width="10.7109375" style="642" customWidth="1"/>
    <col min="15367" max="15367" width="2.42578125" style="642" bestFit="1" customWidth="1"/>
    <col min="15368" max="15368" width="8.5703125" style="642" customWidth="1"/>
    <col min="15369" max="15369" width="12.42578125" style="642" customWidth="1"/>
    <col min="15370" max="15370" width="2.140625" style="642" customWidth="1"/>
    <col min="15371" max="15371" width="9.42578125" style="642" customWidth="1"/>
    <col min="15372" max="15616" width="11" style="642"/>
    <col min="15617" max="15617" width="46.7109375" style="642" bestFit="1" customWidth="1"/>
    <col min="15618" max="15618" width="11.85546875" style="642" customWidth="1"/>
    <col min="15619" max="15619" width="12.42578125" style="642" customWidth="1"/>
    <col min="15620" max="15620" width="12.5703125" style="642" customWidth="1"/>
    <col min="15621" max="15621" width="11.7109375" style="642" customWidth="1"/>
    <col min="15622" max="15622" width="10.7109375" style="642" customWidth="1"/>
    <col min="15623" max="15623" width="2.42578125" style="642" bestFit="1" customWidth="1"/>
    <col min="15624" max="15624" width="8.5703125" style="642" customWidth="1"/>
    <col min="15625" max="15625" width="12.42578125" style="642" customWidth="1"/>
    <col min="15626" max="15626" width="2.140625" style="642" customWidth="1"/>
    <col min="15627" max="15627" width="9.42578125" style="642" customWidth="1"/>
    <col min="15628" max="15872" width="11" style="642"/>
    <col min="15873" max="15873" width="46.7109375" style="642" bestFit="1" customWidth="1"/>
    <col min="15874" max="15874" width="11.85546875" style="642" customWidth="1"/>
    <col min="15875" max="15875" width="12.42578125" style="642" customWidth="1"/>
    <col min="15876" max="15876" width="12.5703125" style="642" customWidth="1"/>
    <col min="15877" max="15877" width="11.7109375" style="642" customWidth="1"/>
    <col min="15878" max="15878" width="10.7109375" style="642" customWidth="1"/>
    <col min="15879" max="15879" width="2.42578125" style="642" bestFit="1" customWidth="1"/>
    <col min="15880" max="15880" width="8.5703125" style="642" customWidth="1"/>
    <col min="15881" max="15881" width="12.42578125" style="642" customWidth="1"/>
    <col min="15882" max="15882" width="2.140625" style="642" customWidth="1"/>
    <col min="15883" max="15883" width="9.42578125" style="642" customWidth="1"/>
    <col min="15884" max="16128" width="11" style="642"/>
    <col min="16129" max="16129" width="46.7109375" style="642" bestFit="1" customWidth="1"/>
    <col min="16130" max="16130" width="11.85546875" style="642" customWidth="1"/>
    <col min="16131" max="16131" width="12.42578125" style="642" customWidth="1"/>
    <col min="16132" max="16132" width="12.5703125" style="642" customWidth="1"/>
    <col min="16133" max="16133" width="11.7109375" style="642" customWidth="1"/>
    <col min="16134" max="16134" width="10.7109375" style="642" customWidth="1"/>
    <col min="16135" max="16135" width="2.42578125" style="642" bestFit="1" customWidth="1"/>
    <col min="16136" max="16136" width="8.5703125" style="642" customWidth="1"/>
    <col min="16137" max="16137" width="12.42578125" style="642" customWidth="1"/>
    <col min="16138" max="16138" width="2.140625" style="642" customWidth="1"/>
    <col min="16139" max="16139" width="9.42578125" style="642" customWidth="1"/>
    <col min="16140" max="16384" width="11" style="642"/>
  </cols>
  <sheetData>
    <row r="1" spans="1:11" ht="15.75">
      <c r="A1" s="1777" t="s">
        <v>370</v>
      </c>
      <c r="B1" s="1777"/>
      <c r="C1" s="1777"/>
      <c r="D1" s="1777"/>
      <c r="E1" s="1777"/>
      <c r="F1" s="1777"/>
      <c r="G1" s="1777"/>
      <c r="H1" s="1777"/>
      <c r="I1" s="1777"/>
      <c r="J1" s="1777"/>
      <c r="K1" s="1777"/>
    </row>
    <row r="2" spans="1:11" ht="17.100000000000001" customHeight="1">
      <c r="A2" s="1789" t="s">
        <v>119</v>
      </c>
      <c r="B2" s="1789"/>
      <c r="C2" s="1789"/>
      <c r="D2" s="1789"/>
      <c r="E2" s="1789"/>
      <c r="F2" s="1789"/>
      <c r="G2" s="1789"/>
      <c r="H2" s="1789"/>
      <c r="I2" s="1789"/>
      <c r="J2" s="1789"/>
      <c r="K2" s="1789"/>
    </row>
    <row r="3" spans="1:11" ht="17.100000000000001" customHeight="1" thickBot="1">
      <c r="B3" s="643"/>
      <c r="C3" s="643"/>
      <c r="D3" s="643"/>
      <c r="E3" s="643"/>
      <c r="I3" s="1779" t="s">
        <v>1</v>
      </c>
      <c r="J3" s="1779"/>
      <c r="K3" s="1779"/>
    </row>
    <row r="4" spans="1:11" ht="21.75" customHeight="1" thickTop="1">
      <c r="A4" s="1793" t="s">
        <v>324</v>
      </c>
      <c r="B4" s="736">
        <v>2016</v>
      </c>
      <c r="C4" s="736">
        <v>2017</v>
      </c>
      <c r="D4" s="736">
        <v>2017</v>
      </c>
      <c r="E4" s="736">
        <v>2018</v>
      </c>
      <c r="F4" s="1796" t="s">
        <v>284</v>
      </c>
      <c r="G4" s="1797"/>
      <c r="H4" s="1797"/>
      <c r="I4" s="1797"/>
      <c r="J4" s="1797"/>
      <c r="K4" s="1798"/>
    </row>
    <row r="5" spans="1:11" ht="21.75" customHeight="1">
      <c r="A5" s="1794"/>
      <c r="B5" s="741" t="s">
        <v>286</v>
      </c>
      <c r="C5" s="741" t="s">
        <v>287</v>
      </c>
      <c r="D5" s="741" t="s">
        <v>288</v>
      </c>
      <c r="E5" s="741" t="s">
        <v>289</v>
      </c>
      <c r="F5" s="1782" t="s">
        <v>6</v>
      </c>
      <c r="G5" s="1783"/>
      <c r="H5" s="1784"/>
      <c r="I5" s="742"/>
      <c r="J5" s="743" t="s">
        <v>47</v>
      </c>
      <c r="K5" s="744"/>
    </row>
    <row r="6" spans="1:11" ht="21.75" customHeight="1">
      <c r="A6" s="1795"/>
      <c r="B6" s="741"/>
      <c r="C6" s="741"/>
      <c r="D6" s="741"/>
      <c r="E6" s="741"/>
      <c r="F6" s="714" t="s">
        <v>3</v>
      </c>
      <c r="G6" s="715" t="s">
        <v>88</v>
      </c>
      <c r="H6" s="716" t="s">
        <v>290</v>
      </c>
      <c r="I6" s="713" t="s">
        <v>3</v>
      </c>
      <c r="J6" s="715" t="s">
        <v>88</v>
      </c>
      <c r="K6" s="717" t="s">
        <v>290</v>
      </c>
    </row>
    <row r="7" spans="1:11" ht="21.75" customHeight="1">
      <c r="A7" s="646" t="s">
        <v>371</v>
      </c>
      <c r="B7" s="647">
        <v>2016816.1615412112</v>
      </c>
      <c r="C7" s="647">
        <v>2203389.7950979439</v>
      </c>
      <c r="D7" s="647">
        <v>2299807.5981313302</v>
      </c>
      <c r="E7" s="647">
        <v>2556049.0731449826</v>
      </c>
      <c r="F7" s="648">
        <v>186573.63355673268</v>
      </c>
      <c r="G7" s="718"/>
      <c r="H7" s="650">
        <v>9.2508993687434948</v>
      </c>
      <c r="I7" s="651">
        <v>256241.47501365235</v>
      </c>
      <c r="J7" s="719"/>
      <c r="K7" s="653">
        <v>11.141865746589282</v>
      </c>
    </row>
    <row r="8" spans="1:11" ht="21.75" customHeight="1">
      <c r="A8" s="655" t="s">
        <v>372</v>
      </c>
      <c r="B8" s="656">
        <v>183460.31188456566</v>
      </c>
      <c r="C8" s="656">
        <v>172245.67985886673</v>
      </c>
      <c r="D8" s="656">
        <v>199047.18817875491</v>
      </c>
      <c r="E8" s="656">
        <v>220987.63337012025</v>
      </c>
      <c r="F8" s="657">
        <v>-11214.632025698927</v>
      </c>
      <c r="G8" s="720"/>
      <c r="H8" s="659">
        <v>-6.1128381994440533</v>
      </c>
      <c r="I8" s="660">
        <v>21940.445191365347</v>
      </c>
      <c r="J8" s="659"/>
      <c r="K8" s="661">
        <v>11.022735559399948</v>
      </c>
    </row>
    <row r="9" spans="1:11" ht="21.75" customHeight="1">
      <c r="A9" s="655" t="s">
        <v>373</v>
      </c>
      <c r="B9" s="656">
        <v>166141.29436951483</v>
      </c>
      <c r="C9" s="656">
        <v>156233.98851552434</v>
      </c>
      <c r="D9" s="656">
        <v>187168.41522452762</v>
      </c>
      <c r="E9" s="656">
        <v>202816.7589411134</v>
      </c>
      <c r="F9" s="657">
        <v>-9907.3058539904887</v>
      </c>
      <c r="G9" s="720"/>
      <c r="H9" s="659">
        <v>-5.9631808525312504</v>
      </c>
      <c r="I9" s="660">
        <v>15648.343716585776</v>
      </c>
      <c r="J9" s="659"/>
      <c r="K9" s="661">
        <v>8.3605685808762065</v>
      </c>
    </row>
    <row r="10" spans="1:11" ht="21.75" customHeight="1">
      <c r="A10" s="655" t="s">
        <v>374</v>
      </c>
      <c r="B10" s="656">
        <v>17319.017515050829</v>
      </c>
      <c r="C10" s="656">
        <v>16011.6913433424</v>
      </c>
      <c r="D10" s="656">
        <v>11878.772954227281</v>
      </c>
      <c r="E10" s="656">
        <v>18170.874429006868</v>
      </c>
      <c r="F10" s="657">
        <v>-1307.3261717084297</v>
      </c>
      <c r="G10" s="720"/>
      <c r="H10" s="659">
        <v>-7.5485007770926833</v>
      </c>
      <c r="I10" s="660">
        <v>6292.1014747795871</v>
      </c>
      <c r="J10" s="659"/>
      <c r="K10" s="661">
        <v>52.969288149753105</v>
      </c>
    </row>
    <row r="11" spans="1:11" ht="21.75" customHeight="1">
      <c r="A11" s="655" t="s">
        <v>375</v>
      </c>
      <c r="B11" s="656">
        <v>873679.55724204762</v>
      </c>
      <c r="C11" s="656">
        <v>797755.73286325217</v>
      </c>
      <c r="D11" s="656">
        <v>814153.01116384647</v>
      </c>
      <c r="E11" s="656">
        <v>895649.77932597511</v>
      </c>
      <c r="F11" s="657">
        <v>-75923.824378795456</v>
      </c>
      <c r="G11" s="720"/>
      <c r="H11" s="659">
        <v>-8.6901225683321357</v>
      </c>
      <c r="I11" s="660">
        <v>81496.768162128632</v>
      </c>
      <c r="J11" s="659"/>
      <c r="K11" s="661">
        <v>10.01000635563916</v>
      </c>
    </row>
    <row r="12" spans="1:11" ht="21.75" customHeight="1">
      <c r="A12" s="655" t="s">
        <v>373</v>
      </c>
      <c r="B12" s="656">
        <v>858549.94956525438</v>
      </c>
      <c r="C12" s="656">
        <v>784161.86294315406</v>
      </c>
      <c r="D12" s="656">
        <v>800517.32135241595</v>
      </c>
      <c r="E12" s="656">
        <v>884656.00463065726</v>
      </c>
      <c r="F12" s="657">
        <v>-74388.086622100323</v>
      </c>
      <c r="G12" s="720"/>
      <c r="H12" s="659">
        <v>-8.6643865810915681</v>
      </c>
      <c r="I12" s="660">
        <v>84138.683278241311</v>
      </c>
      <c r="J12" s="659"/>
      <c r="K12" s="661">
        <v>10.510538752127825</v>
      </c>
    </row>
    <row r="13" spans="1:11" ht="21.75" customHeight="1">
      <c r="A13" s="655" t="s">
        <v>374</v>
      </c>
      <c r="B13" s="656">
        <v>15129.60767679329</v>
      </c>
      <c r="C13" s="656">
        <v>13593.869920098132</v>
      </c>
      <c r="D13" s="656">
        <v>13635.689811430475</v>
      </c>
      <c r="E13" s="656">
        <v>10993.774695317881</v>
      </c>
      <c r="F13" s="657">
        <v>-1535.7377566951582</v>
      </c>
      <c r="G13" s="720"/>
      <c r="H13" s="659">
        <v>-10.150545800673774</v>
      </c>
      <c r="I13" s="660">
        <v>-2641.9151161125938</v>
      </c>
      <c r="J13" s="659"/>
      <c r="K13" s="661">
        <v>-19.375001577829522</v>
      </c>
    </row>
    <row r="14" spans="1:11" ht="21.75" customHeight="1">
      <c r="A14" s="655" t="s">
        <v>376</v>
      </c>
      <c r="B14" s="656">
        <v>615861.42639513535</v>
      </c>
      <c r="C14" s="656">
        <v>938773.62328815507</v>
      </c>
      <c r="D14" s="656">
        <v>993425.79717013601</v>
      </c>
      <c r="E14" s="656">
        <v>1154222.7552207902</v>
      </c>
      <c r="F14" s="657">
        <v>322912.19689301972</v>
      </c>
      <c r="G14" s="720"/>
      <c r="H14" s="659">
        <v>52.43260627364571</v>
      </c>
      <c r="I14" s="660">
        <v>160796.95805065415</v>
      </c>
      <c r="J14" s="659"/>
      <c r="K14" s="661">
        <v>16.186106552567786</v>
      </c>
    </row>
    <row r="15" spans="1:11" ht="21.75" customHeight="1">
      <c r="A15" s="655" t="s">
        <v>373</v>
      </c>
      <c r="B15" s="656">
        <v>594160.03697258001</v>
      </c>
      <c r="C15" s="656">
        <v>895003.92877284531</v>
      </c>
      <c r="D15" s="656">
        <v>947689.90851885022</v>
      </c>
      <c r="E15" s="656">
        <v>1125744.3051019209</v>
      </c>
      <c r="F15" s="657">
        <v>300843.89180026529</v>
      </c>
      <c r="G15" s="720"/>
      <c r="H15" s="659">
        <v>50.633478032813059</v>
      </c>
      <c r="I15" s="660">
        <v>178054.39658307063</v>
      </c>
      <c r="J15" s="659"/>
      <c r="K15" s="661">
        <v>18.788254995914521</v>
      </c>
    </row>
    <row r="16" spans="1:11" ht="21.75" customHeight="1">
      <c r="A16" s="655" t="s">
        <v>374</v>
      </c>
      <c r="B16" s="656">
        <v>21701.389422555319</v>
      </c>
      <c r="C16" s="656">
        <v>43769.694515309791</v>
      </c>
      <c r="D16" s="656">
        <v>45735.888651285779</v>
      </c>
      <c r="E16" s="656">
        <v>28478.450118869303</v>
      </c>
      <c r="F16" s="657">
        <v>22068.305092754472</v>
      </c>
      <c r="G16" s="720"/>
      <c r="H16" s="659">
        <v>101.69074736669994</v>
      </c>
      <c r="I16" s="660">
        <v>-17257.438532416476</v>
      </c>
      <c r="J16" s="659"/>
      <c r="K16" s="661">
        <v>-37.732815610069743</v>
      </c>
    </row>
    <row r="17" spans="1:11" ht="21.75" customHeight="1">
      <c r="A17" s="655" t="s">
        <v>377</v>
      </c>
      <c r="B17" s="656">
        <v>327878.08059898199</v>
      </c>
      <c r="C17" s="656">
        <v>276630.37887094024</v>
      </c>
      <c r="D17" s="656">
        <v>272342.00779380416</v>
      </c>
      <c r="E17" s="656">
        <v>263292.74862945883</v>
      </c>
      <c r="F17" s="657">
        <v>-51247.701728041749</v>
      </c>
      <c r="G17" s="720"/>
      <c r="H17" s="659">
        <v>-15.63010910470752</v>
      </c>
      <c r="I17" s="660">
        <v>-9049.2591643453343</v>
      </c>
      <c r="J17" s="659"/>
      <c r="K17" s="661">
        <v>-3.3227555446373582</v>
      </c>
    </row>
    <row r="18" spans="1:11" ht="21.75" customHeight="1">
      <c r="A18" s="655" t="s">
        <v>373</v>
      </c>
      <c r="B18" s="656">
        <v>272644.68557928986</v>
      </c>
      <c r="C18" s="656">
        <v>247991.54948165157</v>
      </c>
      <c r="D18" s="656">
        <v>253252.78414650908</v>
      </c>
      <c r="E18" s="656">
        <v>248106.58091333971</v>
      </c>
      <c r="F18" s="657">
        <v>-24653.136097638286</v>
      </c>
      <c r="G18" s="720"/>
      <c r="H18" s="659">
        <v>-9.0422213971483121</v>
      </c>
      <c r="I18" s="660">
        <v>-5146.2032331693626</v>
      </c>
      <c r="J18" s="659"/>
      <c r="K18" s="661">
        <v>-2.0320421157511293</v>
      </c>
    </row>
    <row r="19" spans="1:11" ht="21.75" customHeight="1">
      <c r="A19" s="655" t="s">
        <v>374</v>
      </c>
      <c r="B19" s="656">
        <v>55233.395019692151</v>
      </c>
      <c r="C19" s="656">
        <v>28638.829389288698</v>
      </c>
      <c r="D19" s="656">
        <v>19089.223647295097</v>
      </c>
      <c r="E19" s="656">
        <v>15186.1677161191</v>
      </c>
      <c r="F19" s="657">
        <v>-26594.565630403453</v>
      </c>
      <c r="G19" s="720"/>
      <c r="H19" s="659">
        <v>-48.149431373758198</v>
      </c>
      <c r="I19" s="660">
        <v>-3903.0559311759971</v>
      </c>
      <c r="J19" s="659"/>
      <c r="K19" s="661">
        <v>-20.446383799003016</v>
      </c>
    </row>
    <row r="20" spans="1:11" ht="21.75" customHeight="1">
      <c r="A20" s="655" t="s">
        <v>378</v>
      </c>
      <c r="B20" s="656">
        <v>15936.785420480495</v>
      </c>
      <c r="C20" s="656">
        <v>17984.380216730002</v>
      </c>
      <c r="D20" s="656">
        <v>20839.593824788502</v>
      </c>
      <c r="E20" s="656">
        <v>21896.156598638499</v>
      </c>
      <c r="F20" s="657">
        <v>2047.5947962495065</v>
      </c>
      <c r="G20" s="720"/>
      <c r="H20" s="659">
        <v>12.848229691403922</v>
      </c>
      <c r="I20" s="660">
        <v>1056.562773849997</v>
      </c>
      <c r="J20" s="659"/>
      <c r="K20" s="661">
        <v>5.0699777679602631</v>
      </c>
    </row>
    <row r="21" spans="1:11" ht="21.75" customHeight="1">
      <c r="A21" s="646" t="s">
        <v>379</v>
      </c>
      <c r="B21" s="647">
        <v>6710.1528778900001</v>
      </c>
      <c r="C21" s="647">
        <v>9548.0900108200003</v>
      </c>
      <c r="D21" s="647">
        <v>6937.2709147099995</v>
      </c>
      <c r="E21" s="647">
        <v>16472.630384259999</v>
      </c>
      <c r="F21" s="648">
        <v>2837.9371329300002</v>
      </c>
      <c r="G21" s="718"/>
      <c r="H21" s="650">
        <v>42.293181460604615</v>
      </c>
      <c r="I21" s="651">
        <v>9535.3594695499996</v>
      </c>
      <c r="J21" s="650"/>
      <c r="K21" s="653">
        <v>137.45116180097472</v>
      </c>
    </row>
    <row r="22" spans="1:11" ht="21.75" customHeight="1">
      <c r="A22" s="646" t="s">
        <v>380</v>
      </c>
      <c r="B22" s="647">
        <v>0</v>
      </c>
      <c r="C22" s="647">
        <v>0</v>
      </c>
      <c r="D22" s="647">
        <v>0</v>
      </c>
      <c r="E22" s="647">
        <v>0</v>
      </c>
      <c r="F22" s="648">
        <v>0</v>
      </c>
      <c r="G22" s="718"/>
      <c r="H22" s="650"/>
      <c r="I22" s="651">
        <v>0</v>
      </c>
      <c r="J22" s="650"/>
      <c r="K22" s="653"/>
    </row>
    <row r="23" spans="1:11" ht="21.75" customHeight="1">
      <c r="A23" s="745" t="s">
        <v>381</v>
      </c>
      <c r="B23" s="647">
        <v>473138.97003565606</v>
      </c>
      <c r="C23" s="647">
        <v>574134.73520910298</v>
      </c>
      <c r="D23" s="647">
        <v>580781.95762471505</v>
      </c>
      <c r="E23" s="647">
        <v>659994.52110776806</v>
      </c>
      <c r="F23" s="648">
        <v>100995.76517344691</v>
      </c>
      <c r="G23" s="718"/>
      <c r="H23" s="650">
        <v>21.345898682967459</v>
      </c>
      <c r="I23" s="651">
        <v>79212.563483053003</v>
      </c>
      <c r="J23" s="650"/>
      <c r="K23" s="653">
        <v>13.638950460344351</v>
      </c>
    </row>
    <row r="24" spans="1:11" ht="21.75" customHeight="1">
      <c r="A24" s="746" t="s">
        <v>382</v>
      </c>
      <c r="B24" s="656">
        <v>164981.37356090997</v>
      </c>
      <c r="C24" s="656">
        <v>213235.47585104001</v>
      </c>
      <c r="D24" s="656">
        <v>226966.58346701006</v>
      </c>
      <c r="E24" s="656">
        <v>275205.03520610009</v>
      </c>
      <c r="F24" s="657">
        <v>48254.102290130046</v>
      </c>
      <c r="G24" s="720"/>
      <c r="H24" s="659">
        <v>29.248212236707417</v>
      </c>
      <c r="I24" s="660">
        <v>48238.451739090029</v>
      </c>
      <c r="J24" s="659"/>
      <c r="K24" s="661">
        <v>21.253547990293274</v>
      </c>
    </row>
    <row r="25" spans="1:11" ht="21.75" customHeight="1">
      <c r="A25" s="746" t="s">
        <v>383</v>
      </c>
      <c r="B25" s="656">
        <v>107709.11948957611</v>
      </c>
      <c r="C25" s="656">
        <v>126720.9257116002</v>
      </c>
      <c r="D25" s="656">
        <v>139321.83933900099</v>
      </c>
      <c r="E25" s="656">
        <v>154019.50549861338</v>
      </c>
      <c r="F25" s="657">
        <v>19011.806222024083</v>
      </c>
      <c r="G25" s="720"/>
      <c r="H25" s="659">
        <v>17.6510645636315</v>
      </c>
      <c r="I25" s="660">
        <v>14697.666159612389</v>
      </c>
      <c r="J25" s="659"/>
      <c r="K25" s="661">
        <v>10.54943448158885</v>
      </c>
    </row>
    <row r="26" spans="1:11" ht="21.75" customHeight="1">
      <c r="A26" s="746" t="s">
        <v>384</v>
      </c>
      <c r="B26" s="656">
        <v>200448.47698516998</v>
      </c>
      <c r="C26" s="656">
        <v>234178.33364646276</v>
      </c>
      <c r="D26" s="656">
        <v>214493.53481870407</v>
      </c>
      <c r="E26" s="656">
        <v>230769.98040305459</v>
      </c>
      <c r="F26" s="657">
        <v>33729.856661292783</v>
      </c>
      <c r="G26" s="720"/>
      <c r="H26" s="659">
        <v>16.827195281602592</v>
      </c>
      <c r="I26" s="660">
        <v>16276.445584350527</v>
      </c>
      <c r="J26" s="659"/>
      <c r="K26" s="661">
        <v>7.5883152366843287</v>
      </c>
    </row>
    <row r="27" spans="1:11" ht="21.75" customHeight="1">
      <c r="A27" s="747" t="s">
        <v>385</v>
      </c>
      <c r="B27" s="748">
        <v>2496665.2844547573</v>
      </c>
      <c r="C27" s="748">
        <v>2787072.620317867</v>
      </c>
      <c r="D27" s="748">
        <v>2887526.8266707556</v>
      </c>
      <c r="E27" s="748">
        <v>3232516.2246370106</v>
      </c>
      <c r="F27" s="749">
        <v>290407.33586310968</v>
      </c>
      <c r="G27" s="750"/>
      <c r="H27" s="751">
        <v>11.631808944166549</v>
      </c>
      <c r="I27" s="752">
        <v>344989.39796625497</v>
      </c>
      <c r="J27" s="751"/>
      <c r="K27" s="753">
        <v>11.94757377766145</v>
      </c>
    </row>
    <row r="28" spans="1:11" ht="21.75" customHeight="1">
      <c r="A28" s="646" t="s">
        <v>386</v>
      </c>
      <c r="B28" s="647">
        <v>356814.35295214073</v>
      </c>
      <c r="C28" s="647">
        <v>352220.21081634623</v>
      </c>
      <c r="D28" s="647">
        <v>420597.15440411511</v>
      </c>
      <c r="E28" s="647">
        <v>333441.92306734872</v>
      </c>
      <c r="F28" s="648">
        <v>-4594.1421357945073</v>
      </c>
      <c r="G28" s="718"/>
      <c r="H28" s="650">
        <v>-1.2875440961901878</v>
      </c>
      <c r="I28" s="651">
        <v>-87155.231336766388</v>
      </c>
      <c r="J28" s="650"/>
      <c r="K28" s="653">
        <v>-20.721783403466997</v>
      </c>
    </row>
    <row r="29" spans="1:11" ht="21.75" customHeight="1">
      <c r="A29" s="655" t="s">
        <v>387</v>
      </c>
      <c r="B29" s="656">
        <v>55901.051822580012</v>
      </c>
      <c r="C29" s="656">
        <v>54621.725675150003</v>
      </c>
      <c r="D29" s="656">
        <v>63082.488793020013</v>
      </c>
      <c r="E29" s="656">
        <v>61869.250815609987</v>
      </c>
      <c r="F29" s="657">
        <v>-1279.3261474300089</v>
      </c>
      <c r="G29" s="720"/>
      <c r="H29" s="659">
        <v>-2.2885546974864845</v>
      </c>
      <c r="I29" s="660">
        <v>-1213.2379774100264</v>
      </c>
      <c r="J29" s="659"/>
      <c r="K29" s="661">
        <v>-1.9232563594483123</v>
      </c>
    </row>
    <row r="30" spans="1:11" ht="21.75" customHeight="1">
      <c r="A30" s="655" t="s">
        <v>388</v>
      </c>
      <c r="B30" s="656">
        <v>154006.12404008</v>
      </c>
      <c r="C30" s="656">
        <v>143848.54965158008</v>
      </c>
      <c r="D30" s="656">
        <v>211593.09641270005</v>
      </c>
      <c r="E30" s="656">
        <v>164961.40929509007</v>
      </c>
      <c r="F30" s="657">
        <v>-10157.574388499925</v>
      </c>
      <c r="G30" s="720"/>
      <c r="H30" s="659">
        <v>-6.5955652424941373</v>
      </c>
      <c r="I30" s="660">
        <v>-46631.687117609981</v>
      </c>
      <c r="J30" s="659"/>
      <c r="K30" s="661">
        <v>-22.038378334734315</v>
      </c>
    </row>
    <row r="31" spans="1:11" ht="21.75" customHeight="1">
      <c r="A31" s="655" t="s">
        <v>389</v>
      </c>
      <c r="B31" s="656">
        <v>999.91803626000012</v>
      </c>
      <c r="C31" s="656">
        <v>1511.5543421027496</v>
      </c>
      <c r="D31" s="656">
        <v>1092.8111314477501</v>
      </c>
      <c r="E31" s="656">
        <v>3386.2130392240001</v>
      </c>
      <c r="F31" s="657">
        <v>511.63630584274949</v>
      </c>
      <c r="G31" s="720"/>
      <c r="H31" s="659">
        <v>51.167824490537853</v>
      </c>
      <c r="I31" s="660">
        <v>2293.40190777625</v>
      </c>
      <c r="J31" s="659"/>
      <c r="K31" s="661">
        <v>209.8626049624846</v>
      </c>
    </row>
    <row r="32" spans="1:11" ht="21.75" customHeight="1">
      <c r="A32" s="655" t="s">
        <v>390</v>
      </c>
      <c r="B32" s="656">
        <v>145840.44949061074</v>
      </c>
      <c r="C32" s="656">
        <v>151445.19651850342</v>
      </c>
      <c r="D32" s="656">
        <v>144663.05334058736</v>
      </c>
      <c r="E32" s="656">
        <v>102430.81730092467</v>
      </c>
      <c r="F32" s="657">
        <v>5604.7470278926776</v>
      </c>
      <c r="G32" s="720"/>
      <c r="H32" s="659">
        <v>3.8430675765666189</v>
      </c>
      <c r="I32" s="660">
        <v>-42232.23603966269</v>
      </c>
      <c r="J32" s="659"/>
      <c r="K32" s="661">
        <v>-29.193519053018502</v>
      </c>
    </row>
    <row r="33" spans="1:11" ht="21.75" customHeight="1">
      <c r="A33" s="655" t="s">
        <v>391</v>
      </c>
      <c r="B33" s="656">
        <v>66.80956261</v>
      </c>
      <c r="C33" s="656">
        <v>793.18462900999998</v>
      </c>
      <c r="D33" s="656">
        <v>165.70472636</v>
      </c>
      <c r="E33" s="656">
        <v>794.23261649999995</v>
      </c>
      <c r="F33" s="657">
        <v>726.37506639999992</v>
      </c>
      <c r="G33" s="720"/>
      <c r="H33" s="659">
        <v>1087.2321835725904</v>
      </c>
      <c r="I33" s="660">
        <v>628.52789013999995</v>
      </c>
      <c r="J33" s="659"/>
      <c r="K33" s="661">
        <v>379.30595218780815</v>
      </c>
    </row>
    <row r="34" spans="1:11" ht="21.75" customHeight="1">
      <c r="A34" s="721" t="s">
        <v>392</v>
      </c>
      <c r="B34" s="647">
        <v>1902759.424816129</v>
      </c>
      <c r="C34" s="647">
        <v>2196602.3821404846</v>
      </c>
      <c r="D34" s="647">
        <v>2240990.8355988525</v>
      </c>
      <c r="E34" s="647">
        <v>2676928.6879898962</v>
      </c>
      <c r="F34" s="648">
        <v>293842.95732435561</v>
      </c>
      <c r="G34" s="718"/>
      <c r="H34" s="650">
        <v>15.442990505893869</v>
      </c>
      <c r="I34" s="651">
        <v>435937.85239104368</v>
      </c>
      <c r="J34" s="650"/>
      <c r="K34" s="653">
        <v>19.452906520902815</v>
      </c>
    </row>
    <row r="35" spans="1:11" ht="21.75" customHeight="1">
      <c r="A35" s="655" t="s">
        <v>393</v>
      </c>
      <c r="B35" s="656">
        <v>186369.1</v>
      </c>
      <c r="C35" s="656">
        <v>185134.9</v>
      </c>
      <c r="D35" s="656">
        <v>213894.59999999998</v>
      </c>
      <c r="E35" s="656">
        <v>276000.60000000003</v>
      </c>
      <c r="F35" s="657">
        <v>-1234.2000000000116</v>
      </c>
      <c r="G35" s="720"/>
      <c r="H35" s="659">
        <v>-0.66223424376681095</v>
      </c>
      <c r="I35" s="660">
        <v>62106.000000000058</v>
      </c>
      <c r="J35" s="659"/>
      <c r="K35" s="661">
        <v>29.035796135105823</v>
      </c>
    </row>
    <row r="36" spans="1:11" ht="21.75" customHeight="1">
      <c r="A36" s="655" t="s">
        <v>394</v>
      </c>
      <c r="B36" s="656">
        <v>8195.9650202916546</v>
      </c>
      <c r="C36" s="656">
        <v>8696.4744703199995</v>
      </c>
      <c r="D36" s="656">
        <v>9194.8825246000015</v>
      </c>
      <c r="E36" s="656">
        <v>10527.027416839999</v>
      </c>
      <c r="F36" s="657">
        <v>500.50945002834487</v>
      </c>
      <c r="G36" s="720"/>
      <c r="H36" s="659">
        <v>6.1067787477030278</v>
      </c>
      <c r="I36" s="660">
        <v>1332.1448922399977</v>
      </c>
      <c r="J36" s="659"/>
      <c r="K36" s="661">
        <v>14.487894637870308</v>
      </c>
    </row>
    <row r="37" spans="1:11" ht="21.75" customHeight="1">
      <c r="A37" s="662" t="s">
        <v>395</v>
      </c>
      <c r="B37" s="656">
        <v>15019.818723646509</v>
      </c>
      <c r="C37" s="656">
        <v>18560.319483684536</v>
      </c>
      <c r="D37" s="656">
        <v>18468.577477057082</v>
      </c>
      <c r="E37" s="656">
        <v>24692.651382239121</v>
      </c>
      <c r="F37" s="657">
        <v>3540.5007600380268</v>
      </c>
      <c r="G37" s="720"/>
      <c r="H37" s="659">
        <v>23.57219368076677</v>
      </c>
      <c r="I37" s="660">
        <v>6224.0739051820383</v>
      </c>
      <c r="J37" s="659"/>
      <c r="K37" s="661">
        <v>33.700884179704715</v>
      </c>
    </row>
    <row r="38" spans="1:11" ht="21.75" customHeight="1">
      <c r="A38" s="754" t="s">
        <v>396</v>
      </c>
      <c r="B38" s="656">
        <v>1006.56234124</v>
      </c>
      <c r="C38" s="656">
        <v>1053.6569550700001</v>
      </c>
      <c r="D38" s="656">
        <v>853.65695507000009</v>
      </c>
      <c r="E38" s="656">
        <v>1051.18671539</v>
      </c>
      <c r="F38" s="657">
        <v>47.094613830000071</v>
      </c>
      <c r="G38" s="720"/>
      <c r="H38" s="659">
        <v>4.6787577778822396</v>
      </c>
      <c r="I38" s="660">
        <v>197.52976031999992</v>
      </c>
      <c r="J38" s="659"/>
      <c r="K38" s="661">
        <v>23.139243363137883</v>
      </c>
    </row>
    <row r="39" spans="1:11" ht="21.75" customHeight="1">
      <c r="A39" s="754" t="s">
        <v>397</v>
      </c>
      <c r="B39" s="656">
        <v>14013.256382406509</v>
      </c>
      <c r="C39" s="656">
        <v>17506.662528614535</v>
      </c>
      <c r="D39" s="656">
        <v>17614.920521987082</v>
      </c>
      <c r="E39" s="656">
        <v>23641.464666849122</v>
      </c>
      <c r="F39" s="657">
        <v>3493.4061462080263</v>
      </c>
      <c r="G39" s="720"/>
      <c r="H39" s="659">
        <v>24.929295881533715</v>
      </c>
      <c r="I39" s="660">
        <v>6026.5441448620404</v>
      </c>
      <c r="J39" s="659"/>
      <c r="K39" s="661">
        <v>34.212724021886217</v>
      </c>
    </row>
    <row r="40" spans="1:11" ht="21.75" customHeight="1">
      <c r="A40" s="655" t="s">
        <v>398</v>
      </c>
      <c r="B40" s="656">
        <v>1687856.2712754379</v>
      </c>
      <c r="C40" s="656">
        <v>1976700.2065933251</v>
      </c>
      <c r="D40" s="656">
        <v>1993022.8767434447</v>
      </c>
      <c r="E40" s="656">
        <v>2365586.6786538567</v>
      </c>
      <c r="F40" s="657">
        <v>288843.93531788723</v>
      </c>
      <c r="G40" s="720"/>
      <c r="H40" s="659">
        <v>17.113064674613597</v>
      </c>
      <c r="I40" s="660">
        <v>372563.80191041203</v>
      </c>
      <c r="J40" s="659"/>
      <c r="K40" s="661">
        <v>18.693403184572226</v>
      </c>
    </row>
    <row r="41" spans="1:11" ht="21.75" customHeight="1">
      <c r="A41" s="662" t="s">
        <v>399</v>
      </c>
      <c r="B41" s="656">
        <v>1656879.955521269</v>
      </c>
      <c r="C41" s="656">
        <v>1931704.1434754783</v>
      </c>
      <c r="D41" s="656">
        <v>1959009.1795665887</v>
      </c>
      <c r="E41" s="656">
        <v>2313306.4704436008</v>
      </c>
      <c r="F41" s="657">
        <v>274824.18795420928</v>
      </c>
      <c r="G41" s="720"/>
      <c r="H41" s="659">
        <v>16.586849701356137</v>
      </c>
      <c r="I41" s="660">
        <v>354297.29087701207</v>
      </c>
      <c r="J41" s="659"/>
      <c r="K41" s="661">
        <v>18.085535002719936</v>
      </c>
    </row>
    <row r="42" spans="1:11" ht="21.75" customHeight="1">
      <c r="A42" s="662" t="s">
        <v>400</v>
      </c>
      <c r="B42" s="656">
        <v>30976.315754168936</v>
      </c>
      <c r="C42" s="656">
        <v>44996.063117846839</v>
      </c>
      <c r="D42" s="656">
        <v>34013.697176856032</v>
      </c>
      <c r="E42" s="656">
        <v>52280.208210256125</v>
      </c>
      <c r="F42" s="657">
        <v>14019.747363677903</v>
      </c>
      <c r="G42" s="720"/>
      <c r="H42" s="659">
        <v>45.259570166252132</v>
      </c>
      <c r="I42" s="660">
        <v>18266.511033400093</v>
      </c>
      <c r="J42" s="659"/>
      <c r="K42" s="661">
        <v>53.70339760015618</v>
      </c>
    </row>
    <row r="43" spans="1:11" ht="21.75" customHeight="1">
      <c r="A43" s="655" t="s">
        <v>401</v>
      </c>
      <c r="B43" s="656">
        <v>5318.2697967530003</v>
      </c>
      <c r="C43" s="656">
        <v>7510.4815931547</v>
      </c>
      <c r="D43" s="656">
        <v>6409.8988537510004</v>
      </c>
      <c r="E43" s="656">
        <v>121.73053695999999</v>
      </c>
      <c r="F43" s="657">
        <v>2192.2117964016998</v>
      </c>
      <c r="G43" s="720"/>
      <c r="H43" s="659">
        <v>41.220394605405801</v>
      </c>
      <c r="I43" s="660">
        <v>-6288.1683167910005</v>
      </c>
      <c r="J43" s="659"/>
      <c r="K43" s="661">
        <v>-98.100897693748095</v>
      </c>
    </row>
    <row r="44" spans="1:11" ht="21.75" customHeight="1">
      <c r="A44" s="755" t="s">
        <v>402</v>
      </c>
      <c r="B44" s="647">
        <v>49080</v>
      </c>
      <c r="C44" s="647">
        <v>31481.674999999999</v>
      </c>
      <c r="D44" s="647">
        <v>0</v>
      </c>
      <c r="E44" s="647">
        <v>0</v>
      </c>
      <c r="F44" s="651">
        <v>-17598.325000000001</v>
      </c>
      <c r="G44" s="718"/>
      <c r="H44" s="647">
        <v>-35.856407905460472</v>
      </c>
      <c r="I44" s="651">
        <v>0</v>
      </c>
      <c r="J44" s="650"/>
      <c r="K44" s="653"/>
    </row>
    <row r="45" spans="1:11" s="757" customFormat="1" ht="21.75" customHeight="1" thickBot="1">
      <c r="A45" s="756" t="s">
        <v>403</v>
      </c>
      <c r="B45" s="682">
        <v>188011.50662741801</v>
      </c>
      <c r="C45" s="682">
        <v>206768.35179149651</v>
      </c>
      <c r="D45" s="682">
        <v>225938.83561146175</v>
      </c>
      <c r="E45" s="682">
        <v>222145.59792887449</v>
      </c>
      <c r="F45" s="683">
        <v>18756.845164078492</v>
      </c>
      <c r="G45" s="729"/>
      <c r="H45" s="684">
        <v>9.9764346877177523</v>
      </c>
      <c r="I45" s="685">
        <v>-3793.2376825872634</v>
      </c>
      <c r="J45" s="684"/>
      <c r="K45" s="686">
        <v>-1.6788781230643974</v>
      </c>
    </row>
    <row r="46" spans="1:11" ht="21.75" customHeight="1" thickTop="1">
      <c r="A46" s="693" t="s">
        <v>318</v>
      </c>
      <c r="B46" s="758"/>
      <c r="C46" s="643"/>
      <c r="D46" s="689"/>
      <c r="E46" s="689"/>
      <c r="F46" s="660"/>
      <c r="G46" s="660"/>
      <c r="H46" s="660"/>
      <c r="I46" s="660"/>
      <c r="J46" s="660"/>
      <c r="K46" s="660"/>
    </row>
  </sheetData>
  <mergeCells count="6">
    <mergeCell ref="A1:K1"/>
    <mergeCell ref="A2:K2"/>
    <mergeCell ref="I3:K3"/>
    <mergeCell ref="F4:K4"/>
    <mergeCell ref="F5:H5"/>
    <mergeCell ref="A4:A6"/>
  </mergeCells>
  <pageMargins left="0.5" right="0.5" top="0.75" bottom="0.75" header="0.3" footer="0.3"/>
  <pageSetup scale="61"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K47"/>
  <sheetViews>
    <sheetView zoomScale="90" zoomScaleNormal="90" workbookViewId="0">
      <selection activeCell="Q17" sqref="Q17"/>
    </sheetView>
  </sheetViews>
  <sheetFormatPr defaultColWidth="11" defaultRowHeight="17.100000000000001" customHeight="1"/>
  <cols>
    <col min="1" max="1" width="53.5703125" style="342" bestFit="1" customWidth="1"/>
    <col min="2" max="5" width="16.42578125" style="342" customWidth="1"/>
    <col min="6" max="6" width="13.140625" style="342" customWidth="1"/>
    <col min="7" max="7" width="2.42578125" style="342" bestFit="1" customWidth="1"/>
    <col min="8" max="8" width="8.5703125" style="342" customWidth="1"/>
    <col min="9" max="9" width="13.140625" style="342" customWidth="1"/>
    <col min="10" max="10" width="2.140625" style="342" customWidth="1"/>
    <col min="11" max="11" width="9.42578125" style="342" customWidth="1"/>
    <col min="12" max="256" width="11" style="642"/>
    <col min="257" max="257" width="46.7109375" style="642" bestFit="1" customWidth="1"/>
    <col min="258" max="258" width="11.85546875" style="642" customWidth="1"/>
    <col min="259" max="259" width="12.42578125" style="642" customWidth="1"/>
    <col min="260" max="260" width="12.5703125" style="642" customWidth="1"/>
    <col min="261" max="261" width="11.7109375" style="642" customWidth="1"/>
    <col min="262" max="262" width="10.7109375" style="642" customWidth="1"/>
    <col min="263" max="263" width="2.42578125" style="642" bestFit="1" customWidth="1"/>
    <col min="264" max="264" width="8.5703125" style="642" customWidth="1"/>
    <col min="265" max="265" width="12.42578125" style="642" customWidth="1"/>
    <col min="266" max="266" width="2.140625" style="642" customWidth="1"/>
    <col min="267" max="267" width="9.42578125" style="642" customWidth="1"/>
    <col min="268" max="512" width="11" style="642"/>
    <col min="513" max="513" width="46.7109375" style="642" bestFit="1" customWidth="1"/>
    <col min="514" max="514" width="11.85546875" style="642" customWidth="1"/>
    <col min="515" max="515" width="12.42578125" style="642" customWidth="1"/>
    <col min="516" max="516" width="12.5703125" style="642" customWidth="1"/>
    <col min="517" max="517" width="11.7109375" style="642" customWidth="1"/>
    <col min="518" max="518" width="10.7109375" style="642" customWidth="1"/>
    <col min="519" max="519" width="2.42578125" style="642" bestFit="1" customWidth="1"/>
    <col min="520" max="520" width="8.5703125" style="642" customWidth="1"/>
    <col min="521" max="521" width="12.42578125" style="642" customWidth="1"/>
    <col min="522" max="522" width="2.140625" style="642" customWidth="1"/>
    <col min="523" max="523" width="9.42578125" style="642" customWidth="1"/>
    <col min="524" max="768" width="11" style="642"/>
    <col min="769" max="769" width="46.7109375" style="642" bestFit="1" customWidth="1"/>
    <col min="770" max="770" width="11.85546875" style="642" customWidth="1"/>
    <col min="771" max="771" width="12.42578125" style="642" customWidth="1"/>
    <col min="772" max="772" width="12.5703125" style="642" customWidth="1"/>
    <col min="773" max="773" width="11.7109375" style="642" customWidth="1"/>
    <col min="774" max="774" width="10.7109375" style="642" customWidth="1"/>
    <col min="775" max="775" width="2.42578125" style="642" bestFit="1" customWidth="1"/>
    <col min="776" max="776" width="8.5703125" style="642" customWidth="1"/>
    <col min="777" max="777" width="12.42578125" style="642" customWidth="1"/>
    <col min="778" max="778" width="2.140625" style="642" customWidth="1"/>
    <col min="779" max="779" width="9.42578125" style="642" customWidth="1"/>
    <col min="780" max="1024" width="11" style="642"/>
    <col min="1025" max="1025" width="46.7109375" style="642" bestFit="1" customWidth="1"/>
    <col min="1026" max="1026" width="11.85546875" style="642" customWidth="1"/>
    <col min="1027" max="1027" width="12.42578125" style="642" customWidth="1"/>
    <col min="1028" max="1028" width="12.5703125" style="642" customWidth="1"/>
    <col min="1029" max="1029" width="11.7109375" style="642" customWidth="1"/>
    <col min="1030" max="1030" width="10.7109375" style="642" customWidth="1"/>
    <col min="1031" max="1031" width="2.42578125" style="642" bestFit="1" customWidth="1"/>
    <col min="1032" max="1032" width="8.5703125" style="642" customWidth="1"/>
    <col min="1033" max="1033" width="12.42578125" style="642" customWidth="1"/>
    <col min="1034" max="1034" width="2.140625" style="642" customWidth="1"/>
    <col min="1035" max="1035" width="9.42578125" style="642" customWidth="1"/>
    <col min="1036" max="1280" width="11" style="642"/>
    <col min="1281" max="1281" width="46.7109375" style="642" bestFit="1" customWidth="1"/>
    <col min="1282" max="1282" width="11.85546875" style="642" customWidth="1"/>
    <col min="1283" max="1283" width="12.42578125" style="642" customWidth="1"/>
    <col min="1284" max="1284" width="12.5703125" style="642" customWidth="1"/>
    <col min="1285" max="1285" width="11.7109375" style="642" customWidth="1"/>
    <col min="1286" max="1286" width="10.7109375" style="642" customWidth="1"/>
    <col min="1287" max="1287" width="2.42578125" style="642" bestFit="1" customWidth="1"/>
    <col min="1288" max="1288" width="8.5703125" style="642" customWidth="1"/>
    <col min="1289" max="1289" width="12.42578125" style="642" customWidth="1"/>
    <col min="1290" max="1290" width="2.140625" style="642" customWidth="1"/>
    <col min="1291" max="1291" width="9.42578125" style="642" customWidth="1"/>
    <col min="1292" max="1536" width="11" style="642"/>
    <col min="1537" max="1537" width="46.7109375" style="642" bestFit="1" customWidth="1"/>
    <col min="1538" max="1538" width="11.85546875" style="642" customWidth="1"/>
    <col min="1539" max="1539" width="12.42578125" style="642" customWidth="1"/>
    <col min="1540" max="1540" width="12.5703125" style="642" customWidth="1"/>
    <col min="1541" max="1541" width="11.7109375" style="642" customWidth="1"/>
    <col min="1542" max="1542" width="10.7109375" style="642" customWidth="1"/>
    <col min="1543" max="1543" width="2.42578125" style="642" bestFit="1" customWidth="1"/>
    <col min="1544" max="1544" width="8.5703125" style="642" customWidth="1"/>
    <col min="1545" max="1545" width="12.42578125" style="642" customWidth="1"/>
    <col min="1546" max="1546" width="2.140625" style="642" customWidth="1"/>
    <col min="1547" max="1547" width="9.42578125" style="642" customWidth="1"/>
    <col min="1548" max="1792" width="11" style="642"/>
    <col min="1793" max="1793" width="46.7109375" style="642" bestFit="1" customWidth="1"/>
    <col min="1794" max="1794" width="11.85546875" style="642" customWidth="1"/>
    <col min="1795" max="1795" width="12.42578125" style="642" customWidth="1"/>
    <col min="1796" max="1796" width="12.5703125" style="642" customWidth="1"/>
    <col min="1797" max="1797" width="11.7109375" style="642" customWidth="1"/>
    <col min="1798" max="1798" width="10.7109375" style="642" customWidth="1"/>
    <col min="1799" max="1799" width="2.42578125" style="642" bestFit="1" customWidth="1"/>
    <col min="1800" max="1800" width="8.5703125" style="642" customWidth="1"/>
    <col min="1801" max="1801" width="12.42578125" style="642" customWidth="1"/>
    <col min="1802" max="1802" width="2.140625" style="642" customWidth="1"/>
    <col min="1803" max="1803" width="9.42578125" style="642" customWidth="1"/>
    <col min="1804" max="2048" width="11" style="642"/>
    <col min="2049" max="2049" width="46.7109375" style="642" bestFit="1" customWidth="1"/>
    <col min="2050" max="2050" width="11.85546875" style="642" customWidth="1"/>
    <col min="2051" max="2051" width="12.42578125" style="642" customWidth="1"/>
    <col min="2052" max="2052" width="12.5703125" style="642" customWidth="1"/>
    <col min="2053" max="2053" width="11.7109375" style="642" customWidth="1"/>
    <col min="2054" max="2054" width="10.7109375" style="642" customWidth="1"/>
    <col min="2055" max="2055" width="2.42578125" style="642" bestFit="1" customWidth="1"/>
    <col min="2056" max="2056" width="8.5703125" style="642" customWidth="1"/>
    <col min="2057" max="2057" width="12.42578125" style="642" customWidth="1"/>
    <col min="2058" max="2058" width="2.140625" style="642" customWidth="1"/>
    <col min="2059" max="2059" width="9.42578125" style="642" customWidth="1"/>
    <col min="2060" max="2304" width="11" style="642"/>
    <col min="2305" max="2305" width="46.7109375" style="642" bestFit="1" customWidth="1"/>
    <col min="2306" max="2306" width="11.85546875" style="642" customWidth="1"/>
    <col min="2307" max="2307" width="12.42578125" style="642" customWidth="1"/>
    <col min="2308" max="2308" width="12.5703125" style="642" customWidth="1"/>
    <col min="2309" max="2309" width="11.7109375" style="642" customWidth="1"/>
    <col min="2310" max="2310" width="10.7109375" style="642" customWidth="1"/>
    <col min="2311" max="2311" width="2.42578125" style="642" bestFit="1" customWidth="1"/>
    <col min="2312" max="2312" width="8.5703125" style="642" customWidth="1"/>
    <col min="2313" max="2313" width="12.42578125" style="642" customWidth="1"/>
    <col min="2314" max="2314" width="2.140625" style="642" customWidth="1"/>
    <col min="2315" max="2315" width="9.42578125" style="642" customWidth="1"/>
    <col min="2316" max="2560" width="11" style="642"/>
    <col min="2561" max="2561" width="46.7109375" style="642" bestFit="1" customWidth="1"/>
    <col min="2562" max="2562" width="11.85546875" style="642" customWidth="1"/>
    <col min="2563" max="2563" width="12.42578125" style="642" customWidth="1"/>
    <col min="2564" max="2564" width="12.5703125" style="642" customWidth="1"/>
    <col min="2565" max="2565" width="11.7109375" style="642" customWidth="1"/>
    <col min="2566" max="2566" width="10.7109375" style="642" customWidth="1"/>
    <col min="2567" max="2567" width="2.42578125" style="642" bestFit="1" customWidth="1"/>
    <col min="2568" max="2568" width="8.5703125" style="642" customWidth="1"/>
    <col min="2569" max="2569" width="12.42578125" style="642" customWidth="1"/>
    <col min="2570" max="2570" width="2.140625" style="642" customWidth="1"/>
    <col min="2571" max="2571" width="9.42578125" style="642" customWidth="1"/>
    <col min="2572" max="2816" width="11" style="642"/>
    <col min="2817" max="2817" width="46.7109375" style="642" bestFit="1" customWidth="1"/>
    <col min="2818" max="2818" width="11.85546875" style="642" customWidth="1"/>
    <col min="2819" max="2819" width="12.42578125" style="642" customWidth="1"/>
    <col min="2820" max="2820" width="12.5703125" style="642" customWidth="1"/>
    <col min="2821" max="2821" width="11.7109375" style="642" customWidth="1"/>
    <col min="2822" max="2822" width="10.7109375" style="642" customWidth="1"/>
    <col min="2823" max="2823" width="2.42578125" style="642" bestFit="1" customWidth="1"/>
    <col min="2824" max="2824" width="8.5703125" style="642" customWidth="1"/>
    <col min="2825" max="2825" width="12.42578125" style="642" customWidth="1"/>
    <col min="2826" max="2826" width="2.140625" style="642" customWidth="1"/>
    <col min="2827" max="2827" width="9.42578125" style="642" customWidth="1"/>
    <col min="2828" max="3072" width="11" style="642"/>
    <col min="3073" max="3073" width="46.7109375" style="642" bestFit="1" customWidth="1"/>
    <col min="3074" max="3074" width="11.85546875" style="642" customWidth="1"/>
    <col min="3075" max="3075" width="12.42578125" style="642" customWidth="1"/>
    <col min="3076" max="3076" width="12.5703125" style="642" customWidth="1"/>
    <col min="3077" max="3077" width="11.7109375" style="642" customWidth="1"/>
    <col min="3078" max="3078" width="10.7109375" style="642" customWidth="1"/>
    <col min="3079" max="3079" width="2.42578125" style="642" bestFit="1" customWidth="1"/>
    <col min="3080" max="3080" width="8.5703125" style="642" customWidth="1"/>
    <col min="3081" max="3081" width="12.42578125" style="642" customWidth="1"/>
    <col min="3082" max="3082" width="2.140625" style="642" customWidth="1"/>
    <col min="3083" max="3083" width="9.42578125" style="642" customWidth="1"/>
    <col min="3084" max="3328" width="11" style="642"/>
    <col min="3329" max="3329" width="46.7109375" style="642" bestFit="1" customWidth="1"/>
    <col min="3330" max="3330" width="11.85546875" style="642" customWidth="1"/>
    <col min="3331" max="3331" width="12.42578125" style="642" customWidth="1"/>
    <col min="3332" max="3332" width="12.5703125" style="642" customWidth="1"/>
    <col min="3333" max="3333" width="11.7109375" style="642" customWidth="1"/>
    <col min="3334" max="3334" width="10.7109375" style="642" customWidth="1"/>
    <col min="3335" max="3335" width="2.42578125" style="642" bestFit="1" customWidth="1"/>
    <col min="3336" max="3336" width="8.5703125" style="642" customWidth="1"/>
    <col min="3337" max="3337" width="12.42578125" style="642" customWidth="1"/>
    <col min="3338" max="3338" width="2.140625" style="642" customWidth="1"/>
    <col min="3339" max="3339" width="9.42578125" style="642" customWidth="1"/>
    <col min="3340" max="3584" width="11" style="642"/>
    <col min="3585" max="3585" width="46.7109375" style="642" bestFit="1" customWidth="1"/>
    <col min="3586" max="3586" width="11.85546875" style="642" customWidth="1"/>
    <col min="3587" max="3587" width="12.42578125" style="642" customWidth="1"/>
    <col min="3588" max="3588" width="12.5703125" style="642" customWidth="1"/>
    <col min="3589" max="3589" width="11.7109375" style="642" customWidth="1"/>
    <col min="3590" max="3590" width="10.7109375" style="642" customWidth="1"/>
    <col min="3591" max="3591" width="2.42578125" style="642" bestFit="1" customWidth="1"/>
    <col min="3592" max="3592" width="8.5703125" style="642" customWidth="1"/>
    <col min="3593" max="3593" width="12.42578125" style="642" customWidth="1"/>
    <col min="3594" max="3594" width="2.140625" style="642" customWidth="1"/>
    <col min="3595" max="3595" width="9.42578125" style="642" customWidth="1"/>
    <col min="3596" max="3840" width="11" style="642"/>
    <col min="3841" max="3841" width="46.7109375" style="642" bestFit="1" customWidth="1"/>
    <col min="3842" max="3842" width="11.85546875" style="642" customWidth="1"/>
    <col min="3843" max="3843" width="12.42578125" style="642" customWidth="1"/>
    <col min="3844" max="3844" width="12.5703125" style="642" customWidth="1"/>
    <col min="3845" max="3845" width="11.7109375" style="642" customWidth="1"/>
    <col min="3846" max="3846" width="10.7109375" style="642" customWidth="1"/>
    <col min="3847" max="3847" width="2.42578125" style="642" bestFit="1" customWidth="1"/>
    <col min="3848" max="3848" width="8.5703125" style="642" customWidth="1"/>
    <col min="3849" max="3849" width="12.42578125" style="642" customWidth="1"/>
    <col min="3850" max="3850" width="2.140625" style="642" customWidth="1"/>
    <col min="3851" max="3851" width="9.42578125" style="642" customWidth="1"/>
    <col min="3852" max="4096" width="11" style="642"/>
    <col min="4097" max="4097" width="46.7109375" style="642" bestFit="1" customWidth="1"/>
    <col min="4098" max="4098" width="11.85546875" style="642" customWidth="1"/>
    <col min="4099" max="4099" width="12.42578125" style="642" customWidth="1"/>
    <col min="4100" max="4100" width="12.5703125" style="642" customWidth="1"/>
    <col min="4101" max="4101" width="11.7109375" style="642" customWidth="1"/>
    <col min="4102" max="4102" width="10.7109375" style="642" customWidth="1"/>
    <col min="4103" max="4103" width="2.42578125" style="642" bestFit="1" customWidth="1"/>
    <col min="4104" max="4104" width="8.5703125" style="642" customWidth="1"/>
    <col min="4105" max="4105" width="12.42578125" style="642" customWidth="1"/>
    <col min="4106" max="4106" width="2.140625" style="642" customWidth="1"/>
    <col min="4107" max="4107" width="9.42578125" style="642" customWidth="1"/>
    <col min="4108" max="4352" width="11" style="642"/>
    <col min="4353" max="4353" width="46.7109375" style="642" bestFit="1" customWidth="1"/>
    <col min="4354" max="4354" width="11.85546875" style="642" customWidth="1"/>
    <col min="4355" max="4355" width="12.42578125" style="642" customWidth="1"/>
    <col min="4356" max="4356" width="12.5703125" style="642" customWidth="1"/>
    <col min="4357" max="4357" width="11.7109375" style="642" customWidth="1"/>
    <col min="4358" max="4358" width="10.7109375" style="642" customWidth="1"/>
    <col min="4359" max="4359" width="2.42578125" style="642" bestFit="1" customWidth="1"/>
    <col min="4360" max="4360" width="8.5703125" style="642" customWidth="1"/>
    <col min="4361" max="4361" width="12.42578125" style="642" customWidth="1"/>
    <col min="4362" max="4362" width="2.140625" style="642" customWidth="1"/>
    <col min="4363" max="4363" width="9.42578125" style="642" customWidth="1"/>
    <col min="4364" max="4608" width="11" style="642"/>
    <col min="4609" max="4609" width="46.7109375" style="642" bestFit="1" customWidth="1"/>
    <col min="4610" max="4610" width="11.85546875" style="642" customWidth="1"/>
    <col min="4611" max="4611" width="12.42578125" style="642" customWidth="1"/>
    <col min="4612" max="4612" width="12.5703125" style="642" customWidth="1"/>
    <col min="4613" max="4613" width="11.7109375" style="642" customWidth="1"/>
    <col min="4614" max="4614" width="10.7109375" style="642" customWidth="1"/>
    <col min="4615" max="4615" width="2.42578125" style="642" bestFit="1" customWidth="1"/>
    <col min="4616" max="4616" width="8.5703125" style="642" customWidth="1"/>
    <col min="4617" max="4617" width="12.42578125" style="642" customWidth="1"/>
    <col min="4618" max="4618" width="2.140625" style="642" customWidth="1"/>
    <col min="4619" max="4619" width="9.42578125" style="642" customWidth="1"/>
    <col min="4620" max="4864" width="11" style="642"/>
    <col min="4865" max="4865" width="46.7109375" style="642" bestFit="1" customWidth="1"/>
    <col min="4866" max="4866" width="11.85546875" style="642" customWidth="1"/>
    <col min="4867" max="4867" width="12.42578125" style="642" customWidth="1"/>
    <col min="4868" max="4868" width="12.5703125" style="642" customWidth="1"/>
    <col min="4869" max="4869" width="11.7109375" style="642" customWidth="1"/>
    <col min="4870" max="4870" width="10.7109375" style="642" customWidth="1"/>
    <col min="4871" max="4871" width="2.42578125" style="642" bestFit="1" customWidth="1"/>
    <col min="4872" max="4872" width="8.5703125" style="642" customWidth="1"/>
    <col min="4873" max="4873" width="12.42578125" style="642" customWidth="1"/>
    <col min="4874" max="4874" width="2.140625" style="642" customWidth="1"/>
    <col min="4875" max="4875" width="9.42578125" style="642" customWidth="1"/>
    <col min="4876" max="5120" width="11" style="642"/>
    <col min="5121" max="5121" width="46.7109375" style="642" bestFit="1" customWidth="1"/>
    <col min="5122" max="5122" width="11.85546875" style="642" customWidth="1"/>
    <col min="5123" max="5123" width="12.42578125" style="642" customWidth="1"/>
    <col min="5124" max="5124" width="12.5703125" style="642" customWidth="1"/>
    <col min="5125" max="5125" width="11.7109375" style="642" customWidth="1"/>
    <col min="5126" max="5126" width="10.7109375" style="642" customWidth="1"/>
    <col min="5127" max="5127" width="2.42578125" style="642" bestFit="1" customWidth="1"/>
    <col min="5128" max="5128" width="8.5703125" style="642" customWidth="1"/>
    <col min="5129" max="5129" width="12.42578125" style="642" customWidth="1"/>
    <col min="5130" max="5130" width="2.140625" style="642" customWidth="1"/>
    <col min="5131" max="5131" width="9.42578125" style="642" customWidth="1"/>
    <col min="5132" max="5376" width="11" style="642"/>
    <col min="5377" max="5377" width="46.7109375" style="642" bestFit="1" customWidth="1"/>
    <col min="5378" max="5378" width="11.85546875" style="642" customWidth="1"/>
    <col min="5379" max="5379" width="12.42578125" style="642" customWidth="1"/>
    <col min="5380" max="5380" width="12.5703125" style="642" customWidth="1"/>
    <col min="5381" max="5381" width="11.7109375" style="642" customWidth="1"/>
    <col min="5382" max="5382" width="10.7109375" style="642" customWidth="1"/>
    <col min="5383" max="5383" width="2.42578125" style="642" bestFit="1" customWidth="1"/>
    <col min="5384" max="5384" width="8.5703125" style="642" customWidth="1"/>
    <col min="5385" max="5385" width="12.42578125" style="642" customWidth="1"/>
    <col min="5386" max="5386" width="2.140625" style="642" customWidth="1"/>
    <col min="5387" max="5387" width="9.42578125" style="642" customWidth="1"/>
    <col min="5388" max="5632" width="11" style="642"/>
    <col min="5633" max="5633" width="46.7109375" style="642" bestFit="1" customWidth="1"/>
    <col min="5634" max="5634" width="11.85546875" style="642" customWidth="1"/>
    <col min="5635" max="5635" width="12.42578125" style="642" customWidth="1"/>
    <col min="5636" max="5636" width="12.5703125" style="642" customWidth="1"/>
    <col min="5637" max="5637" width="11.7109375" style="642" customWidth="1"/>
    <col min="5638" max="5638" width="10.7109375" style="642" customWidth="1"/>
    <col min="5639" max="5639" width="2.42578125" style="642" bestFit="1" customWidth="1"/>
    <col min="5640" max="5640" width="8.5703125" style="642" customWidth="1"/>
    <col min="5641" max="5641" width="12.42578125" style="642" customWidth="1"/>
    <col min="5642" max="5642" width="2.140625" style="642" customWidth="1"/>
    <col min="5643" max="5643" width="9.42578125" style="642" customWidth="1"/>
    <col min="5644" max="5888" width="11" style="642"/>
    <col min="5889" max="5889" width="46.7109375" style="642" bestFit="1" customWidth="1"/>
    <col min="5890" max="5890" width="11.85546875" style="642" customWidth="1"/>
    <col min="5891" max="5891" width="12.42578125" style="642" customWidth="1"/>
    <col min="5892" max="5892" width="12.5703125" style="642" customWidth="1"/>
    <col min="5893" max="5893" width="11.7109375" style="642" customWidth="1"/>
    <col min="5894" max="5894" width="10.7109375" style="642" customWidth="1"/>
    <col min="5895" max="5895" width="2.42578125" style="642" bestFit="1" customWidth="1"/>
    <col min="5896" max="5896" width="8.5703125" style="642" customWidth="1"/>
    <col min="5897" max="5897" width="12.42578125" style="642" customWidth="1"/>
    <col min="5898" max="5898" width="2.140625" style="642" customWidth="1"/>
    <col min="5899" max="5899" width="9.42578125" style="642" customWidth="1"/>
    <col min="5900" max="6144" width="11" style="642"/>
    <col min="6145" max="6145" width="46.7109375" style="642" bestFit="1" customWidth="1"/>
    <col min="6146" max="6146" width="11.85546875" style="642" customWidth="1"/>
    <col min="6147" max="6147" width="12.42578125" style="642" customWidth="1"/>
    <col min="6148" max="6148" width="12.5703125" style="642" customWidth="1"/>
    <col min="6149" max="6149" width="11.7109375" style="642" customWidth="1"/>
    <col min="6150" max="6150" width="10.7109375" style="642" customWidth="1"/>
    <col min="6151" max="6151" width="2.42578125" style="642" bestFit="1" customWidth="1"/>
    <col min="6152" max="6152" width="8.5703125" style="642" customWidth="1"/>
    <col min="6153" max="6153" width="12.42578125" style="642" customWidth="1"/>
    <col min="6154" max="6154" width="2.140625" style="642" customWidth="1"/>
    <col min="6155" max="6155" width="9.42578125" style="642" customWidth="1"/>
    <col min="6156" max="6400" width="11" style="642"/>
    <col min="6401" max="6401" width="46.7109375" style="642" bestFit="1" customWidth="1"/>
    <col min="6402" max="6402" width="11.85546875" style="642" customWidth="1"/>
    <col min="6403" max="6403" width="12.42578125" style="642" customWidth="1"/>
    <col min="6404" max="6404" width="12.5703125" style="642" customWidth="1"/>
    <col min="6405" max="6405" width="11.7109375" style="642" customWidth="1"/>
    <col min="6406" max="6406" width="10.7109375" style="642" customWidth="1"/>
    <col min="6407" max="6407" width="2.42578125" style="642" bestFit="1" customWidth="1"/>
    <col min="6408" max="6408" width="8.5703125" style="642" customWidth="1"/>
    <col min="6409" max="6409" width="12.42578125" style="642" customWidth="1"/>
    <col min="6410" max="6410" width="2.140625" style="642" customWidth="1"/>
    <col min="6411" max="6411" width="9.42578125" style="642" customWidth="1"/>
    <col min="6412" max="6656" width="11" style="642"/>
    <col min="6657" max="6657" width="46.7109375" style="642" bestFit="1" customWidth="1"/>
    <col min="6658" max="6658" width="11.85546875" style="642" customWidth="1"/>
    <col min="6659" max="6659" width="12.42578125" style="642" customWidth="1"/>
    <col min="6660" max="6660" width="12.5703125" style="642" customWidth="1"/>
    <col min="6661" max="6661" width="11.7109375" style="642" customWidth="1"/>
    <col min="6662" max="6662" width="10.7109375" style="642" customWidth="1"/>
    <col min="6663" max="6663" width="2.42578125" style="642" bestFit="1" customWidth="1"/>
    <col min="6664" max="6664" width="8.5703125" style="642" customWidth="1"/>
    <col min="6665" max="6665" width="12.42578125" style="642" customWidth="1"/>
    <col min="6666" max="6666" width="2.140625" style="642" customWidth="1"/>
    <col min="6667" max="6667" width="9.42578125" style="642" customWidth="1"/>
    <col min="6668" max="6912" width="11" style="642"/>
    <col min="6913" max="6913" width="46.7109375" style="642" bestFit="1" customWidth="1"/>
    <col min="6914" max="6914" width="11.85546875" style="642" customWidth="1"/>
    <col min="6915" max="6915" width="12.42578125" style="642" customWidth="1"/>
    <col min="6916" max="6916" width="12.5703125" style="642" customWidth="1"/>
    <col min="6917" max="6917" width="11.7109375" style="642" customWidth="1"/>
    <col min="6918" max="6918" width="10.7109375" style="642" customWidth="1"/>
    <col min="6919" max="6919" width="2.42578125" style="642" bestFit="1" customWidth="1"/>
    <col min="6920" max="6920" width="8.5703125" style="642" customWidth="1"/>
    <col min="6921" max="6921" width="12.42578125" style="642" customWidth="1"/>
    <col min="6922" max="6922" width="2.140625" style="642" customWidth="1"/>
    <col min="6923" max="6923" width="9.42578125" style="642" customWidth="1"/>
    <col min="6924" max="7168" width="11" style="642"/>
    <col min="7169" max="7169" width="46.7109375" style="642" bestFit="1" customWidth="1"/>
    <col min="7170" max="7170" width="11.85546875" style="642" customWidth="1"/>
    <col min="7171" max="7171" width="12.42578125" style="642" customWidth="1"/>
    <col min="7172" max="7172" width="12.5703125" style="642" customWidth="1"/>
    <col min="7173" max="7173" width="11.7109375" style="642" customWidth="1"/>
    <col min="7174" max="7174" width="10.7109375" style="642" customWidth="1"/>
    <col min="7175" max="7175" width="2.42578125" style="642" bestFit="1" customWidth="1"/>
    <col min="7176" max="7176" width="8.5703125" style="642" customWidth="1"/>
    <col min="7177" max="7177" width="12.42578125" style="642" customWidth="1"/>
    <col min="7178" max="7178" width="2.140625" style="642" customWidth="1"/>
    <col min="7179" max="7179" width="9.42578125" style="642" customWidth="1"/>
    <col min="7180" max="7424" width="11" style="642"/>
    <col min="7425" max="7425" width="46.7109375" style="642" bestFit="1" customWidth="1"/>
    <col min="7426" max="7426" width="11.85546875" style="642" customWidth="1"/>
    <col min="7427" max="7427" width="12.42578125" style="642" customWidth="1"/>
    <col min="7428" max="7428" width="12.5703125" style="642" customWidth="1"/>
    <col min="7429" max="7429" width="11.7109375" style="642" customWidth="1"/>
    <col min="7430" max="7430" width="10.7109375" style="642" customWidth="1"/>
    <col min="7431" max="7431" width="2.42578125" style="642" bestFit="1" customWidth="1"/>
    <col min="7432" max="7432" width="8.5703125" style="642" customWidth="1"/>
    <col min="7433" max="7433" width="12.42578125" style="642" customWidth="1"/>
    <col min="7434" max="7434" width="2.140625" style="642" customWidth="1"/>
    <col min="7435" max="7435" width="9.42578125" style="642" customWidth="1"/>
    <col min="7436" max="7680" width="11" style="642"/>
    <col min="7681" max="7681" width="46.7109375" style="642" bestFit="1" customWidth="1"/>
    <col min="7682" max="7682" width="11.85546875" style="642" customWidth="1"/>
    <col min="7683" max="7683" width="12.42578125" style="642" customWidth="1"/>
    <col min="7684" max="7684" width="12.5703125" style="642" customWidth="1"/>
    <col min="7685" max="7685" width="11.7109375" style="642" customWidth="1"/>
    <col min="7686" max="7686" width="10.7109375" style="642" customWidth="1"/>
    <col min="7687" max="7687" width="2.42578125" style="642" bestFit="1" customWidth="1"/>
    <col min="7688" max="7688" width="8.5703125" style="642" customWidth="1"/>
    <col min="7689" max="7689" width="12.42578125" style="642" customWidth="1"/>
    <col min="7690" max="7690" width="2.140625" style="642" customWidth="1"/>
    <col min="7691" max="7691" width="9.42578125" style="642" customWidth="1"/>
    <col min="7692" max="7936" width="11" style="642"/>
    <col min="7937" max="7937" width="46.7109375" style="642" bestFit="1" customWidth="1"/>
    <col min="7938" max="7938" width="11.85546875" style="642" customWidth="1"/>
    <col min="7939" max="7939" width="12.42578125" style="642" customWidth="1"/>
    <col min="7940" max="7940" width="12.5703125" style="642" customWidth="1"/>
    <col min="7941" max="7941" width="11.7109375" style="642" customWidth="1"/>
    <col min="7942" max="7942" width="10.7109375" style="642" customWidth="1"/>
    <col min="7943" max="7943" width="2.42578125" style="642" bestFit="1" customWidth="1"/>
    <col min="7944" max="7944" width="8.5703125" style="642" customWidth="1"/>
    <col min="7945" max="7945" width="12.42578125" style="642" customWidth="1"/>
    <col min="7946" max="7946" width="2.140625" style="642" customWidth="1"/>
    <col min="7947" max="7947" width="9.42578125" style="642" customWidth="1"/>
    <col min="7948" max="8192" width="11" style="642"/>
    <col min="8193" max="8193" width="46.7109375" style="642" bestFit="1" customWidth="1"/>
    <col min="8194" max="8194" width="11.85546875" style="642" customWidth="1"/>
    <col min="8195" max="8195" width="12.42578125" style="642" customWidth="1"/>
    <col min="8196" max="8196" width="12.5703125" style="642" customWidth="1"/>
    <col min="8197" max="8197" width="11.7109375" style="642" customWidth="1"/>
    <col min="8198" max="8198" width="10.7109375" style="642" customWidth="1"/>
    <col min="8199" max="8199" width="2.42578125" style="642" bestFit="1" customWidth="1"/>
    <col min="8200" max="8200" width="8.5703125" style="642" customWidth="1"/>
    <col min="8201" max="8201" width="12.42578125" style="642" customWidth="1"/>
    <col min="8202" max="8202" width="2.140625" style="642" customWidth="1"/>
    <col min="8203" max="8203" width="9.42578125" style="642" customWidth="1"/>
    <col min="8204" max="8448" width="11" style="642"/>
    <col min="8449" max="8449" width="46.7109375" style="642" bestFit="1" customWidth="1"/>
    <col min="8450" max="8450" width="11.85546875" style="642" customWidth="1"/>
    <col min="8451" max="8451" width="12.42578125" style="642" customWidth="1"/>
    <col min="8452" max="8452" width="12.5703125" style="642" customWidth="1"/>
    <col min="8453" max="8453" width="11.7109375" style="642" customWidth="1"/>
    <col min="8454" max="8454" width="10.7109375" style="642" customWidth="1"/>
    <col min="8455" max="8455" width="2.42578125" style="642" bestFit="1" customWidth="1"/>
    <col min="8456" max="8456" width="8.5703125" style="642" customWidth="1"/>
    <col min="8457" max="8457" width="12.42578125" style="642" customWidth="1"/>
    <col min="8458" max="8458" width="2.140625" style="642" customWidth="1"/>
    <col min="8459" max="8459" width="9.42578125" style="642" customWidth="1"/>
    <col min="8460" max="8704" width="11" style="642"/>
    <col min="8705" max="8705" width="46.7109375" style="642" bestFit="1" customWidth="1"/>
    <col min="8706" max="8706" width="11.85546875" style="642" customWidth="1"/>
    <col min="8707" max="8707" width="12.42578125" style="642" customWidth="1"/>
    <col min="8708" max="8708" width="12.5703125" style="642" customWidth="1"/>
    <col min="8709" max="8709" width="11.7109375" style="642" customWidth="1"/>
    <col min="8710" max="8710" width="10.7109375" style="642" customWidth="1"/>
    <col min="8711" max="8711" width="2.42578125" style="642" bestFit="1" customWidth="1"/>
    <col min="8712" max="8712" width="8.5703125" style="642" customWidth="1"/>
    <col min="8713" max="8713" width="12.42578125" style="642" customWidth="1"/>
    <col min="8714" max="8714" width="2.140625" style="642" customWidth="1"/>
    <col min="8715" max="8715" width="9.42578125" style="642" customWidth="1"/>
    <col min="8716" max="8960" width="11" style="642"/>
    <col min="8961" max="8961" width="46.7109375" style="642" bestFit="1" customWidth="1"/>
    <col min="8962" max="8962" width="11.85546875" style="642" customWidth="1"/>
    <col min="8963" max="8963" width="12.42578125" style="642" customWidth="1"/>
    <col min="8964" max="8964" width="12.5703125" style="642" customWidth="1"/>
    <col min="8965" max="8965" width="11.7109375" style="642" customWidth="1"/>
    <col min="8966" max="8966" width="10.7109375" style="642" customWidth="1"/>
    <col min="8967" max="8967" width="2.42578125" style="642" bestFit="1" customWidth="1"/>
    <col min="8968" max="8968" width="8.5703125" style="642" customWidth="1"/>
    <col min="8969" max="8969" width="12.42578125" style="642" customWidth="1"/>
    <col min="8970" max="8970" width="2.140625" style="642" customWidth="1"/>
    <col min="8971" max="8971" width="9.42578125" style="642" customWidth="1"/>
    <col min="8972" max="9216" width="11" style="642"/>
    <col min="9217" max="9217" width="46.7109375" style="642" bestFit="1" customWidth="1"/>
    <col min="9218" max="9218" width="11.85546875" style="642" customWidth="1"/>
    <col min="9219" max="9219" width="12.42578125" style="642" customWidth="1"/>
    <col min="9220" max="9220" width="12.5703125" style="642" customWidth="1"/>
    <col min="9221" max="9221" width="11.7109375" style="642" customWidth="1"/>
    <col min="9222" max="9222" width="10.7109375" style="642" customWidth="1"/>
    <col min="9223" max="9223" width="2.42578125" style="642" bestFit="1" customWidth="1"/>
    <col min="9224" max="9224" width="8.5703125" style="642" customWidth="1"/>
    <col min="9225" max="9225" width="12.42578125" style="642" customWidth="1"/>
    <col min="9226" max="9226" width="2.140625" style="642" customWidth="1"/>
    <col min="9227" max="9227" width="9.42578125" style="642" customWidth="1"/>
    <col min="9228" max="9472" width="11" style="642"/>
    <col min="9473" max="9473" width="46.7109375" style="642" bestFit="1" customWidth="1"/>
    <col min="9474" max="9474" width="11.85546875" style="642" customWidth="1"/>
    <col min="9475" max="9475" width="12.42578125" style="642" customWidth="1"/>
    <col min="9476" max="9476" width="12.5703125" style="642" customWidth="1"/>
    <col min="9477" max="9477" width="11.7109375" style="642" customWidth="1"/>
    <col min="9478" max="9478" width="10.7109375" style="642" customWidth="1"/>
    <col min="9479" max="9479" width="2.42578125" style="642" bestFit="1" customWidth="1"/>
    <col min="9480" max="9480" width="8.5703125" style="642" customWidth="1"/>
    <col min="9481" max="9481" width="12.42578125" style="642" customWidth="1"/>
    <col min="9482" max="9482" width="2.140625" style="642" customWidth="1"/>
    <col min="9483" max="9483" width="9.42578125" style="642" customWidth="1"/>
    <col min="9484" max="9728" width="11" style="642"/>
    <col min="9729" max="9729" width="46.7109375" style="642" bestFit="1" customWidth="1"/>
    <col min="9730" max="9730" width="11.85546875" style="642" customWidth="1"/>
    <col min="9731" max="9731" width="12.42578125" style="642" customWidth="1"/>
    <col min="9732" max="9732" width="12.5703125" style="642" customWidth="1"/>
    <col min="9733" max="9733" width="11.7109375" style="642" customWidth="1"/>
    <col min="9734" max="9734" width="10.7109375" style="642" customWidth="1"/>
    <col min="9735" max="9735" width="2.42578125" style="642" bestFit="1" customWidth="1"/>
    <col min="9736" max="9736" width="8.5703125" style="642" customWidth="1"/>
    <col min="9737" max="9737" width="12.42578125" style="642" customWidth="1"/>
    <col min="9738" max="9738" width="2.140625" style="642" customWidth="1"/>
    <col min="9739" max="9739" width="9.42578125" style="642" customWidth="1"/>
    <col min="9740" max="9984" width="11" style="642"/>
    <col min="9985" max="9985" width="46.7109375" style="642" bestFit="1" customWidth="1"/>
    <col min="9986" max="9986" width="11.85546875" style="642" customWidth="1"/>
    <col min="9987" max="9987" width="12.42578125" style="642" customWidth="1"/>
    <col min="9988" max="9988" width="12.5703125" style="642" customWidth="1"/>
    <col min="9989" max="9989" width="11.7109375" style="642" customWidth="1"/>
    <col min="9990" max="9990" width="10.7109375" style="642" customWidth="1"/>
    <col min="9991" max="9991" width="2.42578125" style="642" bestFit="1" customWidth="1"/>
    <col min="9992" max="9992" width="8.5703125" style="642" customWidth="1"/>
    <col min="9993" max="9993" width="12.42578125" style="642" customWidth="1"/>
    <col min="9994" max="9994" width="2.140625" style="642" customWidth="1"/>
    <col min="9995" max="9995" width="9.42578125" style="642" customWidth="1"/>
    <col min="9996" max="10240" width="11" style="642"/>
    <col min="10241" max="10241" width="46.7109375" style="642" bestFit="1" customWidth="1"/>
    <col min="10242" max="10242" width="11.85546875" style="642" customWidth="1"/>
    <col min="10243" max="10243" width="12.42578125" style="642" customWidth="1"/>
    <col min="10244" max="10244" width="12.5703125" style="642" customWidth="1"/>
    <col min="10245" max="10245" width="11.7109375" style="642" customWidth="1"/>
    <col min="10246" max="10246" width="10.7109375" style="642" customWidth="1"/>
    <col min="10247" max="10247" width="2.42578125" style="642" bestFit="1" customWidth="1"/>
    <col min="10248" max="10248" width="8.5703125" style="642" customWidth="1"/>
    <col min="10249" max="10249" width="12.42578125" style="642" customWidth="1"/>
    <col min="10250" max="10250" width="2.140625" style="642" customWidth="1"/>
    <col min="10251" max="10251" width="9.42578125" style="642" customWidth="1"/>
    <col min="10252" max="10496" width="11" style="642"/>
    <col min="10497" max="10497" width="46.7109375" style="642" bestFit="1" customWidth="1"/>
    <col min="10498" max="10498" width="11.85546875" style="642" customWidth="1"/>
    <col min="10499" max="10499" width="12.42578125" style="642" customWidth="1"/>
    <col min="10500" max="10500" width="12.5703125" style="642" customWidth="1"/>
    <col min="10501" max="10501" width="11.7109375" style="642" customWidth="1"/>
    <col min="10502" max="10502" width="10.7109375" style="642" customWidth="1"/>
    <col min="10503" max="10503" width="2.42578125" style="642" bestFit="1" customWidth="1"/>
    <col min="10504" max="10504" width="8.5703125" style="642" customWidth="1"/>
    <col min="10505" max="10505" width="12.42578125" style="642" customWidth="1"/>
    <col min="10506" max="10506" width="2.140625" style="642" customWidth="1"/>
    <col min="10507" max="10507" width="9.42578125" style="642" customWidth="1"/>
    <col min="10508" max="10752" width="11" style="642"/>
    <col min="10753" max="10753" width="46.7109375" style="642" bestFit="1" customWidth="1"/>
    <col min="10754" max="10754" width="11.85546875" style="642" customWidth="1"/>
    <col min="10755" max="10755" width="12.42578125" style="642" customWidth="1"/>
    <col min="10756" max="10756" width="12.5703125" style="642" customWidth="1"/>
    <col min="10757" max="10757" width="11.7109375" style="642" customWidth="1"/>
    <col min="10758" max="10758" width="10.7109375" style="642" customWidth="1"/>
    <col min="10759" max="10759" width="2.42578125" style="642" bestFit="1" customWidth="1"/>
    <col min="10760" max="10760" width="8.5703125" style="642" customWidth="1"/>
    <col min="10761" max="10761" width="12.42578125" style="642" customWidth="1"/>
    <col min="10762" max="10762" width="2.140625" style="642" customWidth="1"/>
    <col min="10763" max="10763" width="9.42578125" style="642" customWidth="1"/>
    <col min="10764" max="11008" width="11" style="642"/>
    <col min="11009" max="11009" width="46.7109375" style="642" bestFit="1" customWidth="1"/>
    <col min="11010" max="11010" width="11.85546875" style="642" customWidth="1"/>
    <col min="11011" max="11011" width="12.42578125" style="642" customWidth="1"/>
    <col min="11012" max="11012" width="12.5703125" style="642" customWidth="1"/>
    <col min="11013" max="11013" width="11.7109375" style="642" customWidth="1"/>
    <col min="11014" max="11014" width="10.7109375" style="642" customWidth="1"/>
    <col min="11015" max="11015" width="2.42578125" style="642" bestFit="1" customWidth="1"/>
    <col min="11016" max="11016" width="8.5703125" style="642" customWidth="1"/>
    <col min="11017" max="11017" width="12.42578125" style="642" customWidth="1"/>
    <col min="11018" max="11018" width="2.140625" style="642" customWidth="1"/>
    <col min="11019" max="11019" width="9.42578125" style="642" customWidth="1"/>
    <col min="11020" max="11264" width="11" style="642"/>
    <col min="11265" max="11265" width="46.7109375" style="642" bestFit="1" customWidth="1"/>
    <col min="11266" max="11266" width="11.85546875" style="642" customWidth="1"/>
    <col min="11267" max="11267" width="12.42578125" style="642" customWidth="1"/>
    <col min="11268" max="11268" width="12.5703125" style="642" customWidth="1"/>
    <col min="11269" max="11269" width="11.7109375" style="642" customWidth="1"/>
    <col min="11270" max="11270" width="10.7109375" style="642" customWidth="1"/>
    <col min="11271" max="11271" width="2.42578125" style="642" bestFit="1" customWidth="1"/>
    <col min="11272" max="11272" width="8.5703125" style="642" customWidth="1"/>
    <col min="11273" max="11273" width="12.42578125" style="642" customWidth="1"/>
    <col min="11274" max="11274" width="2.140625" style="642" customWidth="1"/>
    <col min="11275" max="11275" width="9.42578125" style="642" customWidth="1"/>
    <col min="11276" max="11520" width="11" style="642"/>
    <col min="11521" max="11521" width="46.7109375" style="642" bestFit="1" customWidth="1"/>
    <col min="11522" max="11522" width="11.85546875" style="642" customWidth="1"/>
    <col min="11523" max="11523" width="12.42578125" style="642" customWidth="1"/>
    <col min="11524" max="11524" width="12.5703125" style="642" customWidth="1"/>
    <col min="11525" max="11525" width="11.7109375" style="642" customWidth="1"/>
    <col min="11526" max="11526" width="10.7109375" style="642" customWidth="1"/>
    <col min="11527" max="11527" width="2.42578125" style="642" bestFit="1" customWidth="1"/>
    <col min="11528" max="11528" width="8.5703125" style="642" customWidth="1"/>
    <col min="11529" max="11529" width="12.42578125" style="642" customWidth="1"/>
    <col min="11530" max="11530" width="2.140625" style="642" customWidth="1"/>
    <col min="11531" max="11531" width="9.42578125" style="642" customWidth="1"/>
    <col min="11532" max="11776" width="11" style="642"/>
    <col min="11777" max="11777" width="46.7109375" style="642" bestFit="1" customWidth="1"/>
    <col min="11778" max="11778" width="11.85546875" style="642" customWidth="1"/>
    <col min="11779" max="11779" width="12.42578125" style="642" customWidth="1"/>
    <col min="11780" max="11780" width="12.5703125" style="642" customWidth="1"/>
    <col min="11781" max="11781" width="11.7109375" style="642" customWidth="1"/>
    <col min="11782" max="11782" width="10.7109375" style="642" customWidth="1"/>
    <col min="11783" max="11783" width="2.42578125" style="642" bestFit="1" customWidth="1"/>
    <col min="11784" max="11784" width="8.5703125" style="642" customWidth="1"/>
    <col min="11785" max="11785" width="12.42578125" style="642" customWidth="1"/>
    <col min="11786" max="11786" width="2.140625" style="642" customWidth="1"/>
    <col min="11787" max="11787" width="9.42578125" style="642" customWidth="1"/>
    <col min="11788" max="12032" width="11" style="642"/>
    <col min="12033" max="12033" width="46.7109375" style="642" bestFit="1" customWidth="1"/>
    <col min="12034" max="12034" width="11.85546875" style="642" customWidth="1"/>
    <col min="12035" max="12035" width="12.42578125" style="642" customWidth="1"/>
    <col min="12036" max="12036" width="12.5703125" style="642" customWidth="1"/>
    <col min="12037" max="12037" width="11.7109375" style="642" customWidth="1"/>
    <col min="12038" max="12038" width="10.7109375" style="642" customWidth="1"/>
    <col min="12039" max="12039" width="2.42578125" style="642" bestFit="1" customWidth="1"/>
    <col min="12040" max="12040" width="8.5703125" style="642" customWidth="1"/>
    <col min="12041" max="12041" width="12.42578125" style="642" customWidth="1"/>
    <col min="12042" max="12042" width="2.140625" style="642" customWidth="1"/>
    <col min="12043" max="12043" width="9.42578125" style="642" customWidth="1"/>
    <col min="12044" max="12288" width="11" style="642"/>
    <col min="12289" max="12289" width="46.7109375" style="642" bestFit="1" customWidth="1"/>
    <col min="12290" max="12290" width="11.85546875" style="642" customWidth="1"/>
    <col min="12291" max="12291" width="12.42578125" style="642" customWidth="1"/>
    <col min="12292" max="12292" width="12.5703125" style="642" customWidth="1"/>
    <col min="12293" max="12293" width="11.7109375" style="642" customWidth="1"/>
    <col min="12294" max="12294" width="10.7109375" style="642" customWidth="1"/>
    <col min="12295" max="12295" width="2.42578125" style="642" bestFit="1" customWidth="1"/>
    <col min="12296" max="12296" width="8.5703125" style="642" customWidth="1"/>
    <col min="12297" max="12297" width="12.42578125" style="642" customWidth="1"/>
    <col min="12298" max="12298" width="2.140625" style="642" customWidth="1"/>
    <col min="12299" max="12299" width="9.42578125" style="642" customWidth="1"/>
    <col min="12300" max="12544" width="11" style="642"/>
    <col min="12545" max="12545" width="46.7109375" style="642" bestFit="1" customWidth="1"/>
    <col min="12546" max="12546" width="11.85546875" style="642" customWidth="1"/>
    <col min="12547" max="12547" width="12.42578125" style="642" customWidth="1"/>
    <col min="12548" max="12548" width="12.5703125" style="642" customWidth="1"/>
    <col min="12549" max="12549" width="11.7109375" style="642" customWidth="1"/>
    <col min="12550" max="12550" width="10.7109375" style="642" customWidth="1"/>
    <col min="12551" max="12551" width="2.42578125" style="642" bestFit="1" customWidth="1"/>
    <col min="12552" max="12552" width="8.5703125" style="642" customWidth="1"/>
    <col min="12553" max="12553" width="12.42578125" style="642" customWidth="1"/>
    <col min="12554" max="12554" width="2.140625" style="642" customWidth="1"/>
    <col min="12555" max="12555" width="9.42578125" style="642" customWidth="1"/>
    <col min="12556" max="12800" width="11" style="642"/>
    <col min="12801" max="12801" width="46.7109375" style="642" bestFit="1" customWidth="1"/>
    <col min="12802" max="12802" width="11.85546875" style="642" customWidth="1"/>
    <col min="12803" max="12803" width="12.42578125" style="642" customWidth="1"/>
    <col min="12804" max="12804" width="12.5703125" style="642" customWidth="1"/>
    <col min="12805" max="12805" width="11.7109375" style="642" customWidth="1"/>
    <col min="12806" max="12806" width="10.7109375" style="642" customWidth="1"/>
    <col min="12807" max="12807" width="2.42578125" style="642" bestFit="1" customWidth="1"/>
    <col min="12808" max="12808" width="8.5703125" style="642" customWidth="1"/>
    <col min="12809" max="12809" width="12.42578125" style="642" customWidth="1"/>
    <col min="12810" max="12810" width="2.140625" style="642" customWidth="1"/>
    <col min="12811" max="12811" width="9.42578125" style="642" customWidth="1"/>
    <col min="12812" max="13056" width="11" style="642"/>
    <col min="13057" max="13057" width="46.7109375" style="642" bestFit="1" customWidth="1"/>
    <col min="13058" max="13058" width="11.85546875" style="642" customWidth="1"/>
    <col min="13059" max="13059" width="12.42578125" style="642" customWidth="1"/>
    <col min="13060" max="13060" width="12.5703125" style="642" customWidth="1"/>
    <col min="13061" max="13061" width="11.7109375" style="642" customWidth="1"/>
    <col min="13062" max="13062" width="10.7109375" style="642" customWidth="1"/>
    <col min="13063" max="13063" width="2.42578125" style="642" bestFit="1" customWidth="1"/>
    <col min="13064" max="13064" width="8.5703125" style="642" customWidth="1"/>
    <col min="13065" max="13065" width="12.42578125" style="642" customWidth="1"/>
    <col min="13066" max="13066" width="2.140625" style="642" customWidth="1"/>
    <col min="13067" max="13067" width="9.42578125" style="642" customWidth="1"/>
    <col min="13068" max="13312" width="11" style="642"/>
    <col min="13313" max="13313" width="46.7109375" style="642" bestFit="1" customWidth="1"/>
    <col min="13314" max="13314" width="11.85546875" style="642" customWidth="1"/>
    <col min="13315" max="13315" width="12.42578125" style="642" customWidth="1"/>
    <col min="13316" max="13316" width="12.5703125" style="642" customWidth="1"/>
    <col min="13317" max="13317" width="11.7109375" style="642" customWidth="1"/>
    <col min="13318" max="13318" width="10.7109375" style="642" customWidth="1"/>
    <col min="13319" max="13319" width="2.42578125" style="642" bestFit="1" customWidth="1"/>
    <col min="13320" max="13320" width="8.5703125" style="642" customWidth="1"/>
    <col min="13321" max="13321" width="12.42578125" style="642" customWidth="1"/>
    <col min="13322" max="13322" width="2.140625" style="642" customWidth="1"/>
    <col min="13323" max="13323" width="9.42578125" style="642" customWidth="1"/>
    <col min="13324" max="13568" width="11" style="642"/>
    <col min="13569" max="13569" width="46.7109375" style="642" bestFit="1" customWidth="1"/>
    <col min="13570" max="13570" width="11.85546875" style="642" customWidth="1"/>
    <col min="13571" max="13571" width="12.42578125" style="642" customWidth="1"/>
    <col min="13572" max="13572" width="12.5703125" style="642" customWidth="1"/>
    <col min="13573" max="13573" width="11.7109375" style="642" customWidth="1"/>
    <col min="13574" max="13574" width="10.7109375" style="642" customWidth="1"/>
    <col min="13575" max="13575" width="2.42578125" style="642" bestFit="1" customWidth="1"/>
    <col min="13576" max="13576" width="8.5703125" style="642" customWidth="1"/>
    <col min="13577" max="13577" width="12.42578125" style="642" customWidth="1"/>
    <col min="13578" max="13578" width="2.140625" style="642" customWidth="1"/>
    <col min="13579" max="13579" width="9.42578125" style="642" customWidth="1"/>
    <col min="13580" max="13824" width="11" style="642"/>
    <col min="13825" max="13825" width="46.7109375" style="642" bestFit="1" customWidth="1"/>
    <col min="13826" max="13826" width="11.85546875" style="642" customWidth="1"/>
    <col min="13827" max="13827" width="12.42578125" style="642" customWidth="1"/>
    <col min="13828" max="13828" width="12.5703125" style="642" customWidth="1"/>
    <col min="13829" max="13829" width="11.7109375" style="642" customWidth="1"/>
    <col min="13830" max="13830" width="10.7109375" style="642" customWidth="1"/>
    <col min="13831" max="13831" width="2.42578125" style="642" bestFit="1" customWidth="1"/>
    <col min="13832" max="13832" width="8.5703125" style="642" customWidth="1"/>
    <col min="13833" max="13833" width="12.42578125" style="642" customWidth="1"/>
    <col min="13834" max="13834" width="2.140625" style="642" customWidth="1"/>
    <col min="13835" max="13835" width="9.42578125" style="642" customWidth="1"/>
    <col min="13836" max="14080" width="11" style="642"/>
    <col min="14081" max="14081" width="46.7109375" style="642" bestFit="1" customWidth="1"/>
    <col min="14082" max="14082" width="11.85546875" style="642" customWidth="1"/>
    <col min="14083" max="14083" width="12.42578125" style="642" customWidth="1"/>
    <col min="14084" max="14084" width="12.5703125" style="642" customWidth="1"/>
    <col min="14085" max="14085" width="11.7109375" style="642" customWidth="1"/>
    <col min="14086" max="14086" width="10.7109375" style="642" customWidth="1"/>
    <col min="14087" max="14087" width="2.42578125" style="642" bestFit="1" customWidth="1"/>
    <col min="14088" max="14088" width="8.5703125" style="642" customWidth="1"/>
    <col min="14089" max="14089" width="12.42578125" style="642" customWidth="1"/>
    <col min="14090" max="14090" width="2.140625" style="642" customWidth="1"/>
    <col min="14091" max="14091" width="9.42578125" style="642" customWidth="1"/>
    <col min="14092" max="14336" width="11" style="642"/>
    <col min="14337" max="14337" width="46.7109375" style="642" bestFit="1" customWidth="1"/>
    <col min="14338" max="14338" width="11.85546875" style="642" customWidth="1"/>
    <col min="14339" max="14339" width="12.42578125" style="642" customWidth="1"/>
    <col min="14340" max="14340" width="12.5703125" style="642" customWidth="1"/>
    <col min="14341" max="14341" width="11.7109375" style="642" customWidth="1"/>
    <col min="14342" max="14342" width="10.7109375" style="642" customWidth="1"/>
    <col min="14343" max="14343" width="2.42578125" style="642" bestFit="1" customWidth="1"/>
    <col min="14344" max="14344" width="8.5703125" style="642" customWidth="1"/>
    <col min="14345" max="14345" width="12.42578125" style="642" customWidth="1"/>
    <col min="14346" max="14346" width="2.140625" style="642" customWidth="1"/>
    <col min="14347" max="14347" width="9.42578125" style="642" customWidth="1"/>
    <col min="14348" max="14592" width="11" style="642"/>
    <col min="14593" max="14593" width="46.7109375" style="642" bestFit="1" customWidth="1"/>
    <col min="14594" max="14594" width="11.85546875" style="642" customWidth="1"/>
    <col min="14595" max="14595" width="12.42578125" style="642" customWidth="1"/>
    <col min="14596" max="14596" width="12.5703125" style="642" customWidth="1"/>
    <col min="14597" max="14597" width="11.7109375" style="642" customWidth="1"/>
    <col min="14598" max="14598" width="10.7109375" style="642" customWidth="1"/>
    <col min="14599" max="14599" width="2.42578125" style="642" bestFit="1" customWidth="1"/>
    <col min="14600" max="14600" width="8.5703125" style="642" customWidth="1"/>
    <col min="14601" max="14601" width="12.42578125" style="642" customWidth="1"/>
    <col min="14602" max="14602" width="2.140625" style="642" customWidth="1"/>
    <col min="14603" max="14603" width="9.42578125" style="642" customWidth="1"/>
    <col min="14604" max="14848" width="11" style="642"/>
    <col min="14849" max="14849" width="46.7109375" style="642" bestFit="1" customWidth="1"/>
    <col min="14850" max="14850" width="11.85546875" style="642" customWidth="1"/>
    <col min="14851" max="14851" width="12.42578125" style="642" customWidth="1"/>
    <col min="14852" max="14852" width="12.5703125" style="642" customWidth="1"/>
    <col min="14853" max="14853" width="11.7109375" style="642" customWidth="1"/>
    <col min="14854" max="14854" width="10.7109375" style="642" customWidth="1"/>
    <col min="14855" max="14855" width="2.42578125" style="642" bestFit="1" customWidth="1"/>
    <col min="14856" max="14856" width="8.5703125" style="642" customWidth="1"/>
    <col min="14857" max="14857" width="12.42578125" style="642" customWidth="1"/>
    <col min="14858" max="14858" width="2.140625" style="642" customWidth="1"/>
    <col min="14859" max="14859" width="9.42578125" style="642" customWidth="1"/>
    <col min="14860" max="15104" width="11" style="642"/>
    <col min="15105" max="15105" width="46.7109375" style="642" bestFit="1" customWidth="1"/>
    <col min="15106" max="15106" width="11.85546875" style="642" customWidth="1"/>
    <col min="15107" max="15107" width="12.42578125" style="642" customWidth="1"/>
    <col min="15108" max="15108" width="12.5703125" style="642" customWidth="1"/>
    <col min="15109" max="15109" width="11.7109375" style="642" customWidth="1"/>
    <col min="15110" max="15110" width="10.7109375" style="642" customWidth="1"/>
    <col min="15111" max="15111" width="2.42578125" style="642" bestFit="1" customWidth="1"/>
    <col min="15112" max="15112" width="8.5703125" style="642" customWidth="1"/>
    <col min="15113" max="15113" width="12.42578125" style="642" customWidth="1"/>
    <col min="15114" max="15114" width="2.140625" style="642" customWidth="1"/>
    <col min="15115" max="15115" width="9.42578125" style="642" customWidth="1"/>
    <col min="15116" max="15360" width="11" style="642"/>
    <col min="15361" max="15361" width="46.7109375" style="642" bestFit="1" customWidth="1"/>
    <col min="15362" max="15362" width="11.85546875" style="642" customWidth="1"/>
    <col min="15363" max="15363" width="12.42578125" style="642" customWidth="1"/>
    <col min="15364" max="15364" width="12.5703125" style="642" customWidth="1"/>
    <col min="15365" max="15365" width="11.7109375" style="642" customWidth="1"/>
    <col min="15366" max="15366" width="10.7109375" style="642" customWidth="1"/>
    <col min="15367" max="15367" width="2.42578125" style="642" bestFit="1" customWidth="1"/>
    <col min="15368" max="15368" width="8.5703125" style="642" customWidth="1"/>
    <col min="15369" max="15369" width="12.42578125" style="642" customWidth="1"/>
    <col min="15370" max="15370" width="2.140625" style="642" customWidth="1"/>
    <col min="15371" max="15371" width="9.42578125" style="642" customWidth="1"/>
    <col min="15372" max="15616" width="11" style="642"/>
    <col min="15617" max="15617" width="46.7109375" style="642" bestFit="1" customWidth="1"/>
    <col min="15618" max="15618" width="11.85546875" style="642" customWidth="1"/>
    <col min="15619" max="15619" width="12.42578125" style="642" customWidth="1"/>
    <col min="15620" max="15620" width="12.5703125" style="642" customWidth="1"/>
    <col min="15621" max="15621" width="11.7109375" style="642" customWidth="1"/>
    <col min="15622" max="15622" width="10.7109375" style="642" customWidth="1"/>
    <col min="15623" max="15623" width="2.42578125" style="642" bestFit="1" customWidth="1"/>
    <col min="15624" max="15624" width="8.5703125" style="642" customWidth="1"/>
    <col min="15625" max="15625" width="12.42578125" style="642" customWidth="1"/>
    <col min="15626" max="15626" width="2.140625" style="642" customWidth="1"/>
    <col min="15627" max="15627" width="9.42578125" style="642" customWidth="1"/>
    <col min="15628" max="15872" width="11" style="642"/>
    <col min="15873" max="15873" width="46.7109375" style="642" bestFit="1" customWidth="1"/>
    <col min="15874" max="15874" width="11.85546875" style="642" customWidth="1"/>
    <col min="15875" max="15875" width="12.42578125" style="642" customWidth="1"/>
    <col min="15876" max="15876" width="12.5703125" style="642" customWidth="1"/>
    <col min="15877" max="15877" width="11.7109375" style="642" customWidth="1"/>
    <col min="15878" max="15878" width="10.7109375" style="642" customWidth="1"/>
    <col min="15879" max="15879" width="2.42578125" style="642" bestFit="1" customWidth="1"/>
    <col min="15880" max="15880" width="8.5703125" style="642" customWidth="1"/>
    <col min="15881" max="15881" width="12.42578125" style="642" customWidth="1"/>
    <col min="15882" max="15882" width="2.140625" style="642" customWidth="1"/>
    <col min="15883" max="15883" width="9.42578125" style="642" customWidth="1"/>
    <col min="15884" max="16128" width="11" style="642"/>
    <col min="16129" max="16129" width="46.7109375" style="642" bestFit="1" customWidth="1"/>
    <col min="16130" max="16130" width="11.85546875" style="642" customWidth="1"/>
    <col min="16131" max="16131" width="12.42578125" style="642" customWidth="1"/>
    <col min="16132" max="16132" width="12.5703125" style="642" customWidth="1"/>
    <col min="16133" max="16133" width="11.7109375" style="642" customWidth="1"/>
    <col min="16134" max="16134" width="10.7109375" style="642" customWidth="1"/>
    <col min="16135" max="16135" width="2.42578125" style="642" bestFit="1" customWidth="1"/>
    <col min="16136" max="16136" width="8.5703125" style="642" customWidth="1"/>
    <col min="16137" max="16137" width="12.42578125" style="642" customWidth="1"/>
    <col min="16138" max="16138" width="2.140625" style="642" customWidth="1"/>
    <col min="16139" max="16139" width="9.42578125" style="642" customWidth="1"/>
    <col min="16140" max="16384" width="11" style="642"/>
  </cols>
  <sheetData>
    <row r="1" spans="1:11" s="342" customFormat="1" ht="15.75">
      <c r="A1" s="1777" t="s">
        <v>404</v>
      </c>
      <c r="B1" s="1777"/>
      <c r="C1" s="1777"/>
      <c r="D1" s="1777"/>
      <c r="E1" s="1777"/>
      <c r="F1" s="1777"/>
      <c r="G1" s="1777"/>
      <c r="H1" s="1777"/>
      <c r="I1" s="1777"/>
      <c r="J1" s="1777"/>
      <c r="K1" s="1777"/>
    </row>
    <row r="2" spans="1:11" s="342" customFormat="1" ht="15.75">
      <c r="A2" s="1789" t="s">
        <v>120</v>
      </c>
      <c r="B2" s="1789"/>
      <c r="C2" s="1789"/>
      <c r="D2" s="1789"/>
      <c r="E2" s="1789"/>
      <c r="F2" s="1789"/>
      <c r="G2" s="1789"/>
      <c r="H2" s="1789"/>
      <c r="I2" s="1789"/>
      <c r="J2" s="1789"/>
      <c r="K2" s="1789"/>
    </row>
    <row r="3" spans="1:11" s="342" customFormat="1" ht="17.100000000000001" customHeight="1" thickBot="1">
      <c r="B3" s="643"/>
      <c r="C3" s="643"/>
      <c r="D3" s="643"/>
      <c r="E3" s="643"/>
      <c r="I3" s="1779" t="s">
        <v>1</v>
      </c>
      <c r="J3" s="1779"/>
      <c r="K3" s="1779"/>
    </row>
    <row r="4" spans="1:11" s="342" customFormat="1" ht="23.25" customHeight="1" thickTop="1">
      <c r="A4" s="1793" t="s">
        <v>324</v>
      </c>
      <c r="B4" s="736">
        <v>2016</v>
      </c>
      <c r="C4" s="736">
        <v>2017</v>
      </c>
      <c r="D4" s="736">
        <v>2017</v>
      </c>
      <c r="E4" s="736">
        <v>2018</v>
      </c>
      <c r="F4" s="1796" t="s">
        <v>284</v>
      </c>
      <c r="G4" s="1797"/>
      <c r="H4" s="1797"/>
      <c r="I4" s="1797"/>
      <c r="J4" s="1797"/>
      <c r="K4" s="1798"/>
    </row>
    <row r="5" spans="1:11" s="342" customFormat="1" ht="23.25" customHeight="1">
      <c r="A5" s="1794"/>
      <c r="B5" s="741" t="s">
        <v>286</v>
      </c>
      <c r="C5" s="741" t="s">
        <v>287</v>
      </c>
      <c r="D5" s="741" t="s">
        <v>288</v>
      </c>
      <c r="E5" s="741" t="s">
        <v>289</v>
      </c>
      <c r="F5" s="1782" t="s">
        <v>6</v>
      </c>
      <c r="G5" s="1783"/>
      <c r="H5" s="1784"/>
      <c r="I5" s="1799" t="s">
        <v>47</v>
      </c>
      <c r="J5" s="1799"/>
      <c r="K5" s="1800"/>
    </row>
    <row r="6" spans="1:11" s="342" customFormat="1" ht="23.25" customHeight="1">
      <c r="A6" s="1795"/>
      <c r="B6" s="741"/>
      <c r="C6" s="741"/>
      <c r="D6" s="741"/>
      <c r="E6" s="741"/>
      <c r="F6" s="714" t="s">
        <v>3</v>
      </c>
      <c r="G6" s="715" t="s">
        <v>88</v>
      </c>
      <c r="H6" s="716" t="s">
        <v>290</v>
      </c>
      <c r="I6" s="713" t="s">
        <v>3</v>
      </c>
      <c r="J6" s="715" t="s">
        <v>88</v>
      </c>
      <c r="K6" s="717" t="s">
        <v>290</v>
      </c>
    </row>
    <row r="7" spans="1:11" s="342" customFormat="1" ht="23.25" customHeight="1">
      <c r="A7" s="646" t="s">
        <v>371</v>
      </c>
      <c r="B7" s="647">
        <v>1753430.639797833</v>
      </c>
      <c r="C7" s="647">
        <v>1943722.1989797272</v>
      </c>
      <c r="D7" s="647">
        <v>2080385.6646142392</v>
      </c>
      <c r="E7" s="647">
        <v>2293087.817029566</v>
      </c>
      <c r="F7" s="648">
        <v>190291.55918189418</v>
      </c>
      <c r="G7" s="718"/>
      <c r="H7" s="650">
        <v>10.852528458373147</v>
      </c>
      <c r="I7" s="651">
        <v>212702.1524153268</v>
      </c>
      <c r="J7" s="719"/>
      <c r="K7" s="653">
        <v>10.224169298665478</v>
      </c>
    </row>
    <row r="8" spans="1:11" s="342" customFormat="1" ht="23.25" customHeight="1">
      <c r="A8" s="655" t="s">
        <v>372</v>
      </c>
      <c r="B8" s="656">
        <v>175087.20586657317</v>
      </c>
      <c r="C8" s="656">
        <v>164940.51445736186</v>
      </c>
      <c r="D8" s="656">
        <v>191702.31867643047</v>
      </c>
      <c r="E8" s="656">
        <v>215230.75342995074</v>
      </c>
      <c r="F8" s="657">
        <v>-10146.691409211315</v>
      </c>
      <c r="G8" s="720"/>
      <c r="H8" s="659">
        <v>-5.7952215063296491</v>
      </c>
      <c r="I8" s="660">
        <v>23528.434753520269</v>
      </c>
      <c r="J8" s="659"/>
      <c r="K8" s="661">
        <v>12.273422103586197</v>
      </c>
    </row>
    <row r="9" spans="1:11" s="342" customFormat="1" ht="23.25" customHeight="1">
      <c r="A9" s="655" t="s">
        <v>373</v>
      </c>
      <c r="B9" s="656">
        <v>157821.02541387235</v>
      </c>
      <c r="C9" s="656">
        <v>148980.25710301945</v>
      </c>
      <c r="D9" s="656">
        <v>179874.84184021319</v>
      </c>
      <c r="E9" s="656">
        <v>197061.94817045386</v>
      </c>
      <c r="F9" s="657">
        <v>-8840.7683108529018</v>
      </c>
      <c r="G9" s="720"/>
      <c r="H9" s="659">
        <v>-5.6017683877472795</v>
      </c>
      <c r="I9" s="660">
        <v>17187.106330240669</v>
      </c>
      <c r="J9" s="659"/>
      <c r="K9" s="661">
        <v>9.5550362432053486</v>
      </c>
    </row>
    <row r="10" spans="1:11" s="342" customFormat="1" ht="23.25" customHeight="1">
      <c r="A10" s="655" t="s">
        <v>374</v>
      </c>
      <c r="B10" s="656">
        <v>17266.180452700828</v>
      </c>
      <c r="C10" s="656">
        <v>15960.257354342401</v>
      </c>
      <c r="D10" s="656">
        <v>11827.476836217282</v>
      </c>
      <c r="E10" s="656">
        <v>18168.805259496869</v>
      </c>
      <c r="F10" s="657">
        <v>-1305.9230983584275</v>
      </c>
      <c r="G10" s="720"/>
      <c r="H10" s="659">
        <v>-7.5634741681050315</v>
      </c>
      <c r="I10" s="660">
        <v>6341.3284232795868</v>
      </c>
      <c r="J10" s="659"/>
      <c r="K10" s="661">
        <v>53.615225893840766</v>
      </c>
    </row>
    <row r="11" spans="1:11" s="342" customFormat="1" ht="23.25" customHeight="1">
      <c r="A11" s="655" t="s">
        <v>375</v>
      </c>
      <c r="B11" s="656">
        <v>698691.20718652371</v>
      </c>
      <c r="C11" s="656">
        <v>667452.0179473639</v>
      </c>
      <c r="D11" s="656">
        <v>703028.07165185921</v>
      </c>
      <c r="E11" s="656">
        <v>772800.66791689629</v>
      </c>
      <c r="F11" s="657">
        <v>-31239.189239159808</v>
      </c>
      <c r="G11" s="720"/>
      <c r="H11" s="659">
        <v>-4.4711009553065901</v>
      </c>
      <c r="I11" s="660">
        <v>69772.596265037078</v>
      </c>
      <c r="J11" s="659"/>
      <c r="K11" s="661">
        <v>9.9245818308644438</v>
      </c>
    </row>
    <row r="12" spans="1:11" s="342" customFormat="1" ht="23.25" customHeight="1">
      <c r="A12" s="655" t="s">
        <v>373</v>
      </c>
      <c r="B12" s="656">
        <v>683588.6654231404</v>
      </c>
      <c r="C12" s="656">
        <v>653882.44444737374</v>
      </c>
      <c r="D12" s="656">
        <v>689422.49125566869</v>
      </c>
      <c r="E12" s="656">
        <v>761810.07347191835</v>
      </c>
      <c r="F12" s="657">
        <v>-29706.220975766657</v>
      </c>
      <c r="G12" s="720"/>
      <c r="H12" s="659">
        <v>-4.3456280769925506</v>
      </c>
      <c r="I12" s="660">
        <v>72387.582216249662</v>
      </c>
      <c r="J12" s="659"/>
      <c r="K12" s="661">
        <v>10.499741904910543</v>
      </c>
    </row>
    <row r="13" spans="1:11" s="342" customFormat="1" ht="23.25" customHeight="1">
      <c r="A13" s="655" t="s">
        <v>374</v>
      </c>
      <c r="B13" s="656">
        <v>15102.541763383291</v>
      </c>
      <c r="C13" s="656">
        <v>13569.573499990165</v>
      </c>
      <c r="D13" s="656">
        <v>13605.580396190475</v>
      </c>
      <c r="E13" s="656">
        <v>10990.594444977882</v>
      </c>
      <c r="F13" s="657">
        <v>-1532.9682633931261</v>
      </c>
      <c r="G13" s="720"/>
      <c r="H13" s="659">
        <v>-10.150399101096136</v>
      </c>
      <c r="I13" s="660">
        <v>-2614.9859512125931</v>
      </c>
      <c r="J13" s="659"/>
      <c r="K13" s="661">
        <v>-19.219951483619045</v>
      </c>
    </row>
    <row r="14" spans="1:11" s="342" customFormat="1" ht="23.25" customHeight="1">
      <c r="A14" s="655" t="s">
        <v>376</v>
      </c>
      <c r="B14" s="656">
        <v>523230.70966334542</v>
      </c>
      <c r="C14" s="656">
        <v>811643.71456013515</v>
      </c>
      <c r="D14" s="656">
        <v>879821.76348567591</v>
      </c>
      <c r="E14" s="656">
        <v>1009139.4889807192</v>
      </c>
      <c r="F14" s="657">
        <v>288413.00489678973</v>
      </c>
      <c r="G14" s="720"/>
      <c r="H14" s="659">
        <v>55.121574397335934</v>
      </c>
      <c r="I14" s="660">
        <v>129317.72549504333</v>
      </c>
      <c r="J14" s="659"/>
      <c r="K14" s="661">
        <v>14.69817306890803</v>
      </c>
    </row>
    <row r="15" spans="1:11" s="342" customFormat="1" ht="23.25" customHeight="1">
      <c r="A15" s="655" t="s">
        <v>373</v>
      </c>
      <c r="B15" s="656">
        <v>501530.38724079012</v>
      </c>
      <c r="C15" s="656">
        <v>767875.04554482538</v>
      </c>
      <c r="D15" s="656">
        <v>834086.90333439014</v>
      </c>
      <c r="E15" s="656">
        <v>980662.12226184993</v>
      </c>
      <c r="F15" s="657">
        <v>266344.65830403526</v>
      </c>
      <c r="G15" s="720"/>
      <c r="H15" s="659">
        <v>53.106384992812075</v>
      </c>
      <c r="I15" s="660">
        <v>146575.21892745979</v>
      </c>
      <c r="J15" s="659"/>
      <c r="K15" s="661">
        <v>17.573135166312156</v>
      </c>
    </row>
    <row r="16" spans="1:11" s="342" customFormat="1" ht="23.25" customHeight="1">
      <c r="A16" s="655" t="s">
        <v>374</v>
      </c>
      <c r="B16" s="656">
        <v>21700.32242255532</v>
      </c>
      <c r="C16" s="656">
        <v>43768.669015309788</v>
      </c>
      <c r="D16" s="656">
        <v>45734.860151285779</v>
      </c>
      <c r="E16" s="656">
        <v>28477.366718869307</v>
      </c>
      <c r="F16" s="657">
        <v>22068.346592754468</v>
      </c>
      <c r="G16" s="720"/>
      <c r="H16" s="659">
        <v>101.69593871940181</v>
      </c>
      <c r="I16" s="660">
        <v>-17257.493432416471</v>
      </c>
      <c r="J16" s="659"/>
      <c r="K16" s="661">
        <v>-37.733784197285445</v>
      </c>
    </row>
    <row r="17" spans="1:11" s="342" customFormat="1" ht="23.25" customHeight="1">
      <c r="A17" s="655" t="s">
        <v>377</v>
      </c>
      <c r="B17" s="656">
        <v>340707.80008729029</v>
      </c>
      <c r="C17" s="656">
        <v>281959.13491919643</v>
      </c>
      <c r="D17" s="656">
        <v>285228.66263810528</v>
      </c>
      <c r="E17" s="656">
        <v>274176.22764899133</v>
      </c>
      <c r="F17" s="657">
        <v>-58748.665168093867</v>
      </c>
      <c r="G17" s="720"/>
      <c r="H17" s="659">
        <v>-17.243123037700428</v>
      </c>
      <c r="I17" s="660">
        <v>-11052.434989113943</v>
      </c>
      <c r="J17" s="659"/>
      <c r="K17" s="661">
        <v>-3.8749384044678354</v>
      </c>
    </row>
    <row r="18" spans="1:11" s="342" customFormat="1" ht="23.25" customHeight="1">
      <c r="A18" s="655" t="s">
        <v>373</v>
      </c>
      <c r="B18" s="656">
        <v>285473.85906074889</v>
      </c>
      <c r="C18" s="656">
        <v>253320.29898615903</v>
      </c>
      <c r="D18" s="656">
        <v>266139.35568892118</v>
      </c>
      <c r="E18" s="656">
        <v>258989.92306738102</v>
      </c>
      <c r="F18" s="657">
        <v>-32153.560074589856</v>
      </c>
      <c r="G18" s="720"/>
      <c r="H18" s="659">
        <v>-11.26322395345753</v>
      </c>
      <c r="I18" s="660">
        <v>-7149.4326215401525</v>
      </c>
      <c r="J18" s="659"/>
      <c r="K18" s="661">
        <v>-2.6863492635402695</v>
      </c>
    </row>
    <row r="19" spans="1:11" s="342" customFormat="1" ht="23.25" customHeight="1">
      <c r="A19" s="655" t="s">
        <v>374</v>
      </c>
      <c r="B19" s="656">
        <v>55233.941026541404</v>
      </c>
      <c r="C19" s="656">
        <v>28638.835933037401</v>
      </c>
      <c r="D19" s="656">
        <v>19089.306949184098</v>
      </c>
      <c r="E19" s="656">
        <v>15186.304581610299</v>
      </c>
      <c r="F19" s="657">
        <v>-26595.105093504004</v>
      </c>
      <c r="G19" s="720"/>
      <c r="H19" s="659">
        <v>-48.149932087453863</v>
      </c>
      <c r="I19" s="660">
        <v>-3903.0023675737993</v>
      </c>
      <c r="J19" s="659"/>
      <c r="K19" s="661">
        <v>-20.446013980306493</v>
      </c>
    </row>
    <row r="20" spans="1:11" s="342" customFormat="1" ht="23.25" customHeight="1">
      <c r="A20" s="655" t="s">
        <v>378</v>
      </c>
      <c r="B20" s="656">
        <v>15713.716994100498</v>
      </c>
      <c r="C20" s="656">
        <v>17726.817095670005</v>
      </c>
      <c r="D20" s="656">
        <v>20604.848162168502</v>
      </c>
      <c r="E20" s="656">
        <v>21740.679053008502</v>
      </c>
      <c r="F20" s="657">
        <v>2013.1001015695074</v>
      </c>
      <c r="G20" s="720"/>
      <c r="H20" s="659">
        <v>12.811100660176702</v>
      </c>
      <c r="I20" s="660">
        <v>1135.8308908399995</v>
      </c>
      <c r="J20" s="659"/>
      <c r="K20" s="661">
        <v>5.5124448474482817</v>
      </c>
    </row>
    <row r="21" spans="1:11" s="342" customFormat="1" ht="23.25" customHeight="1">
      <c r="A21" s="646" t="s">
        <v>379</v>
      </c>
      <c r="B21" s="647">
        <v>6516.2528778900005</v>
      </c>
      <c r="C21" s="647">
        <v>8287.9738691200018</v>
      </c>
      <c r="D21" s="647">
        <v>6243.6105196099998</v>
      </c>
      <c r="E21" s="647">
        <v>15531.954965479999</v>
      </c>
      <c r="F21" s="648">
        <v>1771.7209912300013</v>
      </c>
      <c r="G21" s="718"/>
      <c r="H21" s="650">
        <v>27.189260828743262</v>
      </c>
      <c r="I21" s="651">
        <v>9288.3444458699996</v>
      </c>
      <c r="J21" s="650"/>
      <c r="K21" s="653">
        <v>148.76559671198365</v>
      </c>
    </row>
    <row r="22" spans="1:11" s="342" customFormat="1" ht="23.25" customHeight="1">
      <c r="A22" s="646" t="s">
        <v>380</v>
      </c>
      <c r="B22" s="647">
        <v>0</v>
      </c>
      <c r="C22" s="647">
        <v>0</v>
      </c>
      <c r="D22" s="647">
        <v>0</v>
      </c>
      <c r="E22" s="647">
        <v>0</v>
      </c>
      <c r="F22" s="648">
        <v>0</v>
      </c>
      <c r="G22" s="718"/>
      <c r="H22" s="650"/>
      <c r="I22" s="651">
        <v>0</v>
      </c>
      <c r="J22" s="650"/>
      <c r="K22" s="653"/>
    </row>
    <row r="23" spans="1:11" s="342" customFormat="1" ht="23.25" customHeight="1">
      <c r="A23" s="745" t="s">
        <v>381</v>
      </c>
      <c r="B23" s="647">
        <v>381269.36728289392</v>
      </c>
      <c r="C23" s="647">
        <v>479577.90380777064</v>
      </c>
      <c r="D23" s="647">
        <v>496399.10076305363</v>
      </c>
      <c r="E23" s="647">
        <v>566014.65544450772</v>
      </c>
      <c r="F23" s="648">
        <v>98308.536524876719</v>
      </c>
      <c r="G23" s="718"/>
      <c r="H23" s="650">
        <v>25.784535806133579</v>
      </c>
      <c r="I23" s="651">
        <v>69615.554681454087</v>
      </c>
      <c r="J23" s="650"/>
      <c r="K23" s="653">
        <v>14.024109748475089</v>
      </c>
    </row>
    <row r="24" spans="1:11" s="342" customFormat="1" ht="23.25" customHeight="1">
      <c r="A24" s="746" t="s">
        <v>382</v>
      </c>
      <c r="B24" s="656">
        <v>122538.92297315999</v>
      </c>
      <c r="C24" s="656">
        <v>168814.78010926</v>
      </c>
      <c r="D24" s="656">
        <v>186759.51443042001</v>
      </c>
      <c r="E24" s="656">
        <v>227490.22306494007</v>
      </c>
      <c r="F24" s="657">
        <v>46275.857136100007</v>
      </c>
      <c r="G24" s="720"/>
      <c r="H24" s="659">
        <v>37.764210761209256</v>
      </c>
      <c r="I24" s="660">
        <v>40730.708634520066</v>
      </c>
      <c r="J24" s="659"/>
      <c r="K24" s="661">
        <v>21.80917462692102</v>
      </c>
    </row>
    <row r="25" spans="1:11" s="342" customFormat="1" ht="23.25" customHeight="1">
      <c r="A25" s="746" t="s">
        <v>383</v>
      </c>
      <c r="B25" s="656">
        <v>88058.106449622312</v>
      </c>
      <c r="C25" s="656">
        <v>104647.52684664409</v>
      </c>
      <c r="D25" s="656">
        <v>121570.39214395515</v>
      </c>
      <c r="E25" s="656">
        <v>132729.09287350971</v>
      </c>
      <c r="F25" s="657">
        <v>16589.420397021779</v>
      </c>
      <c r="G25" s="720"/>
      <c r="H25" s="659">
        <v>18.839174569933</v>
      </c>
      <c r="I25" s="660">
        <v>11158.700729554563</v>
      </c>
      <c r="J25" s="659"/>
      <c r="K25" s="661">
        <v>9.1787980056371055</v>
      </c>
    </row>
    <row r="26" spans="1:11" s="342" customFormat="1" ht="23.25" customHeight="1">
      <c r="A26" s="746" t="s">
        <v>384</v>
      </c>
      <c r="B26" s="656">
        <v>170672.33786011161</v>
      </c>
      <c r="C26" s="656">
        <v>206115.59685186652</v>
      </c>
      <c r="D26" s="656">
        <v>188069.19418867846</v>
      </c>
      <c r="E26" s="656">
        <v>205795.33950605796</v>
      </c>
      <c r="F26" s="657">
        <v>35443.258991754905</v>
      </c>
      <c r="G26" s="720"/>
      <c r="H26" s="659">
        <v>20.766844490526232</v>
      </c>
      <c r="I26" s="660">
        <v>17726.145317379502</v>
      </c>
      <c r="J26" s="659"/>
      <c r="K26" s="661">
        <v>9.4253316678732251</v>
      </c>
    </row>
    <row r="27" spans="1:11" s="342" customFormat="1" ht="23.25" customHeight="1">
      <c r="A27" s="747" t="s">
        <v>385</v>
      </c>
      <c r="B27" s="748">
        <v>2141216.2599586169</v>
      </c>
      <c r="C27" s="748">
        <v>2431588.0766566177</v>
      </c>
      <c r="D27" s="748">
        <v>2583028.3758969028</v>
      </c>
      <c r="E27" s="748">
        <v>2874634.4274395537</v>
      </c>
      <c r="F27" s="749">
        <v>290371.81669800077</v>
      </c>
      <c r="G27" s="750"/>
      <c r="H27" s="751">
        <v>13.561069104884005</v>
      </c>
      <c r="I27" s="752">
        <v>291606.05154265091</v>
      </c>
      <c r="J27" s="751"/>
      <c r="K27" s="753">
        <v>11.289308869531748</v>
      </c>
    </row>
    <row r="28" spans="1:11" s="342" customFormat="1" ht="23.25" customHeight="1">
      <c r="A28" s="646" t="s">
        <v>386</v>
      </c>
      <c r="B28" s="647">
        <v>328336.9859457548</v>
      </c>
      <c r="C28" s="647">
        <v>328061.48072959168</v>
      </c>
      <c r="D28" s="647">
        <v>395624.47801085119</v>
      </c>
      <c r="E28" s="647">
        <v>309775.91918392474</v>
      </c>
      <c r="F28" s="648">
        <v>-275.50521616311744</v>
      </c>
      <c r="G28" s="718"/>
      <c r="H28" s="650">
        <v>-8.390928465446601E-2</v>
      </c>
      <c r="I28" s="651">
        <v>-85848.558826926455</v>
      </c>
      <c r="J28" s="650"/>
      <c r="K28" s="653">
        <v>-21.699506374975059</v>
      </c>
    </row>
    <row r="29" spans="1:11" s="342" customFormat="1" ht="23.25" customHeight="1">
      <c r="A29" s="655" t="s">
        <v>387</v>
      </c>
      <c r="B29" s="656">
        <v>47060.550543040008</v>
      </c>
      <c r="C29" s="656">
        <v>46727.277064659997</v>
      </c>
      <c r="D29" s="656">
        <v>55471.976032439998</v>
      </c>
      <c r="E29" s="656">
        <v>54359.561426679989</v>
      </c>
      <c r="F29" s="657">
        <v>-333.27347838001151</v>
      </c>
      <c r="G29" s="720"/>
      <c r="H29" s="659">
        <v>-0.7081801520260812</v>
      </c>
      <c r="I29" s="660">
        <v>-1112.4146057600083</v>
      </c>
      <c r="J29" s="659"/>
      <c r="K29" s="661">
        <v>-2.0053632217995414</v>
      </c>
    </row>
    <row r="30" spans="1:11" s="342" customFormat="1" ht="23.25" customHeight="1">
      <c r="A30" s="655" t="s">
        <v>405</v>
      </c>
      <c r="B30" s="656">
        <v>134715.85834726001</v>
      </c>
      <c r="C30" s="656">
        <v>127774.48153233007</v>
      </c>
      <c r="D30" s="656">
        <v>194425.91190588006</v>
      </c>
      <c r="E30" s="656">
        <v>148961.84978461007</v>
      </c>
      <c r="F30" s="657">
        <v>-6941.3768149299431</v>
      </c>
      <c r="G30" s="720"/>
      <c r="H30" s="659">
        <v>-5.152605565587538</v>
      </c>
      <c r="I30" s="660">
        <v>-45464.062121269992</v>
      </c>
      <c r="J30" s="659"/>
      <c r="K30" s="661">
        <v>-23.383746371871851</v>
      </c>
    </row>
    <row r="31" spans="1:11" s="342" customFormat="1" ht="23.25" customHeight="1">
      <c r="A31" s="655" t="s">
        <v>389</v>
      </c>
      <c r="B31" s="656">
        <v>928.10821719000012</v>
      </c>
      <c r="C31" s="656">
        <v>1413.9061099062494</v>
      </c>
      <c r="D31" s="656">
        <v>996.72497615775001</v>
      </c>
      <c r="E31" s="656">
        <v>3243.9524132640004</v>
      </c>
      <c r="F31" s="657">
        <v>485.79789271624929</v>
      </c>
      <c r="G31" s="720"/>
      <c r="H31" s="659">
        <v>52.342806982905735</v>
      </c>
      <c r="I31" s="660">
        <v>2247.2274371062504</v>
      </c>
      <c r="J31" s="659"/>
      <c r="K31" s="661">
        <v>225.46113430096142</v>
      </c>
    </row>
    <row r="32" spans="1:11" s="342" customFormat="1" ht="23.25" customHeight="1">
      <c r="A32" s="655" t="s">
        <v>390</v>
      </c>
      <c r="B32" s="656">
        <v>145568.34853165474</v>
      </c>
      <c r="C32" s="656">
        <v>151358.50899969542</v>
      </c>
      <c r="D32" s="656">
        <v>144564.82237001334</v>
      </c>
      <c r="E32" s="656">
        <v>102424.64475937067</v>
      </c>
      <c r="F32" s="657">
        <v>5790.1604680406745</v>
      </c>
      <c r="G32" s="720"/>
      <c r="H32" s="659">
        <v>3.9776232446448123</v>
      </c>
      <c r="I32" s="660">
        <v>-42140.17761064267</v>
      </c>
      <c r="J32" s="659"/>
      <c r="K32" s="661">
        <v>-29.149676193552111</v>
      </c>
    </row>
    <row r="33" spans="1:11" s="342" customFormat="1" ht="23.25" customHeight="1">
      <c r="A33" s="655" t="s">
        <v>391</v>
      </c>
      <c r="B33" s="656">
        <v>64.12030661</v>
      </c>
      <c r="C33" s="656">
        <v>787.30702299999996</v>
      </c>
      <c r="D33" s="656">
        <v>165.04272635999999</v>
      </c>
      <c r="E33" s="656">
        <v>785.91079999999999</v>
      </c>
      <c r="F33" s="657">
        <v>723.1867163899999</v>
      </c>
      <c r="G33" s="720"/>
      <c r="H33" s="659">
        <v>1127.8591052108507</v>
      </c>
      <c r="I33" s="660">
        <v>620.86807364000003</v>
      </c>
      <c r="J33" s="659"/>
      <c r="K33" s="661">
        <v>376.18626844889212</v>
      </c>
    </row>
    <row r="34" spans="1:11" s="342" customFormat="1" ht="23.25" customHeight="1">
      <c r="A34" s="721" t="s">
        <v>392</v>
      </c>
      <c r="B34" s="647">
        <v>1594927.4625929503</v>
      </c>
      <c r="C34" s="647">
        <v>1881094.7931026102</v>
      </c>
      <c r="D34" s="647">
        <v>1970122.3306548186</v>
      </c>
      <c r="E34" s="647">
        <v>2358390.7391364207</v>
      </c>
      <c r="F34" s="648">
        <v>286167.33050965983</v>
      </c>
      <c r="G34" s="718"/>
      <c r="H34" s="650">
        <v>17.942341405572378</v>
      </c>
      <c r="I34" s="651">
        <v>388268.40848160209</v>
      </c>
      <c r="J34" s="650"/>
      <c r="K34" s="653">
        <v>19.707832475181963</v>
      </c>
    </row>
    <row r="35" spans="1:11" s="342" customFormat="1" ht="23.25" customHeight="1">
      <c r="A35" s="655" t="s">
        <v>393</v>
      </c>
      <c r="B35" s="656">
        <v>176963</v>
      </c>
      <c r="C35" s="656">
        <v>174748.9</v>
      </c>
      <c r="D35" s="656">
        <v>203061.8</v>
      </c>
      <c r="E35" s="656">
        <v>264133.5</v>
      </c>
      <c r="F35" s="657">
        <v>-2214.1000000000058</v>
      </c>
      <c r="G35" s="720"/>
      <c r="H35" s="659">
        <v>-1.2511654978724398</v>
      </c>
      <c r="I35" s="660">
        <v>61071.700000000012</v>
      </c>
      <c r="J35" s="659"/>
      <c r="K35" s="661">
        <v>30.075425313869975</v>
      </c>
    </row>
    <row r="36" spans="1:11" s="342" customFormat="1" ht="23.25" customHeight="1">
      <c r="A36" s="655" t="s">
        <v>394</v>
      </c>
      <c r="B36" s="656">
        <v>7875.8269747999993</v>
      </c>
      <c r="C36" s="656">
        <v>8383.0712081399997</v>
      </c>
      <c r="D36" s="656">
        <v>8874.3822978200005</v>
      </c>
      <c r="E36" s="656">
        <v>10231.67371725</v>
      </c>
      <c r="F36" s="657">
        <v>507.24423334000039</v>
      </c>
      <c r="G36" s="720"/>
      <c r="H36" s="659">
        <v>6.440520277591312</v>
      </c>
      <c r="I36" s="660">
        <v>1357.2914194299992</v>
      </c>
      <c r="J36" s="659"/>
      <c r="K36" s="661">
        <v>15.294488944469059</v>
      </c>
    </row>
    <row r="37" spans="1:11" s="342" customFormat="1" ht="23.25" customHeight="1">
      <c r="A37" s="662" t="s">
        <v>395</v>
      </c>
      <c r="B37" s="656">
        <v>15311.150437202248</v>
      </c>
      <c r="C37" s="656">
        <v>18399.86305585489</v>
      </c>
      <c r="D37" s="656">
        <v>16701.310774274891</v>
      </c>
      <c r="E37" s="656">
        <v>20725.195034124634</v>
      </c>
      <c r="F37" s="657">
        <v>3088.712618652642</v>
      </c>
      <c r="G37" s="720"/>
      <c r="H37" s="659">
        <v>20.172962386600595</v>
      </c>
      <c r="I37" s="660">
        <v>4023.8842598497431</v>
      </c>
      <c r="J37" s="659"/>
      <c r="K37" s="661">
        <v>24.093224263856889</v>
      </c>
    </row>
    <row r="38" spans="1:11" s="342" customFormat="1" ht="23.25" customHeight="1">
      <c r="A38" s="754" t="s">
        <v>396</v>
      </c>
      <c r="B38" s="656">
        <v>1006.56234124</v>
      </c>
      <c r="C38" s="656">
        <v>1053.6569550700001</v>
      </c>
      <c r="D38" s="656">
        <v>853.65695507000009</v>
      </c>
      <c r="E38" s="656">
        <v>1051.18671539</v>
      </c>
      <c r="F38" s="657">
        <v>47.094613830000071</v>
      </c>
      <c r="G38" s="720"/>
      <c r="H38" s="659">
        <v>4.6787577778822396</v>
      </c>
      <c r="I38" s="660">
        <v>197.52976031999992</v>
      </c>
      <c r="J38" s="659"/>
      <c r="K38" s="661">
        <v>23.139243363137883</v>
      </c>
    </row>
    <row r="39" spans="1:11" s="342" customFormat="1" ht="23.25" customHeight="1">
      <c r="A39" s="754" t="s">
        <v>397</v>
      </c>
      <c r="B39" s="656">
        <v>14304.588095962248</v>
      </c>
      <c r="C39" s="656">
        <v>17346.20610078489</v>
      </c>
      <c r="D39" s="656">
        <v>15847.65381920489</v>
      </c>
      <c r="E39" s="656">
        <v>19674.008318734635</v>
      </c>
      <c r="F39" s="657">
        <v>3041.6180048226415</v>
      </c>
      <c r="G39" s="720"/>
      <c r="H39" s="659">
        <v>21.263233757015332</v>
      </c>
      <c r="I39" s="660">
        <v>3826.3544995297452</v>
      </c>
      <c r="J39" s="659"/>
      <c r="K39" s="661">
        <v>24.144611834546758</v>
      </c>
    </row>
    <row r="40" spans="1:11" s="342" customFormat="1" ht="23.25" customHeight="1">
      <c r="A40" s="655" t="s">
        <v>398</v>
      </c>
      <c r="B40" s="656">
        <v>1389459.2153841951</v>
      </c>
      <c r="C40" s="656">
        <v>1672052.4772454607</v>
      </c>
      <c r="D40" s="656">
        <v>1735074.9387289728</v>
      </c>
      <c r="E40" s="656">
        <v>2063178.6398480861</v>
      </c>
      <c r="F40" s="657">
        <v>282593.26186126564</v>
      </c>
      <c r="G40" s="720"/>
      <c r="H40" s="659">
        <v>20.338363208676597</v>
      </c>
      <c r="I40" s="660">
        <v>328103.70111911325</v>
      </c>
      <c r="J40" s="659"/>
      <c r="K40" s="661">
        <v>18.910059375272013</v>
      </c>
    </row>
    <row r="41" spans="1:11" s="342" customFormat="1" ht="23.25" customHeight="1">
      <c r="A41" s="662" t="s">
        <v>399</v>
      </c>
      <c r="B41" s="656">
        <v>1367279.7512012066</v>
      </c>
      <c r="C41" s="656">
        <v>1637107.3182892646</v>
      </c>
      <c r="D41" s="656">
        <v>1708985.2290884757</v>
      </c>
      <c r="E41" s="656">
        <v>2021156.6339191899</v>
      </c>
      <c r="F41" s="657">
        <v>269827.56708805799</v>
      </c>
      <c r="G41" s="720"/>
      <c r="H41" s="659">
        <v>19.734627595486902</v>
      </c>
      <c r="I41" s="660">
        <v>312171.40483071422</v>
      </c>
      <c r="J41" s="659"/>
      <c r="K41" s="661">
        <v>18.266477645170614</v>
      </c>
    </row>
    <row r="42" spans="1:11" s="342" customFormat="1" ht="23.25" customHeight="1">
      <c r="A42" s="662" t="s">
        <v>400</v>
      </c>
      <c r="B42" s="656">
        <v>22179.46418298842</v>
      </c>
      <c r="C42" s="656">
        <v>34945.15895619605</v>
      </c>
      <c r="D42" s="656">
        <v>26089.709640497029</v>
      </c>
      <c r="E42" s="656">
        <v>42022.00592889612</v>
      </c>
      <c r="F42" s="657">
        <v>12765.69477320763</v>
      </c>
      <c r="G42" s="720"/>
      <c r="H42" s="659">
        <v>57.556371370769533</v>
      </c>
      <c r="I42" s="660">
        <v>15932.296288399091</v>
      </c>
      <c r="J42" s="659"/>
      <c r="K42" s="661">
        <v>61.06735762083234</v>
      </c>
    </row>
    <row r="43" spans="1:11" s="342" customFormat="1" ht="23.25" customHeight="1">
      <c r="A43" s="675" t="s">
        <v>401</v>
      </c>
      <c r="B43" s="676">
        <v>5318.2697967530003</v>
      </c>
      <c r="C43" s="676">
        <v>7510.4815931547</v>
      </c>
      <c r="D43" s="676">
        <v>6409.8988537510004</v>
      </c>
      <c r="E43" s="676">
        <v>121.73053695999999</v>
      </c>
      <c r="F43" s="677">
        <v>2192.2117964016998</v>
      </c>
      <c r="G43" s="759"/>
      <c r="H43" s="678">
        <v>41.220394605405801</v>
      </c>
      <c r="I43" s="679">
        <v>-6288.1683167910005</v>
      </c>
      <c r="J43" s="678"/>
      <c r="K43" s="680">
        <v>-98.100897693748095</v>
      </c>
    </row>
    <row r="44" spans="1:11" s="342" customFormat="1" ht="23.25" customHeight="1">
      <c r="A44" s="755" t="s">
        <v>402</v>
      </c>
      <c r="B44" s="676">
        <v>49020</v>
      </c>
      <c r="C44" s="676">
        <v>31421.674999999999</v>
      </c>
      <c r="D44" s="676">
        <v>0</v>
      </c>
      <c r="E44" s="676">
        <v>0</v>
      </c>
      <c r="F44" s="677">
        <v>-17598.325000000001</v>
      </c>
      <c r="G44" s="718"/>
      <c r="H44" s="647"/>
      <c r="I44" s="679">
        <v>0</v>
      </c>
      <c r="J44" s="650"/>
      <c r="K44" s="653"/>
    </row>
    <row r="45" spans="1:11" s="342" customFormat="1" ht="23.25" customHeight="1" thickBot="1">
      <c r="A45" s="756" t="s">
        <v>403</v>
      </c>
      <c r="B45" s="682">
        <v>168931.81505315704</v>
      </c>
      <c r="C45" s="682">
        <v>191010.12726204621</v>
      </c>
      <c r="D45" s="682">
        <v>217281.56618032465</v>
      </c>
      <c r="E45" s="682">
        <v>206467.75346702189</v>
      </c>
      <c r="F45" s="683">
        <v>22078.312208889169</v>
      </c>
      <c r="G45" s="729"/>
      <c r="H45" s="684">
        <v>13.069363045641747</v>
      </c>
      <c r="I45" s="685">
        <v>-10813.812713302759</v>
      </c>
      <c r="J45" s="684"/>
      <c r="K45" s="686">
        <v>-4.9768661481058372</v>
      </c>
    </row>
    <row r="46" spans="1:11" s="342" customFormat="1" ht="23.25" customHeight="1" thickTop="1">
      <c r="A46" s="693" t="s">
        <v>318</v>
      </c>
      <c r="B46" s="758"/>
      <c r="C46" s="643"/>
      <c r="D46" s="689"/>
      <c r="E46" s="689"/>
      <c r="F46" s="660"/>
      <c r="G46" s="660"/>
      <c r="H46" s="660"/>
      <c r="I46" s="660"/>
      <c r="J46" s="660"/>
      <c r="K46" s="660"/>
    </row>
    <row r="47" spans="1:11" ht="23.25" customHeight="1"/>
  </sheetData>
  <mergeCells count="7">
    <mergeCell ref="A1:K1"/>
    <mergeCell ref="A2:K2"/>
    <mergeCell ref="I3:K3"/>
    <mergeCell ref="F4:K4"/>
    <mergeCell ref="F5:H5"/>
    <mergeCell ref="I5:K5"/>
    <mergeCell ref="A4:A6"/>
  </mergeCells>
  <pageMargins left="0.5" right="0.5" top="0.75" bottom="0.75" header="0.3" footer="0.3"/>
  <pageSetup scale="56"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K46"/>
  <sheetViews>
    <sheetView zoomScale="90" zoomScaleNormal="90" workbookViewId="0">
      <selection activeCell="N11" sqref="N11"/>
    </sheetView>
  </sheetViews>
  <sheetFormatPr defaultColWidth="11" defaultRowHeight="17.100000000000001" customHeight="1"/>
  <cols>
    <col min="1" max="1" width="53.5703125" style="342" bestFit="1" customWidth="1"/>
    <col min="2" max="6" width="14.42578125" style="342" customWidth="1"/>
    <col min="7" max="7" width="2.42578125" style="342" bestFit="1" customWidth="1"/>
    <col min="8" max="8" width="8.5703125" style="342" customWidth="1"/>
    <col min="9" max="9" width="14.42578125" style="342" customWidth="1"/>
    <col min="10" max="10" width="2.140625" style="342" customWidth="1"/>
    <col min="11" max="11" width="9.42578125" style="342" customWidth="1"/>
    <col min="12" max="256" width="11" style="642"/>
    <col min="257" max="257" width="46.7109375" style="642" bestFit="1" customWidth="1"/>
    <col min="258" max="258" width="11.85546875" style="642" customWidth="1"/>
    <col min="259" max="259" width="12.42578125" style="642" customWidth="1"/>
    <col min="260" max="260" width="12.5703125" style="642" customWidth="1"/>
    <col min="261" max="261" width="11.7109375" style="642" customWidth="1"/>
    <col min="262" max="262" width="10.7109375" style="642" customWidth="1"/>
    <col min="263" max="263" width="2.42578125" style="642" bestFit="1" customWidth="1"/>
    <col min="264" max="264" width="8.5703125" style="642" customWidth="1"/>
    <col min="265" max="265" width="12.42578125" style="642" customWidth="1"/>
    <col min="266" max="266" width="2.140625" style="642" customWidth="1"/>
    <col min="267" max="267" width="9.42578125" style="642" customWidth="1"/>
    <col min="268" max="512" width="11" style="642"/>
    <col min="513" max="513" width="46.7109375" style="642" bestFit="1" customWidth="1"/>
    <col min="514" max="514" width="11.85546875" style="642" customWidth="1"/>
    <col min="515" max="515" width="12.42578125" style="642" customWidth="1"/>
    <col min="516" max="516" width="12.5703125" style="642" customWidth="1"/>
    <col min="517" max="517" width="11.7109375" style="642" customWidth="1"/>
    <col min="518" max="518" width="10.7109375" style="642" customWidth="1"/>
    <col min="519" max="519" width="2.42578125" style="642" bestFit="1" customWidth="1"/>
    <col min="520" max="520" width="8.5703125" style="642" customWidth="1"/>
    <col min="521" max="521" width="12.42578125" style="642" customWidth="1"/>
    <col min="522" max="522" width="2.140625" style="642" customWidth="1"/>
    <col min="523" max="523" width="9.42578125" style="642" customWidth="1"/>
    <col min="524" max="768" width="11" style="642"/>
    <col min="769" max="769" width="46.7109375" style="642" bestFit="1" customWidth="1"/>
    <col min="770" max="770" width="11.85546875" style="642" customWidth="1"/>
    <col min="771" max="771" width="12.42578125" style="642" customWidth="1"/>
    <col min="772" max="772" width="12.5703125" style="642" customWidth="1"/>
    <col min="773" max="773" width="11.7109375" style="642" customWidth="1"/>
    <col min="774" max="774" width="10.7109375" style="642" customWidth="1"/>
    <col min="775" max="775" width="2.42578125" style="642" bestFit="1" customWidth="1"/>
    <col min="776" max="776" width="8.5703125" style="642" customWidth="1"/>
    <col min="777" max="777" width="12.42578125" style="642" customWidth="1"/>
    <col min="778" max="778" width="2.140625" style="642" customWidth="1"/>
    <col min="779" max="779" width="9.42578125" style="642" customWidth="1"/>
    <col min="780" max="1024" width="11" style="642"/>
    <col min="1025" max="1025" width="46.7109375" style="642" bestFit="1" customWidth="1"/>
    <col min="1026" max="1026" width="11.85546875" style="642" customWidth="1"/>
    <col min="1027" max="1027" width="12.42578125" style="642" customWidth="1"/>
    <col min="1028" max="1028" width="12.5703125" style="642" customWidth="1"/>
    <col min="1029" max="1029" width="11.7109375" style="642" customWidth="1"/>
    <col min="1030" max="1030" width="10.7109375" style="642" customWidth="1"/>
    <col min="1031" max="1031" width="2.42578125" style="642" bestFit="1" customWidth="1"/>
    <col min="1032" max="1032" width="8.5703125" style="642" customWidth="1"/>
    <col min="1033" max="1033" width="12.42578125" style="642" customWidth="1"/>
    <col min="1034" max="1034" width="2.140625" style="642" customWidth="1"/>
    <col min="1035" max="1035" width="9.42578125" style="642" customWidth="1"/>
    <col min="1036" max="1280" width="11" style="642"/>
    <col min="1281" max="1281" width="46.7109375" style="642" bestFit="1" customWidth="1"/>
    <col min="1282" max="1282" width="11.85546875" style="642" customWidth="1"/>
    <col min="1283" max="1283" width="12.42578125" style="642" customWidth="1"/>
    <col min="1284" max="1284" width="12.5703125" style="642" customWidth="1"/>
    <col min="1285" max="1285" width="11.7109375" style="642" customWidth="1"/>
    <col min="1286" max="1286" width="10.7109375" style="642" customWidth="1"/>
    <col min="1287" max="1287" width="2.42578125" style="642" bestFit="1" customWidth="1"/>
    <col min="1288" max="1288" width="8.5703125" style="642" customWidth="1"/>
    <col min="1289" max="1289" width="12.42578125" style="642" customWidth="1"/>
    <col min="1290" max="1290" width="2.140625" style="642" customWidth="1"/>
    <col min="1291" max="1291" width="9.42578125" style="642" customWidth="1"/>
    <col min="1292" max="1536" width="11" style="642"/>
    <col min="1537" max="1537" width="46.7109375" style="642" bestFit="1" customWidth="1"/>
    <col min="1538" max="1538" width="11.85546875" style="642" customWidth="1"/>
    <col min="1539" max="1539" width="12.42578125" style="642" customWidth="1"/>
    <col min="1540" max="1540" width="12.5703125" style="642" customWidth="1"/>
    <col min="1541" max="1541" width="11.7109375" style="642" customWidth="1"/>
    <col min="1542" max="1542" width="10.7109375" style="642" customWidth="1"/>
    <col min="1543" max="1543" width="2.42578125" style="642" bestFit="1" customWidth="1"/>
    <col min="1544" max="1544" width="8.5703125" style="642" customWidth="1"/>
    <col min="1545" max="1545" width="12.42578125" style="642" customWidth="1"/>
    <col min="1546" max="1546" width="2.140625" style="642" customWidth="1"/>
    <col min="1547" max="1547" width="9.42578125" style="642" customWidth="1"/>
    <col min="1548" max="1792" width="11" style="642"/>
    <col min="1793" max="1793" width="46.7109375" style="642" bestFit="1" customWidth="1"/>
    <col min="1794" max="1794" width="11.85546875" style="642" customWidth="1"/>
    <col min="1795" max="1795" width="12.42578125" style="642" customWidth="1"/>
    <col min="1796" max="1796" width="12.5703125" style="642" customWidth="1"/>
    <col min="1797" max="1797" width="11.7109375" style="642" customWidth="1"/>
    <col min="1798" max="1798" width="10.7109375" style="642" customWidth="1"/>
    <col min="1799" max="1799" width="2.42578125" style="642" bestFit="1" customWidth="1"/>
    <col min="1800" max="1800" width="8.5703125" style="642" customWidth="1"/>
    <col min="1801" max="1801" width="12.42578125" style="642" customWidth="1"/>
    <col min="1802" max="1802" width="2.140625" style="642" customWidth="1"/>
    <col min="1803" max="1803" width="9.42578125" style="642" customWidth="1"/>
    <col min="1804" max="2048" width="11" style="642"/>
    <col min="2049" max="2049" width="46.7109375" style="642" bestFit="1" customWidth="1"/>
    <col min="2050" max="2050" width="11.85546875" style="642" customWidth="1"/>
    <col min="2051" max="2051" width="12.42578125" style="642" customWidth="1"/>
    <col min="2052" max="2052" width="12.5703125" style="642" customWidth="1"/>
    <col min="2053" max="2053" width="11.7109375" style="642" customWidth="1"/>
    <col min="2054" max="2054" width="10.7109375" style="642" customWidth="1"/>
    <col min="2055" max="2055" width="2.42578125" style="642" bestFit="1" customWidth="1"/>
    <col min="2056" max="2056" width="8.5703125" style="642" customWidth="1"/>
    <col min="2057" max="2057" width="12.42578125" style="642" customWidth="1"/>
    <col min="2058" max="2058" width="2.140625" style="642" customWidth="1"/>
    <col min="2059" max="2059" width="9.42578125" style="642" customWidth="1"/>
    <col min="2060" max="2304" width="11" style="642"/>
    <col min="2305" max="2305" width="46.7109375" style="642" bestFit="1" customWidth="1"/>
    <col min="2306" max="2306" width="11.85546875" style="642" customWidth="1"/>
    <col min="2307" max="2307" width="12.42578125" style="642" customWidth="1"/>
    <col min="2308" max="2308" width="12.5703125" style="642" customWidth="1"/>
    <col min="2309" max="2309" width="11.7109375" style="642" customWidth="1"/>
    <col min="2310" max="2310" width="10.7109375" style="642" customWidth="1"/>
    <col min="2311" max="2311" width="2.42578125" style="642" bestFit="1" customWidth="1"/>
    <col min="2312" max="2312" width="8.5703125" style="642" customWidth="1"/>
    <col min="2313" max="2313" width="12.42578125" style="642" customWidth="1"/>
    <col min="2314" max="2314" width="2.140625" style="642" customWidth="1"/>
    <col min="2315" max="2315" width="9.42578125" style="642" customWidth="1"/>
    <col min="2316" max="2560" width="11" style="642"/>
    <col min="2561" max="2561" width="46.7109375" style="642" bestFit="1" customWidth="1"/>
    <col min="2562" max="2562" width="11.85546875" style="642" customWidth="1"/>
    <col min="2563" max="2563" width="12.42578125" style="642" customWidth="1"/>
    <col min="2564" max="2564" width="12.5703125" style="642" customWidth="1"/>
    <col min="2565" max="2565" width="11.7109375" style="642" customWidth="1"/>
    <col min="2566" max="2566" width="10.7109375" style="642" customWidth="1"/>
    <col min="2567" max="2567" width="2.42578125" style="642" bestFit="1" customWidth="1"/>
    <col min="2568" max="2568" width="8.5703125" style="642" customWidth="1"/>
    <col min="2569" max="2569" width="12.42578125" style="642" customWidth="1"/>
    <col min="2570" max="2570" width="2.140625" style="642" customWidth="1"/>
    <col min="2571" max="2571" width="9.42578125" style="642" customWidth="1"/>
    <col min="2572" max="2816" width="11" style="642"/>
    <col min="2817" max="2817" width="46.7109375" style="642" bestFit="1" customWidth="1"/>
    <col min="2818" max="2818" width="11.85546875" style="642" customWidth="1"/>
    <col min="2819" max="2819" width="12.42578125" style="642" customWidth="1"/>
    <col min="2820" max="2820" width="12.5703125" style="642" customWidth="1"/>
    <col min="2821" max="2821" width="11.7109375" style="642" customWidth="1"/>
    <col min="2822" max="2822" width="10.7109375" style="642" customWidth="1"/>
    <col min="2823" max="2823" width="2.42578125" style="642" bestFit="1" customWidth="1"/>
    <col min="2824" max="2824" width="8.5703125" style="642" customWidth="1"/>
    <col min="2825" max="2825" width="12.42578125" style="642" customWidth="1"/>
    <col min="2826" max="2826" width="2.140625" style="642" customWidth="1"/>
    <col min="2827" max="2827" width="9.42578125" style="642" customWidth="1"/>
    <col min="2828" max="3072" width="11" style="642"/>
    <col min="3073" max="3073" width="46.7109375" style="642" bestFit="1" customWidth="1"/>
    <col min="3074" max="3074" width="11.85546875" style="642" customWidth="1"/>
    <col min="3075" max="3075" width="12.42578125" style="642" customWidth="1"/>
    <col min="3076" max="3076" width="12.5703125" style="642" customWidth="1"/>
    <col min="3077" max="3077" width="11.7109375" style="642" customWidth="1"/>
    <col min="3078" max="3078" width="10.7109375" style="642" customWidth="1"/>
    <col min="3079" max="3079" width="2.42578125" style="642" bestFit="1" customWidth="1"/>
    <col min="3080" max="3080" width="8.5703125" style="642" customWidth="1"/>
    <col min="3081" max="3081" width="12.42578125" style="642" customWidth="1"/>
    <col min="3082" max="3082" width="2.140625" style="642" customWidth="1"/>
    <col min="3083" max="3083" width="9.42578125" style="642" customWidth="1"/>
    <col min="3084" max="3328" width="11" style="642"/>
    <col min="3329" max="3329" width="46.7109375" style="642" bestFit="1" customWidth="1"/>
    <col min="3330" max="3330" width="11.85546875" style="642" customWidth="1"/>
    <col min="3331" max="3331" width="12.42578125" style="642" customWidth="1"/>
    <col min="3332" max="3332" width="12.5703125" style="642" customWidth="1"/>
    <col min="3333" max="3333" width="11.7109375" style="642" customWidth="1"/>
    <col min="3334" max="3334" width="10.7109375" style="642" customWidth="1"/>
    <col min="3335" max="3335" width="2.42578125" style="642" bestFit="1" customWidth="1"/>
    <col min="3336" max="3336" width="8.5703125" style="642" customWidth="1"/>
    <col min="3337" max="3337" width="12.42578125" style="642" customWidth="1"/>
    <col min="3338" max="3338" width="2.140625" style="642" customWidth="1"/>
    <col min="3339" max="3339" width="9.42578125" style="642" customWidth="1"/>
    <col min="3340" max="3584" width="11" style="642"/>
    <col min="3585" max="3585" width="46.7109375" style="642" bestFit="1" customWidth="1"/>
    <col min="3586" max="3586" width="11.85546875" style="642" customWidth="1"/>
    <col min="3587" max="3587" width="12.42578125" style="642" customWidth="1"/>
    <col min="3588" max="3588" width="12.5703125" style="642" customWidth="1"/>
    <col min="3589" max="3589" width="11.7109375" style="642" customWidth="1"/>
    <col min="3590" max="3590" width="10.7109375" style="642" customWidth="1"/>
    <col min="3591" max="3591" width="2.42578125" style="642" bestFit="1" customWidth="1"/>
    <col min="3592" max="3592" width="8.5703125" style="642" customWidth="1"/>
    <col min="3593" max="3593" width="12.42578125" style="642" customWidth="1"/>
    <col min="3594" max="3594" width="2.140625" style="642" customWidth="1"/>
    <col min="3595" max="3595" width="9.42578125" style="642" customWidth="1"/>
    <col min="3596" max="3840" width="11" style="642"/>
    <col min="3841" max="3841" width="46.7109375" style="642" bestFit="1" customWidth="1"/>
    <col min="3842" max="3842" width="11.85546875" style="642" customWidth="1"/>
    <col min="3843" max="3843" width="12.42578125" style="642" customWidth="1"/>
    <col min="3844" max="3844" width="12.5703125" style="642" customWidth="1"/>
    <col min="3845" max="3845" width="11.7109375" style="642" customWidth="1"/>
    <col min="3846" max="3846" width="10.7109375" style="642" customWidth="1"/>
    <col min="3847" max="3847" width="2.42578125" style="642" bestFit="1" customWidth="1"/>
    <col min="3848" max="3848" width="8.5703125" style="642" customWidth="1"/>
    <col min="3849" max="3849" width="12.42578125" style="642" customWidth="1"/>
    <col min="3850" max="3850" width="2.140625" style="642" customWidth="1"/>
    <col min="3851" max="3851" width="9.42578125" style="642" customWidth="1"/>
    <col min="3852" max="4096" width="11" style="642"/>
    <col min="4097" max="4097" width="46.7109375" style="642" bestFit="1" customWidth="1"/>
    <col min="4098" max="4098" width="11.85546875" style="642" customWidth="1"/>
    <col min="4099" max="4099" width="12.42578125" style="642" customWidth="1"/>
    <col min="4100" max="4100" width="12.5703125" style="642" customWidth="1"/>
    <col min="4101" max="4101" width="11.7109375" style="642" customWidth="1"/>
    <col min="4102" max="4102" width="10.7109375" style="642" customWidth="1"/>
    <col min="4103" max="4103" width="2.42578125" style="642" bestFit="1" customWidth="1"/>
    <col min="4104" max="4104" width="8.5703125" style="642" customWidth="1"/>
    <col min="4105" max="4105" width="12.42578125" style="642" customWidth="1"/>
    <col min="4106" max="4106" width="2.140625" style="642" customWidth="1"/>
    <col min="4107" max="4107" width="9.42578125" style="642" customWidth="1"/>
    <col min="4108" max="4352" width="11" style="642"/>
    <col min="4353" max="4353" width="46.7109375" style="642" bestFit="1" customWidth="1"/>
    <col min="4354" max="4354" width="11.85546875" style="642" customWidth="1"/>
    <col min="4355" max="4355" width="12.42578125" style="642" customWidth="1"/>
    <col min="4356" max="4356" width="12.5703125" style="642" customWidth="1"/>
    <col min="4357" max="4357" width="11.7109375" style="642" customWidth="1"/>
    <col min="4358" max="4358" width="10.7109375" style="642" customWidth="1"/>
    <col min="4359" max="4359" width="2.42578125" style="642" bestFit="1" customWidth="1"/>
    <col min="4360" max="4360" width="8.5703125" style="642" customWidth="1"/>
    <col min="4361" max="4361" width="12.42578125" style="642" customWidth="1"/>
    <col min="4362" max="4362" width="2.140625" style="642" customWidth="1"/>
    <col min="4363" max="4363" width="9.42578125" style="642" customWidth="1"/>
    <col min="4364" max="4608" width="11" style="642"/>
    <col min="4609" max="4609" width="46.7109375" style="642" bestFit="1" customWidth="1"/>
    <col min="4610" max="4610" width="11.85546875" style="642" customWidth="1"/>
    <col min="4611" max="4611" width="12.42578125" style="642" customWidth="1"/>
    <col min="4612" max="4612" width="12.5703125" style="642" customWidth="1"/>
    <col min="4613" max="4613" width="11.7109375" style="642" customWidth="1"/>
    <col min="4614" max="4614" width="10.7109375" style="642" customWidth="1"/>
    <col min="4615" max="4615" width="2.42578125" style="642" bestFit="1" customWidth="1"/>
    <col min="4616" max="4616" width="8.5703125" style="642" customWidth="1"/>
    <col min="4617" max="4617" width="12.42578125" style="642" customWidth="1"/>
    <col min="4618" max="4618" width="2.140625" style="642" customWidth="1"/>
    <col min="4619" max="4619" width="9.42578125" style="642" customWidth="1"/>
    <col min="4620" max="4864" width="11" style="642"/>
    <col min="4865" max="4865" width="46.7109375" style="642" bestFit="1" customWidth="1"/>
    <col min="4866" max="4866" width="11.85546875" style="642" customWidth="1"/>
    <col min="4867" max="4867" width="12.42578125" style="642" customWidth="1"/>
    <col min="4868" max="4868" width="12.5703125" style="642" customWidth="1"/>
    <col min="4869" max="4869" width="11.7109375" style="642" customWidth="1"/>
    <col min="4870" max="4870" width="10.7109375" style="642" customWidth="1"/>
    <col min="4871" max="4871" width="2.42578125" style="642" bestFit="1" customWidth="1"/>
    <col min="4872" max="4872" width="8.5703125" style="642" customWidth="1"/>
    <col min="4873" max="4873" width="12.42578125" style="642" customWidth="1"/>
    <col min="4874" max="4874" width="2.140625" style="642" customWidth="1"/>
    <col min="4875" max="4875" width="9.42578125" style="642" customWidth="1"/>
    <col min="4876" max="5120" width="11" style="642"/>
    <col min="5121" max="5121" width="46.7109375" style="642" bestFit="1" customWidth="1"/>
    <col min="5122" max="5122" width="11.85546875" style="642" customWidth="1"/>
    <col min="5123" max="5123" width="12.42578125" style="642" customWidth="1"/>
    <col min="5124" max="5124" width="12.5703125" style="642" customWidth="1"/>
    <col min="5125" max="5125" width="11.7109375" style="642" customWidth="1"/>
    <col min="5126" max="5126" width="10.7109375" style="642" customWidth="1"/>
    <col min="5127" max="5127" width="2.42578125" style="642" bestFit="1" customWidth="1"/>
    <col min="5128" max="5128" width="8.5703125" style="642" customWidth="1"/>
    <col min="5129" max="5129" width="12.42578125" style="642" customWidth="1"/>
    <col min="5130" max="5130" width="2.140625" style="642" customWidth="1"/>
    <col min="5131" max="5131" width="9.42578125" style="642" customWidth="1"/>
    <col min="5132" max="5376" width="11" style="642"/>
    <col min="5377" max="5377" width="46.7109375" style="642" bestFit="1" customWidth="1"/>
    <col min="5378" max="5378" width="11.85546875" style="642" customWidth="1"/>
    <col min="5379" max="5379" width="12.42578125" style="642" customWidth="1"/>
    <col min="5380" max="5380" width="12.5703125" style="642" customWidth="1"/>
    <col min="5381" max="5381" width="11.7109375" style="642" customWidth="1"/>
    <col min="5382" max="5382" width="10.7109375" style="642" customWidth="1"/>
    <col min="5383" max="5383" width="2.42578125" style="642" bestFit="1" customWidth="1"/>
    <col min="5384" max="5384" width="8.5703125" style="642" customWidth="1"/>
    <col min="5385" max="5385" width="12.42578125" style="642" customWidth="1"/>
    <col min="5386" max="5386" width="2.140625" style="642" customWidth="1"/>
    <col min="5387" max="5387" width="9.42578125" style="642" customWidth="1"/>
    <col min="5388" max="5632" width="11" style="642"/>
    <col min="5633" max="5633" width="46.7109375" style="642" bestFit="1" customWidth="1"/>
    <col min="5634" max="5634" width="11.85546875" style="642" customWidth="1"/>
    <col min="5635" max="5635" width="12.42578125" style="642" customWidth="1"/>
    <col min="5636" max="5636" width="12.5703125" style="642" customWidth="1"/>
    <col min="5637" max="5637" width="11.7109375" style="642" customWidth="1"/>
    <col min="5638" max="5638" width="10.7109375" style="642" customWidth="1"/>
    <col min="5639" max="5639" width="2.42578125" style="642" bestFit="1" customWidth="1"/>
    <col min="5640" max="5640" width="8.5703125" style="642" customWidth="1"/>
    <col min="5641" max="5641" width="12.42578125" style="642" customWidth="1"/>
    <col min="5642" max="5642" width="2.140625" style="642" customWidth="1"/>
    <col min="5643" max="5643" width="9.42578125" style="642" customWidth="1"/>
    <col min="5644" max="5888" width="11" style="642"/>
    <col min="5889" max="5889" width="46.7109375" style="642" bestFit="1" customWidth="1"/>
    <col min="5890" max="5890" width="11.85546875" style="642" customWidth="1"/>
    <col min="5891" max="5891" width="12.42578125" style="642" customWidth="1"/>
    <col min="5892" max="5892" width="12.5703125" style="642" customWidth="1"/>
    <col min="5893" max="5893" width="11.7109375" style="642" customWidth="1"/>
    <col min="5894" max="5894" width="10.7109375" style="642" customWidth="1"/>
    <col min="5895" max="5895" width="2.42578125" style="642" bestFit="1" customWidth="1"/>
    <col min="5896" max="5896" width="8.5703125" style="642" customWidth="1"/>
    <col min="5897" max="5897" width="12.42578125" style="642" customWidth="1"/>
    <col min="5898" max="5898" width="2.140625" style="642" customWidth="1"/>
    <col min="5899" max="5899" width="9.42578125" style="642" customWidth="1"/>
    <col min="5900" max="6144" width="11" style="642"/>
    <col min="6145" max="6145" width="46.7109375" style="642" bestFit="1" customWidth="1"/>
    <col min="6146" max="6146" width="11.85546875" style="642" customWidth="1"/>
    <col min="6147" max="6147" width="12.42578125" style="642" customWidth="1"/>
    <col min="6148" max="6148" width="12.5703125" style="642" customWidth="1"/>
    <col min="6149" max="6149" width="11.7109375" style="642" customWidth="1"/>
    <col min="6150" max="6150" width="10.7109375" style="642" customWidth="1"/>
    <col min="6151" max="6151" width="2.42578125" style="642" bestFit="1" customWidth="1"/>
    <col min="6152" max="6152" width="8.5703125" style="642" customWidth="1"/>
    <col min="6153" max="6153" width="12.42578125" style="642" customWidth="1"/>
    <col min="6154" max="6154" width="2.140625" style="642" customWidth="1"/>
    <col min="6155" max="6155" width="9.42578125" style="642" customWidth="1"/>
    <col min="6156" max="6400" width="11" style="642"/>
    <col min="6401" max="6401" width="46.7109375" style="642" bestFit="1" customWidth="1"/>
    <col min="6402" max="6402" width="11.85546875" style="642" customWidth="1"/>
    <col min="6403" max="6403" width="12.42578125" style="642" customWidth="1"/>
    <col min="6404" max="6404" width="12.5703125" style="642" customWidth="1"/>
    <col min="6405" max="6405" width="11.7109375" style="642" customWidth="1"/>
    <col min="6406" max="6406" width="10.7109375" style="642" customWidth="1"/>
    <col min="6407" max="6407" width="2.42578125" style="642" bestFit="1" customWidth="1"/>
    <col min="6408" max="6408" width="8.5703125" style="642" customWidth="1"/>
    <col min="6409" max="6409" width="12.42578125" style="642" customWidth="1"/>
    <col min="6410" max="6410" width="2.140625" style="642" customWidth="1"/>
    <col min="6411" max="6411" width="9.42578125" style="642" customWidth="1"/>
    <col min="6412" max="6656" width="11" style="642"/>
    <col min="6657" max="6657" width="46.7109375" style="642" bestFit="1" customWidth="1"/>
    <col min="6658" max="6658" width="11.85546875" style="642" customWidth="1"/>
    <col min="6659" max="6659" width="12.42578125" style="642" customWidth="1"/>
    <col min="6660" max="6660" width="12.5703125" style="642" customWidth="1"/>
    <col min="6661" max="6661" width="11.7109375" style="642" customWidth="1"/>
    <col min="6662" max="6662" width="10.7109375" style="642" customWidth="1"/>
    <col min="6663" max="6663" width="2.42578125" style="642" bestFit="1" customWidth="1"/>
    <col min="6664" max="6664" width="8.5703125" style="642" customWidth="1"/>
    <col min="6665" max="6665" width="12.42578125" style="642" customWidth="1"/>
    <col min="6666" max="6666" width="2.140625" style="642" customWidth="1"/>
    <col min="6667" max="6667" width="9.42578125" style="642" customWidth="1"/>
    <col min="6668" max="6912" width="11" style="642"/>
    <col min="6913" max="6913" width="46.7109375" style="642" bestFit="1" customWidth="1"/>
    <col min="6914" max="6914" width="11.85546875" style="642" customWidth="1"/>
    <col min="6915" max="6915" width="12.42578125" style="642" customWidth="1"/>
    <col min="6916" max="6916" width="12.5703125" style="642" customWidth="1"/>
    <col min="6917" max="6917" width="11.7109375" style="642" customWidth="1"/>
    <col min="6918" max="6918" width="10.7109375" style="642" customWidth="1"/>
    <col min="6919" max="6919" width="2.42578125" style="642" bestFit="1" customWidth="1"/>
    <col min="6920" max="6920" width="8.5703125" style="642" customWidth="1"/>
    <col min="6921" max="6921" width="12.42578125" style="642" customWidth="1"/>
    <col min="6922" max="6922" width="2.140625" style="642" customWidth="1"/>
    <col min="6923" max="6923" width="9.42578125" style="642" customWidth="1"/>
    <col min="6924" max="7168" width="11" style="642"/>
    <col min="7169" max="7169" width="46.7109375" style="642" bestFit="1" customWidth="1"/>
    <col min="7170" max="7170" width="11.85546875" style="642" customWidth="1"/>
    <col min="7171" max="7171" width="12.42578125" style="642" customWidth="1"/>
    <col min="7172" max="7172" width="12.5703125" style="642" customWidth="1"/>
    <col min="7173" max="7173" width="11.7109375" style="642" customWidth="1"/>
    <col min="7174" max="7174" width="10.7109375" style="642" customWidth="1"/>
    <col min="7175" max="7175" width="2.42578125" style="642" bestFit="1" customWidth="1"/>
    <col min="7176" max="7176" width="8.5703125" style="642" customWidth="1"/>
    <col min="7177" max="7177" width="12.42578125" style="642" customWidth="1"/>
    <col min="7178" max="7178" width="2.140625" style="642" customWidth="1"/>
    <col min="7179" max="7179" width="9.42578125" style="642" customWidth="1"/>
    <col min="7180" max="7424" width="11" style="642"/>
    <col min="7425" max="7425" width="46.7109375" style="642" bestFit="1" customWidth="1"/>
    <col min="7426" max="7426" width="11.85546875" style="642" customWidth="1"/>
    <col min="7427" max="7427" width="12.42578125" style="642" customWidth="1"/>
    <col min="7428" max="7428" width="12.5703125" style="642" customWidth="1"/>
    <col min="7429" max="7429" width="11.7109375" style="642" customWidth="1"/>
    <col min="7430" max="7430" width="10.7109375" style="642" customWidth="1"/>
    <col min="7431" max="7431" width="2.42578125" style="642" bestFit="1" customWidth="1"/>
    <col min="7432" max="7432" width="8.5703125" style="642" customWidth="1"/>
    <col min="7433" max="7433" width="12.42578125" style="642" customWidth="1"/>
    <col min="7434" max="7434" width="2.140625" style="642" customWidth="1"/>
    <col min="7435" max="7435" width="9.42578125" style="642" customWidth="1"/>
    <col min="7436" max="7680" width="11" style="642"/>
    <col min="7681" max="7681" width="46.7109375" style="642" bestFit="1" customWidth="1"/>
    <col min="7682" max="7682" width="11.85546875" style="642" customWidth="1"/>
    <col min="7683" max="7683" width="12.42578125" style="642" customWidth="1"/>
    <col min="7684" max="7684" width="12.5703125" style="642" customWidth="1"/>
    <col min="7685" max="7685" width="11.7109375" style="642" customWidth="1"/>
    <col min="7686" max="7686" width="10.7109375" style="642" customWidth="1"/>
    <col min="7687" max="7687" width="2.42578125" style="642" bestFit="1" customWidth="1"/>
    <col min="7688" max="7688" width="8.5703125" style="642" customWidth="1"/>
    <col min="7689" max="7689" width="12.42578125" style="642" customWidth="1"/>
    <col min="7690" max="7690" width="2.140625" style="642" customWidth="1"/>
    <col min="7691" max="7691" width="9.42578125" style="642" customWidth="1"/>
    <col min="7692" max="7936" width="11" style="642"/>
    <col min="7937" max="7937" width="46.7109375" style="642" bestFit="1" customWidth="1"/>
    <col min="7938" max="7938" width="11.85546875" style="642" customWidth="1"/>
    <col min="7939" max="7939" width="12.42578125" style="642" customWidth="1"/>
    <col min="7940" max="7940" width="12.5703125" style="642" customWidth="1"/>
    <col min="7941" max="7941" width="11.7109375" style="642" customWidth="1"/>
    <col min="7942" max="7942" width="10.7109375" style="642" customWidth="1"/>
    <col min="7943" max="7943" width="2.42578125" style="642" bestFit="1" customWidth="1"/>
    <col min="7944" max="7944" width="8.5703125" style="642" customWidth="1"/>
    <col min="7945" max="7945" width="12.42578125" style="642" customWidth="1"/>
    <col min="7946" max="7946" width="2.140625" style="642" customWidth="1"/>
    <col min="7947" max="7947" width="9.42578125" style="642" customWidth="1"/>
    <col min="7948" max="8192" width="11" style="642"/>
    <col min="8193" max="8193" width="46.7109375" style="642" bestFit="1" customWidth="1"/>
    <col min="8194" max="8194" width="11.85546875" style="642" customWidth="1"/>
    <col min="8195" max="8195" width="12.42578125" style="642" customWidth="1"/>
    <col min="8196" max="8196" width="12.5703125" style="642" customWidth="1"/>
    <col min="8197" max="8197" width="11.7109375" style="642" customWidth="1"/>
    <col min="8198" max="8198" width="10.7109375" style="642" customWidth="1"/>
    <col min="8199" max="8199" width="2.42578125" style="642" bestFit="1" customWidth="1"/>
    <col min="8200" max="8200" width="8.5703125" style="642" customWidth="1"/>
    <col min="8201" max="8201" width="12.42578125" style="642" customWidth="1"/>
    <col min="8202" max="8202" width="2.140625" style="642" customWidth="1"/>
    <col min="8203" max="8203" width="9.42578125" style="642" customWidth="1"/>
    <col min="8204" max="8448" width="11" style="642"/>
    <col min="8449" max="8449" width="46.7109375" style="642" bestFit="1" customWidth="1"/>
    <col min="8450" max="8450" width="11.85546875" style="642" customWidth="1"/>
    <col min="8451" max="8451" width="12.42578125" style="642" customWidth="1"/>
    <col min="8452" max="8452" width="12.5703125" style="642" customWidth="1"/>
    <col min="8453" max="8453" width="11.7109375" style="642" customWidth="1"/>
    <col min="8454" max="8454" width="10.7109375" style="642" customWidth="1"/>
    <col min="8455" max="8455" width="2.42578125" style="642" bestFit="1" customWidth="1"/>
    <col min="8456" max="8456" width="8.5703125" style="642" customWidth="1"/>
    <col min="8457" max="8457" width="12.42578125" style="642" customWidth="1"/>
    <col min="8458" max="8458" width="2.140625" style="642" customWidth="1"/>
    <col min="8459" max="8459" width="9.42578125" style="642" customWidth="1"/>
    <col min="8460" max="8704" width="11" style="642"/>
    <col min="8705" max="8705" width="46.7109375" style="642" bestFit="1" customWidth="1"/>
    <col min="8706" max="8706" width="11.85546875" style="642" customWidth="1"/>
    <col min="8707" max="8707" width="12.42578125" style="642" customWidth="1"/>
    <col min="8708" max="8708" width="12.5703125" style="642" customWidth="1"/>
    <col min="8709" max="8709" width="11.7109375" style="642" customWidth="1"/>
    <col min="8710" max="8710" width="10.7109375" style="642" customWidth="1"/>
    <col min="8711" max="8711" width="2.42578125" style="642" bestFit="1" customWidth="1"/>
    <col min="8712" max="8712" width="8.5703125" style="642" customWidth="1"/>
    <col min="8713" max="8713" width="12.42578125" style="642" customWidth="1"/>
    <col min="8714" max="8714" width="2.140625" style="642" customWidth="1"/>
    <col min="8715" max="8715" width="9.42578125" style="642" customWidth="1"/>
    <col min="8716" max="8960" width="11" style="642"/>
    <col min="8961" max="8961" width="46.7109375" style="642" bestFit="1" customWidth="1"/>
    <col min="8962" max="8962" width="11.85546875" style="642" customWidth="1"/>
    <col min="8963" max="8963" width="12.42578125" style="642" customWidth="1"/>
    <col min="8964" max="8964" width="12.5703125" style="642" customWidth="1"/>
    <col min="8965" max="8965" width="11.7109375" style="642" customWidth="1"/>
    <col min="8966" max="8966" width="10.7109375" style="642" customWidth="1"/>
    <col min="8967" max="8967" width="2.42578125" style="642" bestFit="1" customWidth="1"/>
    <col min="8968" max="8968" width="8.5703125" style="642" customWidth="1"/>
    <col min="8969" max="8969" width="12.42578125" style="642" customWidth="1"/>
    <col min="8970" max="8970" width="2.140625" style="642" customWidth="1"/>
    <col min="8971" max="8971" width="9.42578125" style="642" customWidth="1"/>
    <col min="8972" max="9216" width="11" style="642"/>
    <col min="9217" max="9217" width="46.7109375" style="642" bestFit="1" customWidth="1"/>
    <col min="9218" max="9218" width="11.85546875" style="642" customWidth="1"/>
    <col min="9219" max="9219" width="12.42578125" style="642" customWidth="1"/>
    <col min="9220" max="9220" width="12.5703125" style="642" customWidth="1"/>
    <col min="9221" max="9221" width="11.7109375" style="642" customWidth="1"/>
    <col min="9222" max="9222" width="10.7109375" style="642" customWidth="1"/>
    <col min="9223" max="9223" width="2.42578125" style="642" bestFit="1" customWidth="1"/>
    <col min="9224" max="9224" width="8.5703125" style="642" customWidth="1"/>
    <col min="9225" max="9225" width="12.42578125" style="642" customWidth="1"/>
    <col min="9226" max="9226" width="2.140625" style="642" customWidth="1"/>
    <col min="9227" max="9227" width="9.42578125" style="642" customWidth="1"/>
    <col min="9228" max="9472" width="11" style="642"/>
    <col min="9473" max="9473" width="46.7109375" style="642" bestFit="1" customWidth="1"/>
    <col min="9474" max="9474" width="11.85546875" style="642" customWidth="1"/>
    <col min="9475" max="9475" width="12.42578125" style="642" customWidth="1"/>
    <col min="9476" max="9476" width="12.5703125" style="642" customWidth="1"/>
    <col min="9477" max="9477" width="11.7109375" style="642" customWidth="1"/>
    <col min="9478" max="9478" width="10.7109375" style="642" customWidth="1"/>
    <col min="9479" max="9479" width="2.42578125" style="642" bestFit="1" customWidth="1"/>
    <col min="9480" max="9480" width="8.5703125" style="642" customWidth="1"/>
    <col min="9481" max="9481" width="12.42578125" style="642" customWidth="1"/>
    <col min="9482" max="9482" width="2.140625" style="642" customWidth="1"/>
    <col min="9483" max="9483" width="9.42578125" style="642" customWidth="1"/>
    <col min="9484" max="9728" width="11" style="642"/>
    <col min="9729" max="9729" width="46.7109375" style="642" bestFit="1" customWidth="1"/>
    <col min="9730" max="9730" width="11.85546875" style="642" customWidth="1"/>
    <col min="9731" max="9731" width="12.42578125" style="642" customWidth="1"/>
    <col min="9732" max="9732" width="12.5703125" style="642" customWidth="1"/>
    <col min="9733" max="9733" width="11.7109375" style="642" customWidth="1"/>
    <col min="9734" max="9734" width="10.7109375" style="642" customWidth="1"/>
    <col min="9735" max="9735" width="2.42578125" style="642" bestFit="1" customWidth="1"/>
    <col min="9736" max="9736" width="8.5703125" style="642" customWidth="1"/>
    <col min="9737" max="9737" width="12.42578125" style="642" customWidth="1"/>
    <col min="9738" max="9738" width="2.140625" style="642" customWidth="1"/>
    <col min="9739" max="9739" width="9.42578125" style="642" customWidth="1"/>
    <col min="9740" max="9984" width="11" style="642"/>
    <col min="9985" max="9985" width="46.7109375" style="642" bestFit="1" customWidth="1"/>
    <col min="9986" max="9986" width="11.85546875" style="642" customWidth="1"/>
    <col min="9987" max="9987" width="12.42578125" style="642" customWidth="1"/>
    <col min="9988" max="9988" width="12.5703125" style="642" customWidth="1"/>
    <col min="9989" max="9989" width="11.7109375" style="642" customWidth="1"/>
    <col min="9990" max="9990" width="10.7109375" style="642" customWidth="1"/>
    <col min="9991" max="9991" width="2.42578125" style="642" bestFit="1" customWidth="1"/>
    <col min="9992" max="9992" width="8.5703125" style="642" customWidth="1"/>
    <col min="9993" max="9993" width="12.42578125" style="642" customWidth="1"/>
    <col min="9994" max="9994" width="2.140625" style="642" customWidth="1"/>
    <col min="9995" max="9995" width="9.42578125" style="642" customWidth="1"/>
    <col min="9996" max="10240" width="11" style="642"/>
    <col min="10241" max="10241" width="46.7109375" style="642" bestFit="1" customWidth="1"/>
    <col min="10242" max="10242" width="11.85546875" style="642" customWidth="1"/>
    <col min="10243" max="10243" width="12.42578125" style="642" customWidth="1"/>
    <col min="10244" max="10244" width="12.5703125" style="642" customWidth="1"/>
    <col min="10245" max="10245" width="11.7109375" style="642" customWidth="1"/>
    <col min="10246" max="10246" width="10.7109375" style="642" customWidth="1"/>
    <col min="10247" max="10247" width="2.42578125" style="642" bestFit="1" customWidth="1"/>
    <col min="10248" max="10248" width="8.5703125" style="642" customWidth="1"/>
    <col min="10249" max="10249" width="12.42578125" style="642" customWidth="1"/>
    <col min="10250" max="10250" width="2.140625" style="642" customWidth="1"/>
    <col min="10251" max="10251" width="9.42578125" style="642" customWidth="1"/>
    <col min="10252" max="10496" width="11" style="642"/>
    <col min="10497" max="10497" width="46.7109375" style="642" bestFit="1" customWidth="1"/>
    <col min="10498" max="10498" width="11.85546875" style="642" customWidth="1"/>
    <col min="10499" max="10499" width="12.42578125" style="642" customWidth="1"/>
    <col min="10500" max="10500" width="12.5703125" style="642" customWidth="1"/>
    <col min="10501" max="10501" width="11.7109375" style="642" customWidth="1"/>
    <col min="10502" max="10502" width="10.7109375" style="642" customWidth="1"/>
    <col min="10503" max="10503" width="2.42578125" style="642" bestFit="1" customWidth="1"/>
    <col min="10504" max="10504" width="8.5703125" style="642" customWidth="1"/>
    <col min="10505" max="10505" width="12.42578125" style="642" customWidth="1"/>
    <col min="10506" max="10506" width="2.140625" style="642" customWidth="1"/>
    <col min="10507" max="10507" width="9.42578125" style="642" customWidth="1"/>
    <col min="10508" max="10752" width="11" style="642"/>
    <col min="10753" max="10753" width="46.7109375" style="642" bestFit="1" customWidth="1"/>
    <col min="10754" max="10754" width="11.85546875" style="642" customWidth="1"/>
    <col min="10755" max="10755" width="12.42578125" style="642" customWidth="1"/>
    <col min="10756" max="10756" width="12.5703125" style="642" customWidth="1"/>
    <col min="10757" max="10757" width="11.7109375" style="642" customWidth="1"/>
    <col min="10758" max="10758" width="10.7109375" style="642" customWidth="1"/>
    <col min="10759" max="10759" width="2.42578125" style="642" bestFit="1" customWidth="1"/>
    <col min="10760" max="10760" width="8.5703125" style="642" customWidth="1"/>
    <col min="10761" max="10761" width="12.42578125" style="642" customWidth="1"/>
    <col min="10762" max="10762" width="2.140625" style="642" customWidth="1"/>
    <col min="10763" max="10763" width="9.42578125" style="642" customWidth="1"/>
    <col min="10764" max="11008" width="11" style="642"/>
    <col min="11009" max="11009" width="46.7109375" style="642" bestFit="1" customWidth="1"/>
    <col min="11010" max="11010" width="11.85546875" style="642" customWidth="1"/>
    <col min="11011" max="11011" width="12.42578125" style="642" customWidth="1"/>
    <col min="11012" max="11012" width="12.5703125" style="642" customWidth="1"/>
    <col min="11013" max="11013" width="11.7109375" style="642" customWidth="1"/>
    <col min="11014" max="11014" width="10.7109375" style="642" customWidth="1"/>
    <col min="11015" max="11015" width="2.42578125" style="642" bestFit="1" customWidth="1"/>
    <col min="11016" max="11016" width="8.5703125" style="642" customWidth="1"/>
    <col min="11017" max="11017" width="12.42578125" style="642" customWidth="1"/>
    <col min="11018" max="11018" width="2.140625" style="642" customWidth="1"/>
    <col min="11019" max="11019" width="9.42578125" style="642" customWidth="1"/>
    <col min="11020" max="11264" width="11" style="642"/>
    <col min="11265" max="11265" width="46.7109375" style="642" bestFit="1" customWidth="1"/>
    <col min="11266" max="11266" width="11.85546875" style="642" customWidth="1"/>
    <col min="11267" max="11267" width="12.42578125" style="642" customWidth="1"/>
    <col min="11268" max="11268" width="12.5703125" style="642" customWidth="1"/>
    <col min="11269" max="11269" width="11.7109375" style="642" customWidth="1"/>
    <col min="11270" max="11270" width="10.7109375" style="642" customWidth="1"/>
    <col min="11271" max="11271" width="2.42578125" style="642" bestFit="1" customWidth="1"/>
    <col min="11272" max="11272" width="8.5703125" style="642" customWidth="1"/>
    <col min="11273" max="11273" width="12.42578125" style="642" customWidth="1"/>
    <col min="11274" max="11274" width="2.140625" style="642" customWidth="1"/>
    <col min="11275" max="11275" width="9.42578125" style="642" customWidth="1"/>
    <col min="11276" max="11520" width="11" style="642"/>
    <col min="11521" max="11521" width="46.7109375" style="642" bestFit="1" customWidth="1"/>
    <col min="11522" max="11522" width="11.85546875" style="642" customWidth="1"/>
    <col min="11523" max="11523" width="12.42578125" style="642" customWidth="1"/>
    <col min="11524" max="11524" width="12.5703125" style="642" customWidth="1"/>
    <col min="11525" max="11525" width="11.7109375" style="642" customWidth="1"/>
    <col min="11526" max="11526" width="10.7109375" style="642" customWidth="1"/>
    <col min="11527" max="11527" width="2.42578125" style="642" bestFit="1" customWidth="1"/>
    <col min="11528" max="11528" width="8.5703125" style="642" customWidth="1"/>
    <col min="11529" max="11529" width="12.42578125" style="642" customWidth="1"/>
    <col min="11530" max="11530" width="2.140625" style="642" customWidth="1"/>
    <col min="11531" max="11531" width="9.42578125" style="642" customWidth="1"/>
    <col min="11532" max="11776" width="11" style="642"/>
    <col min="11777" max="11777" width="46.7109375" style="642" bestFit="1" customWidth="1"/>
    <col min="11778" max="11778" width="11.85546875" style="642" customWidth="1"/>
    <col min="11779" max="11779" width="12.42578125" style="642" customWidth="1"/>
    <col min="11780" max="11780" width="12.5703125" style="642" customWidth="1"/>
    <col min="11781" max="11781" width="11.7109375" style="642" customWidth="1"/>
    <col min="11782" max="11782" width="10.7109375" style="642" customWidth="1"/>
    <col min="11783" max="11783" width="2.42578125" style="642" bestFit="1" customWidth="1"/>
    <col min="11784" max="11784" width="8.5703125" style="642" customWidth="1"/>
    <col min="11785" max="11785" width="12.42578125" style="642" customWidth="1"/>
    <col min="11786" max="11786" width="2.140625" style="642" customWidth="1"/>
    <col min="11787" max="11787" width="9.42578125" style="642" customWidth="1"/>
    <col min="11788" max="12032" width="11" style="642"/>
    <col min="12033" max="12033" width="46.7109375" style="642" bestFit="1" customWidth="1"/>
    <col min="12034" max="12034" width="11.85546875" style="642" customWidth="1"/>
    <col min="12035" max="12035" width="12.42578125" style="642" customWidth="1"/>
    <col min="12036" max="12036" width="12.5703125" style="642" customWidth="1"/>
    <col min="12037" max="12037" width="11.7109375" style="642" customWidth="1"/>
    <col min="12038" max="12038" width="10.7109375" style="642" customWidth="1"/>
    <col min="12039" max="12039" width="2.42578125" style="642" bestFit="1" customWidth="1"/>
    <col min="12040" max="12040" width="8.5703125" style="642" customWidth="1"/>
    <col min="12041" max="12041" width="12.42578125" style="642" customWidth="1"/>
    <col min="12042" max="12042" width="2.140625" style="642" customWidth="1"/>
    <col min="12043" max="12043" width="9.42578125" style="642" customWidth="1"/>
    <col min="12044" max="12288" width="11" style="642"/>
    <col min="12289" max="12289" width="46.7109375" style="642" bestFit="1" customWidth="1"/>
    <col min="12290" max="12290" width="11.85546875" style="642" customWidth="1"/>
    <col min="12291" max="12291" width="12.42578125" style="642" customWidth="1"/>
    <col min="12292" max="12292" width="12.5703125" style="642" customWidth="1"/>
    <col min="12293" max="12293" width="11.7109375" style="642" customWidth="1"/>
    <col min="12294" max="12294" width="10.7109375" style="642" customWidth="1"/>
    <col min="12295" max="12295" width="2.42578125" style="642" bestFit="1" customWidth="1"/>
    <col min="12296" max="12296" width="8.5703125" style="642" customWidth="1"/>
    <col min="12297" max="12297" width="12.42578125" style="642" customWidth="1"/>
    <col min="12298" max="12298" width="2.140625" style="642" customWidth="1"/>
    <col min="12299" max="12299" width="9.42578125" style="642" customWidth="1"/>
    <col min="12300" max="12544" width="11" style="642"/>
    <col min="12545" max="12545" width="46.7109375" style="642" bestFit="1" customWidth="1"/>
    <col min="12546" max="12546" width="11.85546875" style="642" customWidth="1"/>
    <col min="12547" max="12547" width="12.42578125" style="642" customWidth="1"/>
    <col min="12548" max="12548" width="12.5703125" style="642" customWidth="1"/>
    <col min="12549" max="12549" width="11.7109375" style="642" customWidth="1"/>
    <col min="12550" max="12550" width="10.7109375" style="642" customWidth="1"/>
    <col min="12551" max="12551" width="2.42578125" style="642" bestFit="1" customWidth="1"/>
    <col min="12552" max="12552" width="8.5703125" style="642" customWidth="1"/>
    <col min="12553" max="12553" width="12.42578125" style="642" customWidth="1"/>
    <col min="12554" max="12554" width="2.140625" style="642" customWidth="1"/>
    <col min="12555" max="12555" width="9.42578125" style="642" customWidth="1"/>
    <col min="12556" max="12800" width="11" style="642"/>
    <col min="12801" max="12801" width="46.7109375" style="642" bestFit="1" customWidth="1"/>
    <col min="12802" max="12802" width="11.85546875" style="642" customWidth="1"/>
    <col min="12803" max="12803" width="12.42578125" style="642" customWidth="1"/>
    <col min="12804" max="12804" width="12.5703125" style="642" customWidth="1"/>
    <col min="12805" max="12805" width="11.7109375" style="642" customWidth="1"/>
    <col min="12806" max="12806" width="10.7109375" style="642" customWidth="1"/>
    <col min="12807" max="12807" width="2.42578125" style="642" bestFit="1" customWidth="1"/>
    <col min="12808" max="12808" width="8.5703125" style="642" customWidth="1"/>
    <col min="12809" max="12809" width="12.42578125" style="642" customWidth="1"/>
    <col min="12810" max="12810" width="2.140625" style="642" customWidth="1"/>
    <col min="12811" max="12811" width="9.42578125" style="642" customWidth="1"/>
    <col min="12812" max="13056" width="11" style="642"/>
    <col min="13057" max="13057" width="46.7109375" style="642" bestFit="1" customWidth="1"/>
    <col min="13058" max="13058" width="11.85546875" style="642" customWidth="1"/>
    <col min="13059" max="13059" width="12.42578125" style="642" customWidth="1"/>
    <col min="13060" max="13060" width="12.5703125" style="642" customWidth="1"/>
    <col min="13061" max="13061" width="11.7109375" style="642" customWidth="1"/>
    <col min="13062" max="13062" width="10.7109375" style="642" customWidth="1"/>
    <col min="13063" max="13063" width="2.42578125" style="642" bestFit="1" customWidth="1"/>
    <col min="13064" max="13064" width="8.5703125" style="642" customWidth="1"/>
    <col min="13065" max="13065" width="12.42578125" style="642" customWidth="1"/>
    <col min="13066" max="13066" width="2.140625" style="642" customWidth="1"/>
    <col min="13067" max="13067" width="9.42578125" style="642" customWidth="1"/>
    <col min="13068" max="13312" width="11" style="642"/>
    <col min="13313" max="13313" width="46.7109375" style="642" bestFit="1" customWidth="1"/>
    <col min="13314" max="13314" width="11.85546875" style="642" customWidth="1"/>
    <col min="13315" max="13315" width="12.42578125" style="642" customWidth="1"/>
    <col min="13316" max="13316" width="12.5703125" style="642" customWidth="1"/>
    <col min="13317" max="13317" width="11.7109375" style="642" customWidth="1"/>
    <col min="13318" max="13318" width="10.7109375" style="642" customWidth="1"/>
    <col min="13319" max="13319" width="2.42578125" style="642" bestFit="1" customWidth="1"/>
    <col min="13320" max="13320" width="8.5703125" style="642" customWidth="1"/>
    <col min="13321" max="13321" width="12.42578125" style="642" customWidth="1"/>
    <col min="13322" max="13322" width="2.140625" style="642" customWidth="1"/>
    <col min="13323" max="13323" width="9.42578125" style="642" customWidth="1"/>
    <col min="13324" max="13568" width="11" style="642"/>
    <col min="13569" max="13569" width="46.7109375" style="642" bestFit="1" customWidth="1"/>
    <col min="13570" max="13570" width="11.85546875" style="642" customWidth="1"/>
    <col min="13571" max="13571" width="12.42578125" style="642" customWidth="1"/>
    <col min="13572" max="13572" width="12.5703125" style="642" customWidth="1"/>
    <col min="13573" max="13573" width="11.7109375" style="642" customWidth="1"/>
    <col min="13574" max="13574" width="10.7109375" style="642" customWidth="1"/>
    <col min="13575" max="13575" width="2.42578125" style="642" bestFit="1" customWidth="1"/>
    <col min="13576" max="13576" width="8.5703125" style="642" customWidth="1"/>
    <col min="13577" max="13577" width="12.42578125" style="642" customWidth="1"/>
    <col min="13578" max="13578" width="2.140625" style="642" customWidth="1"/>
    <col min="13579" max="13579" width="9.42578125" style="642" customWidth="1"/>
    <col min="13580" max="13824" width="11" style="642"/>
    <col min="13825" max="13825" width="46.7109375" style="642" bestFit="1" customWidth="1"/>
    <col min="13826" max="13826" width="11.85546875" style="642" customWidth="1"/>
    <col min="13827" max="13827" width="12.42578125" style="642" customWidth="1"/>
    <col min="13828" max="13828" width="12.5703125" style="642" customWidth="1"/>
    <col min="13829" max="13829" width="11.7109375" style="642" customWidth="1"/>
    <col min="13830" max="13830" width="10.7109375" style="642" customWidth="1"/>
    <col min="13831" max="13831" width="2.42578125" style="642" bestFit="1" customWidth="1"/>
    <col min="13832" max="13832" width="8.5703125" style="642" customWidth="1"/>
    <col min="13833" max="13833" width="12.42578125" style="642" customWidth="1"/>
    <col min="13834" max="13834" width="2.140625" style="642" customWidth="1"/>
    <col min="13835" max="13835" width="9.42578125" style="642" customWidth="1"/>
    <col min="13836" max="14080" width="11" style="642"/>
    <col min="14081" max="14081" width="46.7109375" style="642" bestFit="1" customWidth="1"/>
    <col min="14082" max="14082" width="11.85546875" style="642" customWidth="1"/>
    <col min="14083" max="14083" width="12.42578125" style="642" customWidth="1"/>
    <col min="14084" max="14084" width="12.5703125" style="642" customWidth="1"/>
    <col min="14085" max="14085" width="11.7109375" style="642" customWidth="1"/>
    <col min="14086" max="14086" width="10.7109375" style="642" customWidth="1"/>
    <col min="14087" max="14087" width="2.42578125" style="642" bestFit="1" customWidth="1"/>
    <col min="14088" max="14088" width="8.5703125" style="642" customWidth="1"/>
    <col min="14089" max="14089" width="12.42578125" style="642" customWidth="1"/>
    <col min="14090" max="14090" width="2.140625" style="642" customWidth="1"/>
    <col min="14091" max="14091" width="9.42578125" style="642" customWidth="1"/>
    <col min="14092" max="14336" width="11" style="642"/>
    <col min="14337" max="14337" width="46.7109375" style="642" bestFit="1" customWidth="1"/>
    <col min="14338" max="14338" width="11.85546875" style="642" customWidth="1"/>
    <col min="14339" max="14339" width="12.42578125" style="642" customWidth="1"/>
    <col min="14340" max="14340" width="12.5703125" style="642" customWidth="1"/>
    <col min="14341" max="14341" width="11.7109375" style="642" customWidth="1"/>
    <col min="14342" max="14342" width="10.7109375" style="642" customWidth="1"/>
    <col min="14343" max="14343" width="2.42578125" style="642" bestFit="1" customWidth="1"/>
    <col min="14344" max="14344" width="8.5703125" style="642" customWidth="1"/>
    <col min="14345" max="14345" width="12.42578125" style="642" customWidth="1"/>
    <col min="14346" max="14346" width="2.140625" style="642" customWidth="1"/>
    <col min="14347" max="14347" width="9.42578125" style="642" customWidth="1"/>
    <col min="14348" max="14592" width="11" style="642"/>
    <col min="14593" max="14593" width="46.7109375" style="642" bestFit="1" customWidth="1"/>
    <col min="14594" max="14594" width="11.85546875" style="642" customWidth="1"/>
    <col min="14595" max="14595" width="12.42578125" style="642" customWidth="1"/>
    <col min="14596" max="14596" width="12.5703125" style="642" customWidth="1"/>
    <col min="14597" max="14597" width="11.7109375" style="642" customWidth="1"/>
    <col min="14598" max="14598" width="10.7109375" style="642" customWidth="1"/>
    <col min="14599" max="14599" width="2.42578125" style="642" bestFit="1" customWidth="1"/>
    <col min="14600" max="14600" width="8.5703125" style="642" customWidth="1"/>
    <col min="14601" max="14601" width="12.42578125" style="642" customWidth="1"/>
    <col min="14602" max="14602" width="2.140625" style="642" customWidth="1"/>
    <col min="14603" max="14603" width="9.42578125" style="642" customWidth="1"/>
    <col min="14604" max="14848" width="11" style="642"/>
    <col min="14849" max="14849" width="46.7109375" style="642" bestFit="1" customWidth="1"/>
    <col min="14850" max="14850" width="11.85546875" style="642" customWidth="1"/>
    <col min="14851" max="14851" width="12.42578125" style="642" customWidth="1"/>
    <col min="14852" max="14852" width="12.5703125" style="642" customWidth="1"/>
    <col min="14853" max="14853" width="11.7109375" style="642" customWidth="1"/>
    <col min="14854" max="14854" width="10.7109375" style="642" customWidth="1"/>
    <col min="14855" max="14855" width="2.42578125" style="642" bestFit="1" customWidth="1"/>
    <col min="14856" max="14856" width="8.5703125" style="642" customWidth="1"/>
    <col min="14857" max="14857" width="12.42578125" style="642" customWidth="1"/>
    <col min="14858" max="14858" width="2.140625" style="642" customWidth="1"/>
    <col min="14859" max="14859" width="9.42578125" style="642" customWidth="1"/>
    <col min="14860" max="15104" width="11" style="642"/>
    <col min="15105" max="15105" width="46.7109375" style="642" bestFit="1" customWidth="1"/>
    <col min="15106" max="15106" width="11.85546875" style="642" customWidth="1"/>
    <col min="15107" max="15107" width="12.42578125" style="642" customWidth="1"/>
    <col min="15108" max="15108" width="12.5703125" style="642" customWidth="1"/>
    <col min="15109" max="15109" width="11.7109375" style="642" customWidth="1"/>
    <col min="15110" max="15110" width="10.7109375" style="642" customWidth="1"/>
    <col min="15111" max="15111" width="2.42578125" style="642" bestFit="1" customWidth="1"/>
    <col min="15112" max="15112" width="8.5703125" style="642" customWidth="1"/>
    <col min="15113" max="15113" width="12.42578125" style="642" customWidth="1"/>
    <col min="15114" max="15114" width="2.140625" style="642" customWidth="1"/>
    <col min="15115" max="15115" width="9.42578125" style="642" customWidth="1"/>
    <col min="15116" max="15360" width="11" style="642"/>
    <col min="15361" max="15361" width="46.7109375" style="642" bestFit="1" customWidth="1"/>
    <col min="15362" max="15362" width="11.85546875" style="642" customWidth="1"/>
    <col min="15363" max="15363" width="12.42578125" style="642" customWidth="1"/>
    <col min="15364" max="15364" width="12.5703125" style="642" customWidth="1"/>
    <col min="15365" max="15365" width="11.7109375" style="642" customWidth="1"/>
    <col min="15366" max="15366" width="10.7109375" style="642" customWidth="1"/>
    <col min="15367" max="15367" width="2.42578125" style="642" bestFit="1" customWidth="1"/>
    <col min="15368" max="15368" width="8.5703125" style="642" customWidth="1"/>
    <col min="15369" max="15369" width="12.42578125" style="642" customWidth="1"/>
    <col min="15370" max="15370" width="2.140625" style="642" customWidth="1"/>
    <col min="15371" max="15371" width="9.42578125" style="642" customWidth="1"/>
    <col min="15372" max="15616" width="11" style="642"/>
    <col min="15617" max="15617" width="46.7109375" style="642" bestFit="1" customWidth="1"/>
    <col min="15618" max="15618" width="11.85546875" style="642" customWidth="1"/>
    <col min="15619" max="15619" width="12.42578125" style="642" customWidth="1"/>
    <col min="15620" max="15620" width="12.5703125" style="642" customWidth="1"/>
    <col min="15621" max="15621" width="11.7109375" style="642" customWidth="1"/>
    <col min="15622" max="15622" width="10.7109375" style="642" customWidth="1"/>
    <col min="15623" max="15623" width="2.42578125" style="642" bestFit="1" customWidth="1"/>
    <col min="15624" max="15624" width="8.5703125" style="642" customWidth="1"/>
    <col min="15625" max="15625" width="12.42578125" style="642" customWidth="1"/>
    <col min="15626" max="15626" width="2.140625" style="642" customWidth="1"/>
    <col min="15627" max="15627" width="9.42578125" style="642" customWidth="1"/>
    <col min="15628" max="15872" width="11" style="642"/>
    <col min="15873" max="15873" width="46.7109375" style="642" bestFit="1" customWidth="1"/>
    <col min="15874" max="15874" width="11.85546875" style="642" customWidth="1"/>
    <col min="15875" max="15875" width="12.42578125" style="642" customWidth="1"/>
    <col min="15876" max="15876" width="12.5703125" style="642" customWidth="1"/>
    <col min="15877" max="15877" width="11.7109375" style="642" customWidth="1"/>
    <col min="15878" max="15878" width="10.7109375" style="642" customWidth="1"/>
    <col min="15879" max="15879" width="2.42578125" style="642" bestFit="1" customWidth="1"/>
    <col min="15880" max="15880" width="8.5703125" style="642" customWidth="1"/>
    <col min="15881" max="15881" width="12.42578125" style="642" customWidth="1"/>
    <col min="15882" max="15882" width="2.140625" style="642" customWidth="1"/>
    <col min="15883" max="15883" width="9.42578125" style="642" customWidth="1"/>
    <col min="15884" max="16128" width="11" style="642"/>
    <col min="16129" max="16129" width="46.7109375" style="642" bestFit="1" customWidth="1"/>
    <col min="16130" max="16130" width="11.85546875" style="642" customWidth="1"/>
    <col min="16131" max="16131" width="12.42578125" style="642" customWidth="1"/>
    <col min="16132" max="16132" width="12.5703125" style="642" customWidth="1"/>
    <col min="16133" max="16133" width="11.7109375" style="642" customWidth="1"/>
    <col min="16134" max="16134" width="10.7109375" style="642" customWidth="1"/>
    <col min="16135" max="16135" width="2.42578125" style="642" bestFit="1" customWidth="1"/>
    <col min="16136" max="16136" width="8.5703125" style="642" customWidth="1"/>
    <col min="16137" max="16137" width="12.42578125" style="642" customWidth="1"/>
    <col min="16138" max="16138" width="2.140625" style="642" customWidth="1"/>
    <col min="16139" max="16139" width="9.42578125" style="642" customWidth="1"/>
    <col min="16140" max="16384" width="11" style="642"/>
  </cols>
  <sheetData>
    <row r="1" spans="1:11" s="342" customFormat="1" ht="15.75">
      <c r="A1" s="1777" t="s">
        <v>406</v>
      </c>
      <c r="B1" s="1777"/>
      <c r="C1" s="1777"/>
      <c r="D1" s="1777"/>
      <c r="E1" s="1777"/>
      <c r="F1" s="1777"/>
      <c r="G1" s="1777"/>
      <c r="H1" s="1777"/>
      <c r="I1" s="1777"/>
      <c r="J1" s="1777"/>
      <c r="K1" s="1777"/>
    </row>
    <row r="2" spans="1:11" s="342" customFormat="1" ht="17.100000000000001" customHeight="1">
      <c r="A2" s="1789" t="s">
        <v>121</v>
      </c>
      <c r="B2" s="1789"/>
      <c r="C2" s="1789"/>
      <c r="D2" s="1789"/>
      <c r="E2" s="1789"/>
      <c r="F2" s="1789"/>
      <c r="G2" s="1789"/>
      <c r="H2" s="1789"/>
      <c r="I2" s="1789"/>
      <c r="J2" s="1789"/>
      <c r="K2" s="1789"/>
    </row>
    <row r="3" spans="1:11" s="342" customFormat="1" ht="17.100000000000001" customHeight="1" thickBot="1">
      <c r="A3" s="687"/>
      <c r="B3" s="758"/>
      <c r="C3" s="643"/>
      <c r="D3" s="643"/>
      <c r="E3" s="643"/>
      <c r="F3" s="643"/>
      <c r="G3" s="643"/>
      <c r="H3" s="643"/>
      <c r="I3" s="1779" t="s">
        <v>1</v>
      </c>
      <c r="J3" s="1779"/>
      <c r="K3" s="1779"/>
    </row>
    <row r="4" spans="1:11" s="342" customFormat="1" ht="22.5" customHeight="1" thickTop="1">
      <c r="A4" s="1793" t="s">
        <v>324</v>
      </c>
      <c r="B4" s="760">
        <v>2016</v>
      </c>
      <c r="C4" s="760">
        <v>2017</v>
      </c>
      <c r="D4" s="760">
        <v>2017</v>
      </c>
      <c r="E4" s="760">
        <v>2018</v>
      </c>
      <c r="F4" s="1801" t="s">
        <v>284</v>
      </c>
      <c r="G4" s="1802"/>
      <c r="H4" s="1802"/>
      <c r="I4" s="1802"/>
      <c r="J4" s="1802"/>
      <c r="K4" s="1803"/>
    </row>
    <row r="5" spans="1:11" s="342" customFormat="1" ht="22.5" customHeight="1">
      <c r="A5" s="1794"/>
      <c r="B5" s="741" t="s">
        <v>286</v>
      </c>
      <c r="C5" s="741" t="s">
        <v>287</v>
      </c>
      <c r="D5" s="741" t="s">
        <v>288</v>
      </c>
      <c r="E5" s="741" t="s">
        <v>289</v>
      </c>
      <c r="F5" s="1782" t="s">
        <v>6</v>
      </c>
      <c r="G5" s="1783"/>
      <c r="H5" s="1784"/>
      <c r="I5" s="1783" t="s">
        <v>47</v>
      </c>
      <c r="J5" s="1783"/>
      <c r="K5" s="1785"/>
    </row>
    <row r="6" spans="1:11" s="342" customFormat="1" ht="22.5" customHeight="1">
      <c r="A6" s="1795"/>
      <c r="B6" s="741"/>
      <c r="C6" s="741"/>
      <c r="D6" s="741"/>
      <c r="E6" s="741"/>
      <c r="F6" s="714" t="s">
        <v>3</v>
      </c>
      <c r="G6" s="715" t="s">
        <v>88</v>
      </c>
      <c r="H6" s="716" t="s">
        <v>290</v>
      </c>
      <c r="I6" s="713" t="s">
        <v>3</v>
      </c>
      <c r="J6" s="715" t="s">
        <v>88</v>
      </c>
      <c r="K6" s="717" t="s">
        <v>290</v>
      </c>
    </row>
    <row r="7" spans="1:11" s="342" customFormat="1" ht="22.5" customHeight="1">
      <c r="A7" s="646" t="s">
        <v>371</v>
      </c>
      <c r="B7" s="647">
        <v>268895.39120110672</v>
      </c>
      <c r="C7" s="647">
        <v>251615.40730765427</v>
      </c>
      <c r="D7" s="647">
        <v>221028.05011192398</v>
      </c>
      <c r="E7" s="647">
        <v>251217.47232215269</v>
      </c>
      <c r="F7" s="648">
        <v>-17279.983893452445</v>
      </c>
      <c r="G7" s="718"/>
      <c r="H7" s="650">
        <v>-6.4262848895497635</v>
      </c>
      <c r="I7" s="651">
        <v>30189.422210228717</v>
      </c>
      <c r="J7" s="719"/>
      <c r="K7" s="653">
        <v>13.658638437493082</v>
      </c>
    </row>
    <row r="8" spans="1:11" s="342" customFormat="1" ht="22.5" customHeight="1">
      <c r="A8" s="655" t="s">
        <v>372</v>
      </c>
      <c r="B8" s="656">
        <v>7238.3446196574696</v>
      </c>
      <c r="C8" s="656">
        <v>5129.328774554835</v>
      </c>
      <c r="D8" s="656">
        <v>5588.4626733444893</v>
      </c>
      <c r="E8" s="656">
        <v>4756.9919351063982</v>
      </c>
      <c r="F8" s="657">
        <v>-2109.0158451026346</v>
      </c>
      <c r="G8" s="720"/>
      <c r="H8" s="659">
        <v>-29.136715035300941</v>
      </c>
      <c r="I8" s="660">
        <v>-831.47073823809114</v>
      </c>
      <c r="J8" s="659"/>
      <c r="K8" s="661">
        <v>-14.878344668990811</v>
      </c>
    </row>
    <row r="9" spans="1:11" s="342" customFormat="1" ht="22.5" customHeight="1">
      <c r="A9" s="655" t="s">
        <v>373</v>
      </c>
      <c r="B9" s="656">
        <v>7185.5054103074699</v>
      </c>
      <c r="C9" s="656">
        <v>5077.8927285548352</v>
      </c>
      <c r="D9" s="656">
        <v>5537.1644933344896</v>
      </c>
      <c r="E9" s="656">
        <v>4754.9227655963978</v>
      </c>
      <c r="F9" s="657">
        <v>-2107.6126817526347</v>
      </c>
      <c r="G9" s="720"/>
      <c r="H9" s="659">
        <v>-29.33144659148547</v>
      </c>
      <c r="I9" s="660">
        <v>-782.24172773809187</v>
      </c>
      <c r="J9" s="659"/>
      <c r="K9" s="661">
        <v>-14.127117384353244</v>
      </c>
    </row>
    <row r="10" spans="1:11" s="342" customFormat="1" ht="22.5" customHeight="1">
      <c r="A10" s="655" t="s">
        <v>374</v>
      </c>
      <c r="B10" s="656">
        <v>52.839209350000004</v>
      </c>
      <c r="C10" s="656">
        <v>51.436045999999997</v>
      </c>
      <c r="D10" s="656">
        <v>51.29818001000001</v>
      </c>
      <c r="E10" s="656">
        <v>2.06916951</v>
      </c>
      <c r="F10" s="657">
        <v>-1.4031633500000069</v>
      </c>
      <c r="G10" s="720"/>
      <c r="H10" s="659">
        <v>-2.6555343413744832</v>
      </c>
      <c r="I10" s="660">
        <v>-49.229010500000008</v>
      </c>
      <c r="J10" s="659"/>
      <c r="K10" s="661">
        <v>-95.966388067575409</v>
      </c>
    </row>
    <row r="11" spans="1:11" s="342" customFormat="1" ht="22.5" customHeight="1">
      <c r="A11" s="655" t="s">
        <v>375</v>
      </c>
      <c r="B11" s="656">
        <v>143419.26116404336</v>
      </c>
      <c r="C11" s="656">
        <v>108080.02998766753</v>
      </c>
      <c r="D11" s="656">
        <v>92788.125347221503</v>
      </c>
      <c r="E11" s="656">
        <v>104247.30943516828</v>
      </c>
      <c r="F11" s="657">
        <v>-35339.231176375833</v>
      </c>
      <c r="G11" s="720"/>
      <c r="H11" s="659">
        <v>-24.640505668171532</v>
      </c>
      <c r="I11" s="660">
        <v>11459.184087946778</v>
      </c>
      <c r="J11" s="659"/>
      <c r="K11" s="661">
        <v>12.349838996170556</v>
      </c>
    </row>
    <row r="12" spans="1:11" s="342" customFormat="1" ht="22.5" customHeight="1">
      <c r="A12" s="655" t="s">
        <v>373</v>
      </c>
      <c r="B12" s="656">
        <v>143392.19525063335</v>
      </c>
      <c r="C12" s="656">
        <v>108055.73356755955</v>
      </c>
      <c r="D12" s="656">
        <v>92758.015931981499</v>
      </c>
      <c r="E12" s="656">
        <v>104244.12918482829</v>
      </c>
      <c r="F12" s="657">
        <v>-35336.461683073794</v>
      </c>
      <c r="G12" s="720"/>
      <c r="H12" s="659">
        <v>-24.643225261535086</v>
      </c>
      <c r="I12" s="660">
        <v>11486.113252846786</v>
      </c>
      <c r="J12" s="659"/>
      <c r="K12" s="661">
        <v>12.382879406637411</v>
      </c>
    </row>
    <row r="13" spans="1:11" s="342" customFormat="1" ht="22.5" customHeight="1">
      <c r="A13" s="655" t="s">
        <v>374</v>
      </c>
      <c r="B13" s="656">
        <v>27.065913409999993</v>
      </c>
      <c r="C13" s="656">
        <v>24.296420107968064</v>
      </c>
      <c r="D13" s="656">
        <v>30.109415240000001</v>
      </c>
      <c r="E13" s="656">
        <v>3.1802503400000002</v>
      </c>
      <c r="F13" s="657">
        <v>-2.769493302031929</v>
      </c>
      <c r="G13" s="720"/>
      <c r="H13" s="659">
        <v>-10.232402875451044</v>
      </c>
      <c r="I13" s="660">
        <v>-26.9291649</v>
      </c>
      <c r="J13" s="659"/>
      <c r="K13" s="661">
        <v>-89.43768812960846</v>
      </c>
    </row>
    <row r="14" spans="1:11" s="342" customFormat="1" ht="22.5" customHeight="1">
      <c r="A14" s="655" t="s">
        <v>376</v>
      </c>
      <c r="B14" s="656">
        <v>68222.084073120001</v>
      </c>
      <c r="C14" s="656">
        <v>100072.42200439998</v>
      </c>
      <c r="D14" s="656">
        <v>88672.974029399993</v>
      </c>
      <c r="E14" s="656">
        <v>112973.92392652002</v>
      </c>
      <c r="F14" s="657">
        <v>31850.337931279981</v>
      </c>
      <c r="G14" s="720"/>
      <c r="H14" s="659">
        <v>46.68625763051007</v>
      </c>
      <c r="I14" s="660">
        <v>24300.949897120023</v>
      </c>
      <c r="J14" s="659"/>
      <c r="K14" s="661">
        <v>27.405136867364927</v>
      </c>
    </row>
    <row r="15" spans="1:11" s="342" customFormat="1" ht="22.5" customHeight="1">
      <c r="A15" s="655" t="s">
        <v>373</v>
      </c>
      <c r="B15" s="656">
        <v>68221.017073120005</v>
      </c>
      <c r="C15" s="656">
        <v>100071.39650439998</v>
      </c>
      <c r="D15" s="656">
        <v>88671.945529399993</v>
      </c>
      <c r="E15" s="656">
        <v>112972.84052652001</v>
      </c>
      <c r="F15" s="657">
        <v>31850.379431279973</v>
      </c>
      <c r="G15" s="720"/>
      <c r="H15" s="659">
        <v>46.687048651213161</v>
      </c>
      <c r="I15" s="660">
        <v>24300.89499712002</v>
      </c>
      <c r="J15" s="659"/>
      <c r="K15" s="661">
        <v>27.405392824118014</v>
      </c>
    </row>
    <row r="16" spans="1:11" s="342" customFormat="1" ht="22.5" customHeight="1">
      <c r="A16" s="655" t="s">
        <v>374</v>
      </c>
      <c r="B16" s="656">
        <v>1.0669999999999999</v>
      </c>
      <c r="C16" s="656">
        <v>1.0255000000000001</v>
      </c>
      <c r="D16" s="656">
        <v>1.0285</v>
      </c>
      <c r="E16" s="656">
        <v>1.0833999999999999</v>
      </c>
      <c r="F16" s="657">
        <v>-4.149999999999987E-2</v>
      </c>
      <c r="G16" s="720"/>
      <c r="H16" s="659">
        <v>-3.8894095595126403</v>
      </c>
      <c r="I16" s="660">
        <v>5.4899999999999949E-2</v>
      </c>
      <c r="J16" s="659"/>
      <c r="K16" s="661">
        <v>5.3378706854642637</v>
      </c>
    </row>
    <row r="17" spans="1:11" s="342" customFormat="1" ht="22.5" customHeight="1">
      <c r="A17" s="655" t="s">
        <v>377</v>
      </c>
      <c r="B17" s="656">
        <v>49807.393956635882</v>
      </c>
      <c r="C17" s="656">
        <v>38088.948093131934</v>
      </c>
      <c r="D17" s="656">
        <v>33757.240330098</v>
      </c>
      <c r="E17" s="656">
        <v>29127.439118868002</v>
      </c>
      <c r="F17" s="657">
        <v>-11718.445863503948</v>
      </c>
      <c r="G17" s="720"/>
      <c r="H17" s="659">
        <v>-23.527522587723524</v>
      </c>
      <c r="I17" s="660">
        <v>-4629.8012112299984</v>
      </c>
      <c r="J17" s="659"/>
      <c r="K17" s="661">
        <v>-13.714987261864714</v>
      </c>
    </row>
    <row r="18" spans="1:11" s="342" customFormat="1" ht="22.5" customHeight="1">
      <c r="A18" s="655" t="s">
        <v>373</v>
      </c>
      <c r="B18" s="656">
        <v>49586.519796905879</v>
      </c>
      <c r="C18" s="656">
        <v>37877.620461031933</v>
      </c>
      <c r="D18" s="656">
        <v>33544.562746308002</v>
      </c>
      <c r="E18" s="656">
        <v>29127.439118868002</v>
      </c>
      <c r="F18" s="657">
        <v>-11708.899335873946</v>
      </c>
      <c r="G18" s="720"/>
      <c r="H18" s="659">
        <v>-23.613069406424774</v>
      </c>
      <c r="I18" s="660">
        <v>-4417.1236274399998</v>
      </c>
      <c r="J18" s="659"/>
      <c r="K18" s="661">
        <v>-13.167927275862789</v>
      </c>
    </row>
    <row r="19" spans="1:11" s="342" customFormat="1" ht="22.5" customHeight="1">
      <c r="A19" s="655" t="s">
        <v>374</v>
      </c>
      <c r="B19" s="656">
        <v>220.87415972999997</v>
      </c>
      <c r="C19" s="656">
        <v>211.32763210000002</v>
      </c>
      <c r="D19" s="656">
        <v>212.67758379</v>
      </c>
      <c r="E19" s="656">
        <v>0</v>
      </c>
      <c r="F19" s="657">
        <v>-9.5465276299999573</v>
      </c>
      <c r="G19" s="720"/>
      <c r="H19" s="659">
        <v>-4.322156852422113</v>
      </c>
      <c r="I19" s="660">
        <v>-212.67758379</v>
      </c>
      <c r="J19" s="659"/>
      <c r="K19" s="661">
        <v>-100</v>
      </c>
    </row>
    <row r="20" spans="1:11" s="342" customFormat="1" ht="22.5" customHeight="1">
      <c r="A20" s="655" t="s">
        <v>378</v>
      </c>
      <c r="B20" s="656">
        <v>208.30738765000001</v>
      </c>
      <c r="C20" s="656">
        <v>244.67844790000004</v>
      </c>
      <c r="D20" s="656">
        <v>221.24773185999999</v>
      </c>
      <c r="E20" s="656">
        <v>111.80790648999999</v>
      </c>
      <c r="F20" s="657">
        <v>36.371060250000028</v>
      </c>
      <c r="G20" s="720"/>
      <c r="H20" s="659">
        <v>17.460283411124632</v>
      </c>
      <c r="I20" s="660">
        <v>-109.43982536999999</v>
      </c>
      <c r="J20" s="659"/>
      <c r="K20" s="661">
        <v>-49.464834938624712</v>
      </c>
    </row>
    <row r="21" spans="1:11" s="342" customFormat="1" ht="22.5" customHeight="1">
      <c r="A21" s="646" t="s">
        <v>379</v>
      </c>
      <c r="B21" s="647">
        <v>5</v>
      </c>
      <c r="C21" s="647">
        <v>440.73427169999997</v>
      </c>
      <c r="D21" s="647">
        <v>181.4</v>
      </c>
      <c r="E21" s="647">
        <v>649.95533795000006</v>
      </c>
      <c r="F21" s="648">
        <v>435.73427169999997</v>
      </c>
      <c r="G21" s="718"/>
      <c r="H21" s="650">
        <v>8714.6854339999991</v>
      </c>
      <c r="I21" s="651">
        <v>468.55533795000008</v>
      </c>
      <c r="J21" s="650"/>
      <c r="K21" s="653">
        <v>258.29952477949286</v>
      </c>
    </row>
    <row r="22" spans="1:11" s="342" customFormat="1" ht="22.5" customHeight="1">
      <c r="A22" s="646" t="s">
        <v>380</v>
      </c>
      <c r="B22" s="647">
        <v>0</v>
      </c>
      <c r="C22" s="647">
        <v>0</v>
      </c>
      <c r="D22" s="647">
        <v>0</v>
      </c>
      <c r="E22" s="647">
        <v>0</v>
      </c>
      <c r="F22" s="648">
        <v>0</v>
      </c>
      <c r="G22" s="718"/>
      <c r="H22" s="650"/>
      <c r="I22" s="651">
        <v>0</v>
      </c>
      <c r="J22" s="650"/>
      <c r="K22" s="653"/>
    </row>
    <row r="23" spans="1:11" s="342" customFormat="1" ht="22.5" customHeight="1">
      <c r="A23" s="745" t="s">
        <v>381</v>
      </c>
      <c r="B23" s="647">
        <v>62786.073413223901</v>
      </c>
      <c r="C23" s="647">
        <v>68045.452610098277</v>
      </c>
      <c r="D23" s="647">
        <v>57246.027867661556</v>
      </c>
      <c r="E23" s="647">
        <v>66959.984753503901</v>
      </c>
      <c r="F23" s="648">
        <v>5259.3791968743753</v>
      </c>
      <c r="G23" s="718"/>
      <c r="H23" s="650">
        <v>8.3766652554619743</v>
      </c>
      <c r="I23" s="651">
        <v>9713.9568858423445</v>
      </c>
      <c r="J23" s="650"/>
      <c r="K23" s="653">
        <v>16.968787613174793</v>
      </c>
    </row>
    <row r="24" spans="1:11" s="342" customFormat="1" ht="22.5" customHeight="1">
      <c r="A24" s="746" t="s">
        <v>382</v>
      </c>
      <c r="B24" s="656">
        <v>29278.220210750002</v>
      </c>
      <c r="C24" s="656">
        <v>32051.826037379997</v>
      </c>
      <c r="D24" s="656">
        <v>29699.492332189995</v>
      </c>
      <c r="E24" s="656">
        <v>35270.929066920005</v>
      </c>
      <c r="F24" s="657">
        <v>2773.6058266299951</v>
      </c>
      <c r="G24" s="720"/>
      <c r="H24" s="659">
        <v>9.4732733296801221</v>
      </c>
      <c r="I24" s="660">
        <v>5571.4367347300104</v>
      </c>
      <c r="J24" s="659"/>
      <c r="K24" s="661">
        <v>18.759366902347256</v>
      </c>
    </row>
    <row r="25" spans="1:11" s="342" customFormat="1" ht="22.5" customHeight="1">
      <c r="A25" s="746" t="s">
        <v>383</v>
      </c>
      <c r="B25" s="656">
        <v>12137.73240106091</v>
      </c>
      <c r="C25" s="656">
        <v>15184.333416636002</v>
      </c>
      <c r="D25" s="656">
        <v>12282.186413422542</v>
      </c>
      <c r="E25" s="656">
        <v>14301.946284491463</v>
      </c>
      <c r="F25" s="657">
        <v>3046.6010155750919</v>
      </c>
      <c r="G25" s="720"/>
      <c r="H25" s="659">
        <v>25.100248670079434</v>
      </c>
      <c r="I25" s="660">
        <v>2019.7598710689217</v>
      </c>
      <c r="J25" s="659"/>
      <c r="K25" s="661">
        <v>16.444628041646027</v>
      </c>
    </row>
    <row r="26" spans="1:11" s="342" customFormat="1" ht="22.5" customHeight="1">
      <c r="A26" s="746" t="s">
        <v>384</v>
      </c>
      <c r="B26" s="656">
        <v>21370.120801412992</v>
      </c>
      <c r="C26" s="656">
        <v>20809.29315608228</v>
      </c>
      <c r="D26" s="656">
        <v>15264.349122049021</v>
      </c>
      <c r="E26" s="656">
        <v>17387.109402092436</v>
      </c>
      <c r="F26" s="657">
        <v>-560.82764533071168</v>
      </c>
      <c r="G26" s="720"/>
      <c r="H26" s="659">
        <v>-2.624354118267922</v>
      </c>
      <c r="I26" s="660">
        <v>2122.7602800434142</v>
      </c>
      <c r="J26" s="659"/>
      <c r="K26" s="661">
        <v>13.906654408062073</v>
      </c>
    </row>
    <row r="27" spans="1:11" s="342" customFormat="1" ht="22.5" customHeight="1">
      <c r="A27" s="747" t="s">
        <v>385</v>
      </c>
      <c r="B27" s="748">
        <v>331686.46461433062</v>
      </c>
      <c r="C27" s="748">
        <v>320101.59418945253</v>
      </c>
      <c r="D27" s="748">
        <v>278455.47797958553</v>
      </c>
      <c r="E27" s="748">
        <v>318827.41241360659</v>
      </c>
      <c r="F27" s="749">
        <v>-11584.870424878085</v>
      </c>
      <c r="G27" s="750"/>
      <c r="H27" s="751">
        <v>-3.4927172679019103</v>
      </c>
      <c r="I27" s="752">
        <v>40371.934434021066</v>
      </c>
      <c r="J27" s="751"/>
      <c r="K27" s="753">
        <v>14.498524046627253</v>
      </c>
    </row>
    <row r="28" spans="1:11" s="342" customFormat="1" ht="22.5" customHeight="1">
      <c r="A28" s="646" t="s">
        <v>386</v>
      </c>
      <c r="B28" s="647">
        <v>21923.102081426001</v>
      </c>
      <c r="C28" s="647">
        <v>19464.835063284503</v>
      </c>
      <c r="D28" s="647">
        <v>19078.460297303998</v>
      </c>
      <c r="E28" s="647">
        <v>18646.038891503998</v>
      </c>
      <c r="F28" s="648">
        <v>-2458.2670181414978</v>
      </c>
      <c r="G28" s="718"/>
      <c r="H28" s="650">
        <v>-11.213134934148874</v>
      </c>
      <c r="I28" s="651">
        <v>-432.42140579999977</v>
      </c>
      <c r="J28" s="650"/>
      <c r="K28" s="653">
        <v>-2.2665424728278825</v>
      </c>
    </row>
    <row r="29" spans="1:11" s="342" customFormat="1" ht="22.5" customHeight="1">
      <c r="A29" s="655" t="s">
        <v>387</v>
      </c>
      <c r="B29" s="656">
        <v>7819.6807671499992</v>
      </c>
      <c r="C29" s="656">
        <v>6865.1364364600013</v>
      </c>
      <c r="D29" s="656">
        <v>6519.2494668899981</v>
      </c>
      <c r="E29" s="656">
        <v>6333.4423640900022</v>
      </c>
      <c r="F29" s="657">
        <v>-954.54433068999788</v>
      </c>
      <c r="G29" s="720"/>
      <c r="H29" s="659">
        <v>-12.206947561081781</v>
      </c>
      <c r="I29" s="660">
        <v>-185.80710279999585</v>
      </c>
      <c r="J29" s="659"/>
      <c r="K29" s="661">
        <v>-2.8501302756348568</v>
      </c>
    </row>
    <row r="30" spans="1:11" s="342" customFormat="1" ht="22.5" customHeight="1">
      <c r="A30" s="655" t="s">
        <v>388</v>
      </c>
      <c r="B30" s="656">
        <v>13738.88305825</v>
      </c>
      <c r="C30" s="656">
        <v>12402.205291810002</v>
      </c>
      <c r="D30" s="656">
        <v>12364.73573455</v>
      </c>
      <c r="E30" s="656">
        <v>12156.385483399999</v>
      </c>
      <c r="F30" s="657">
        <v>-1336.6777664399979</v>
      </c>
      <c r="G30" s="720"/>
      <c r="H30" s="659">
        <v>-9.729158919053047</v>
      </c>
      <c r="I30" s="660">
        <v>-208.35025115000099</v>
      </c>
      <c r="J30" s="659"/>
      <c r="K30" s="661">
        <v>-1.6850360219816185</v>
      </c>
    </row>
    <row r="31" spans="1:11" s="342" customFormat="1" ht="22.5" customHeight="1">
      <c r="A31" s="655" t="s">
        <v>389</v>
      </c>
      <c r="B31" s="656">
        <v>71.680997069999975</v>
      </c>
      <c r="C31" s="656">
        <v>97.601010196499999</v>
      </c>
      <c r="D31" s="656">
        <v>95.982125290000027</v>
      </c>
      <c r="E31" s="656">
        <v>142.17568595999998</v>
      </c>
      <c r="F31" s="657">
        <v>25.920013126500024</v>
      </c>
      <c r="G31" s="720"/>
      <c r="H31" s="659">
        <v>36.160229608954623</v>
      </c>
      <c r="I31" s="660">
        <v>46.193560669999954</v>
      </c>
      <c r="J31" s="659"/>
      <c r="K31" s="661">
        <v>48.127253413519341</v>
      </c>
    </row>
    <row r="32" spans="1:11" s="342" customFormat="1" ht="22.5" customHeight="1">
      <c r="A32" s="655" t="s">
        <v>390</v>
      </c>
      <c r="B32" s="656">
        <v>292.59525895600007</v>
      </c>
      <c r="C32" s="656">
        <v>94.014718808000012</v>
      </c>
      <c r="D32" s="656">
        <v>98.230970573999997</v>
      </c>
      <c r="E32" s="656">
        <v>6.1725415540000004</v>
      </c>
      <c r="F32" s="657">
        <v>-198.58054014800007</v>
      </c>
      <c r="G32" s="720"/>
      <c r="H32" s="659">
        <v>-67.868680051942405</v>
      </c>
      <c r="I32" s="660">
        <v>-92.058429019999991</v>
      </c>
      <c r="J32" s="659"/>
      <c r="K32" s="661">
        <v>-93.71629790693143</v>
      </c>
    </row>
    <row r="33" spans="1:11" s="342" customFormat="1" ht="22.5" customHeight="1">
      <c r="A33" s="655" t="s">
        <v>391</v>
      </c>
      <c r="B33" s="656">
        <v>0.26200000000000001</v>
      </c>
      <c r="C33" s="656">
        <v>5.87760601</v>
      </c>
      <c r="D33" s="656">
        <v>0.26200000000000001</v>
      </c>
      <c r="E33" s="656">
        <v>7.862816500000001</v>
      </c>
      <c r="F33" s="657">
        <v>5.6156060100000005</v>
      </c>
      <c r="G33" s="720"/>
      <c r="H33" s="659">
        <v>2143.3610725190842</v>
      </c>
      <c r="I33" s="660">
        <v>7.6008165000000005</v>
      </c>
      <c r="J33" s="659"/>
      <c r="K33" s="661">
        <v>2901.0750000000003</v>
      </c>
    </row>
    <row r="34" spans="1:11" s="342" customFormat="1" ht="22.5" customHeight="1">
      <c r="A34" s="721" t="s">
        <v>392</v>
      </c>
      <c r="B34" s="647">
        <v>294699.9861287151</v>
      </c>
      <c r="C34" s="647">
        <v>288489.91744656762</v>
      </c>
      <c r="D34" s="647">
        <v>251801.03352306486</v>
      </c>
      <c r="E34" s="647">
        <v>287416.69789641461</v>
      </c>
      <c r="F34" s="648">
        <v>-6210.068682147481</v>
      </c>
      <c r="G34" s="718"/>
      <c r="H34" s="650">
        <v>-2.1072510941466862</v>
      </c>
      <c r="I34" s="651">
        <v>35615.664373349748</v>
      </c>
      <c r="J34" s="650"/>
      <c r="K34" s="653">
        <v>14.144367826864922</v>
      </c>
    </row>
    <row r="35" spans="1:11" s="342" customFormat="1" ht="22.5" customHeight="1">
      <c r="A35" s="655" t="s">
        <v>393</v>
      </c>
      <c r="B35" s="656">
        <v>5561.0999999999995</v>
      </c>
      <c r="C35" s="656">
        <v>6438</v>
      </c>
      <c r="D35" s="656">
        <v>6814.8</v>
      </c>
      <c r="E35" s="656">
        <v>8124.4</v>
      </c>
      <c r="F35" s="657">
        <v>876.90000000000055</v>
      </c>
      <c r="G35" s="720"/>
      <c r="H35" s="659">
        <v>15.768463073852306</v>
      </c>
      <c r="I35" s="660">
        <v>1309.5999999999995</v>
      </c>
      <c r="J35" s="659"/>
      <c r="K35" s="661">
        <v>19.216998297822379</v>
      </c>
    </row>
    <row r="36" spans="1:11" s="342" customFormat="1" ht="22.5" customHeight="1">
      <c r="A36" s="655" t="s">
        <v>394</v>
      </c>
      <c r="B36" s="656">
        <v>188.23284962165576</v>
      </c>
      <c r="C36" s="656">
        <v>197.82960071000005</v>
      </c>
      <c r="D36" s="656">
        <v>170.10310785999999</v>
      </c>
      <c r="E36" s="656">
        <v>64.471624669999969</v>
      </c>
      <c r="F36" s="657">
        <v>9.5967510883442912</v>
      </c>
      <c r="G36" s="720"/>
      <c r="H36" s="659">
        <v>5.0983402246916878</v>
      </c>
      <c r="I36" s="660">
        <v>-105.63148319000003</v>
      </c>
      <c r="J36" s="659"/>
      <c r="K36" s="661">
        <v>-62.098502795691381</v>
      </c>
    </row>
    <row r="37" spans="1:11" s="342" customFormat="1" ht="22.5" customHeight="1">
      <c r="A37" s="662" t="s">
        <v>395</v>
      </c>
      <c r="B37" s="656">
        <v>54167.327470207412</v>
      </c>
      <c r="C37" s="656">
        <v>39556.372336530869</v>
      </c>
      <c r="D37" s="656">
        <v>41999.851472388393</v>
      </c>
      <c r="E37" s="656">
        <v>38815.746352546499</v>
      </c>
      <c r="F37" s="657">
        <v>-14610.955133676543</v>
      </c>
      <c r="G37" s="720"/>
      <c r="H37" s="659">
        <v>-26.973741951202445</v>
      </c>
      <c r="I37" s="660">
        <v>-3184.1051198418936</v>
      </c>
      <c r="J37" s="659"/>
      <c r="K37" s="661">
        <v>-7.5812294763356309</v>
      </c>
    </row>
    <row r="38" spans="1:11" s="342" customFormat="1" ht="22.5" customHeight="1">
      <c r="A38" s="754" t="s">
        <v>396</v>
      </c>
      <c r="B38" s="656">
        <v>0</v>
      </c>
      <c r="C38" s="656">
        <v>0</v>
      </c>
      <c r="D38" s="656">
        <v>0</v>
      </c>
      <c r="E38" s="656">
        <v>0</v>
      </c>
      <c r="F38" s="657">
        <v>0</v>
      </c>
      <c r="G38" s="720"/>
      <c r="H38" s="659"/>
      <c r="I38" s="660">
        <v>0</v>
      </c>
      <c r="J38" s="659"/>
      <c r="K38" s="661"/>
    </row>
    <row r="39" spans="1:11" s="342" customFormat="1" ht="22.5" customHeight="1">
      <c r="A39" s="754" t="s">
        <v>397</v>
      </c>
      <c r="B39" s="656">
        <v>54167.327470207412</v>
      </c>
      <c r="C39" s="656">
        <v>39556.372336530869</v>
      </c>
      <c r="D39" s="656">
        <v>41999.851472388393</v>
      </c>
      <c r="E39" s="656">
        <v>38815.746352546499</v>
      </c>
      <c r="F39" s="657">
        <v>-14610.955133676543</v>
      </c>
      <c r="G39" s="720"/>
      <c r="H39" s="659">
        <v>-26.973741951202445</v>
      </c>
      <c r="I39" s="660">
        <v>-3184.1051198418936</v>
      </c>
      <c r="J39" s="659"/>
      <c r="K39" s="661">
        <v>-7.5812294763356309</v>
      </c>
    </row>
    <row r="40" spans="1:11" s="342" customFormat="1" ht="22.5" customHeight="1">
      <c r="A40" s="655" t="s">
        <v>398</v>
      </c>
      <c r="B40" s="656">
        <v>234783.325808886</v>
      </c>
      <c r="C40" s="656">
        <v>242297.71550932675</v>
      </c>
      <c r="D40" s="656">
        <v>202816.27894281648</v>
      </c>
      <c r="E40" s="656">
        <v>240412.07991919812</v>
      </c>
      <c r="F40" s="657">
        <v>7514.3897004407481</v>
      </c>
      <c r="G40" s="720"/>
      <c r="H40" s="659">
        <v>3.2005636152191972</v>
      </c>
      <c r="I40" s="660">
        <v>37595.800976381637</v>
      </c>
      <c r="J40" s="659"/>
      <c r="K40" s="661">
        <v>18.536875428516108</v>
      </c>
    </row>
    <row r="41" spans="1:11" s="342" customFormat="1" ht="22.5" customHeight="1">
      <c r="A41" s="662" t="s">
        <v>399</v>
      </c>
      <c r="B41" s="656">
        <v>232698.82148765077</v>
      </c>
      <c r="C41" s="656">
        <v>238601.20970337794</v>
      </c>
      <c r="D41" s="656">
        <v>200735.94992329748</v>
      </c>
      <c r="E41" s="656">
        <v>237233.67407269811</v>
      </c>
      <c r="F41" s="657">
        <v>5902.3882157271728</v>
      </c>
      <c r="G41" s="720"/>
      <c r="H41" s="659">
        <v>2.5364925262590599</v>
      </c>
      <c r="I41" s="660">
        <v>36497.72414940063</v>
      </c>
      <c r="J41" s="659"/>
      <c r="K41" s="661">
        <v>18.18195702530944</v>
      </c>
    </row>
    <row r="42" spans="1:11" s="342" customFormat="1" ht="22.5" customHeight="1">
      <c r="A42" s="662" t="s">
        <v>400</v>
      </c>
      <c r="B42" s="656">
        <v>2084.5043212352234</v>
      </c>
      <c r="C42" s="656">
        <v>3696.5058059488001</v>
      </c>
      <c r="D42" s="656">
        <v>2080.3290195190002</v>
      </c>
      <c r="E42" s="656">
        <v>3178.4058464999989</v>
      </c>
      <c r="F42" s="657">
        <v>1612.0014847135767</v>
      </c>
      <c r="G42" s="720"/>
      <c r="H42" s="659">
        <v>77.332604604932953</v>
      </c>
      <c r="I42" s="660">
        <v>1098.0768269809987</v>
      </c>
      <c r="J42" s="659"/>
      <c r="K42" s="661">
        <v>52.783805671032205</v>
      </c>
    </row>
    <row r="43" spans="1:11" s="342" customFormat="1" ht="22.5" customHeight="1">
      <c r="A43" s="675" t="s">
        <v>401</v>
      </c>
      <c r="B43" s="676">
        <v>0</v>
      </c>
      <c r="C43" s="676">
        <v>0</v>
      </c>
      <c r="D43" s="676">
        <v>0</v>
      </c>
      <c r="E43" s="676">
        <v>0</v>
      </c>
      <c r="F43" s="677">
        <v>0</v>
      </c>
      <c r="G43" s="759"/>
      <c r="H43" s="678"/>
      <c r="I43" s="679">
        <v>0</v>
      </c>
      <c r="J43" s="678"/>
      <c r="K43" s="680"/>
    </row>
    <row r="44" spans="1:11" s="342" customFormat="1" ht="22.5" customHeight="1">
      <c r="A44" s="755" t="s">
        <v>402</v>
      </c>
      <c r="B44" s="676">
        <v>60</v>
      </c>
      <c r="C44" s="676">
        <v>60</v>
      </c>
      <c r="D44" s="676">
        <v>0</v>
      </c>
      <c r="E44" s="676">
        <v>0</v>
      </c>
      <c r="F44" s="677">
        <v>0</v>
      </c>
      <c r="G44" s="718"/>
      <c r="H44" s="647"/>
      <c r="I44" s="679">
        <v>0</v>
      </c>
      <c r="J44" s="650"/>
      <c r="K44" s="653"/>
    </row>
    <row r="45" spans="1:11" s="342" customFormat="1" ht="22.5" customHeight="1" thickBot="1">
      <c r="A45" s="756" t="s">
        <v>403</v>
      </c>
      <c r="B45" s="682">
        <v>15003.376400557077</v>
      </c>
      <c r="C45" s="682">
        <v>12086.841679893552</v>
      </c>
      <c r="D45" s="682">
        <v>7575.9841577602047</v>
      </c>
      <c r="E45" s="682">
        <v>12764.675619819718</v>
      </c>
      <c r="F45" s="683">
        <v>-2916.5347206635251</v>
      </c>
      <c r="G45" s="729"/>
      <c r="H45" s="684">
        <v>-19.439189171813577</v>
      </c>
      <c r="I45" s="685">
        <v>5188.6914620595135</v>
      </c>
      <c r="J45" s="684"/>
      <c r="K45" s="686">
        <v>68.488678883319096</v>
      </c>
    </row>
    <row r="46" spans="1:11" s="342" customFormat="1" ht="22.5" customHeight="1" thickTop="1">
      <c r="A46" s="693" t="s">
        <v>318</v>
      </c>
      <c r="B46" s="758"/>
      <c r="C46" s="643"/>
      <c r="D46" s="689"/>
      <c r="E46" s="689"/>
      <c r="F46" s="660"/>
      <c r="G46" s="660"/>
      <c r="H46" s="660"/>
      <c r="I46" s="660"/>
      <c r="J46" s="660"/>
      <c r="K46" s="660"/>
    </row>
  </sheetData>
  <mergeCells count="7">
    <mergeCell ref="A1:K1"/>
    <mergeCell ref="A2:K2"/>
    <mergeCell ref="I3:K3"/>
    <mergeCell ref="F4:K4"/>
    <mergeCell ref="F5:H5"/>
    <mergeCell ref="I5:K5"/>
    <mergeCell ref="A4:A6"/>
  </mergeCells>
  <pageMargins left="0.5" right="0.5"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24"/>
  <sheetViews>
    <sheetView workbookViewId="0">
      <selection activeCell="L15" sqref="L15"/>
    </sheetView>
  </sheetViews>
  <sheetFormatPr defaultRowHeight="15.75"/>
  <cols>
    <col min="1" max="1" width="12.5703125" style="136" bestFit="1" customWidth="1"/>
    <col min="2" max="2" width="12.7109375" style="136" customWidth="1"/>
    <col min="3" max="3" width="16.28515625" style="136" bestFit="1" customWidth="1"/>
    <col min="4" max="4" width="12.7109375" style="165" customWidth="1"/>
    <col min="5" max="5" width="16.28515625" style="136" bestFit="1" customWidth="1"/>
    <col min="6" max="6" width="12.7109375" style="136" customWidth="1"/>
    <col min="7" max="7" width="16.28515625" style="136" bestFit="1" customWidth="1"/>
    <col min="8" max="8" width="12.7109375" style="136" customWidth="1"/>
    <col min="9" max="9" width="16.28515625" style="136" bestFit="1" customWidth="1"/>
    <col min="10" max="10" width="13.7109375" style="136" bestFit="1" customWidth="1"/>
    <col min="11" max="11" width="14.42578125" style="136" customWidth="1"/>
    <col min="12" max="12" width="9.140625" style="136"/>
    <col min="13" max="13" width="13.7109375" style="136" bestFit="1" customWidth="1"/>
    <col min="14" max="16384" width="9.140625" style="136"/>
  </cols>
  <sheetData>
    <row r="1" spans="1:9">
      <c r="A1" s="1547" t="s">
        <v>194</v>
      </c>
      <c r="B1" s="1547"/>
      <c r="C1" s="1547"/>
      <c r="D1" s="1547"/>
      <c r="E1" s="1547"/>
      <c r="F1" s="1547"/>
      <c r="G1" s="1547"/>
      <c r="H1" s="1547"/>
      <c r="I1" s="1547"/>
    </row>
    <row r="2" spans="1:9">
      <c r="A2" s="1548" t="s">
        <v>89</v>
      </c>
      <c r="B2" s="1548"/>
      <c r="C2" s="1548"/>
      <c r="D2" s="1548"/>
      <c r="E2" s="1548"/>
      <c r="F2" s="1548"/>
      <c r="G2" s="1548"/>
      <c r="H2" s="1548"/>
      <c r="I2" s="1548"/>
    </row>
    <row r="3" spans="1:9">
      <c r="A3" s="1548" t="s">
        <v>195</v>
      </c>
      <c r="B3" s="1548"/>
      <c r="C3" s="1548"/>
      <c r="D3" s="1548"/>
      <c r="E3" s="1548"/>
      <c r="F3" s="1548"/>
      <c r="G3" s="1548"/>
      <c r="H3" s="1548"/>
      <c r="I3" s="1548"/>
    </row>
    <row r="4" spans="1:9">
      <c r="A4" s="1549" t="s">
        <v>196</v>
      </c>
      <c r="B4" s="1549"/>
      <c r="C4" s="1549"/>
      <c r="D4" s="1549"/>
      <c r="E4" s="1549"/>
      <c r="F4" s="1549"/>
      <c r="G4" s="1549"/>
      <c r="H4" s="1549"/>
      <c r="I4" s="1549"/>
    </row>
    <row r="5" spans="1:9" ht="16.5" thickBot="1">
      <c r="A5" s="137"/>
      <c r="B5" s="137"/>
      <c r="C5" s="137"/>
      <c r="D5" s="137"/>
      <c r="E5" s="137"/>
      <c r="F5" s="137"/>
      <c r="G5" s="137"/>
      <c r="H5" s="137"/>
      <c r="I5" s="137"/>
    </row>
    <row r="6" spans="1:9" ht="27.75" customHeight="1" thickTop="1">
      <c r="A6" s="1550" t="s">
        <v>197</v>
      </c>
      <c r="B6" s="1552" t="s">
        <v>198</v>
      </c>
      <c r="C6" s="1552"/>
      <c r="D6" s="1553" t="s">
        <v>5</v>
      </c>
      <c r="E6" s="1554"/>
      <c r="F6" s="1552" t="s">
        <v>6</v>
      </c>
      <c r="G6" s="1552"/>
      <c r="H6" s="1554" t="s">
        <v>47</v>
      </c>
      <c r="I6" s="1555"/>
    </row>
    <row r="7" spans="1:9" ht="27.75" customHeight="1">
      <c r="A7" s="1551"/>
      <c r="B7" s="138" t="s">
        <v>199</v>
      </c>
      <c r="C7" s="138" t="s">
        <v>4</v>
      </c>
      <c r="D7" s="139" t="s">
        <v>199</v>
      </c>
      <c r="E7" s="139" t="s">
        <v>4</v>
      </c>
      <c r="F7" s="139" t="s">
        <v>199</v>
      </c>
      <c r="G7" s="139" t="s">
        <v>4</v>
      </c>
      <c r="H7" s="140" t="s">
        <v>199</v>
      </c>
      <c r="I7" s="141" t="s">
        <v>4</v>
      </c>
    </row>
    <row r="8" spans="1:9" ht="27.75" customHeight="1">
      <c r="A8" s="142" t="s">
        <v>200</v>
      </c>
      <c r="B8" s="143">
        <v>99.64</v>
      </c>
      <c r="C8" s="144">
        <v>7.5</v>
      </c>
      <c r="D8" s="144">
        <v>106.52</v>
      </c>
      <c r="E8" s="145">
        <v>6.9</v>
      </c>
      <c r="F8" s="144">
        <v>115.7</v>
      </c>
      <c r="G8" s="144">
        <v>8.61</v>
      </c>
      <c r="H8" s="146">
        <v>118.34</v>
      </c>
      <c r="I8" s="147">
        <v>2.29</v>
      </c>
    </row>
    <row r="9" spans="1:9" ht="27.75" customHeight="1">
      <c r="A9" s="142" t="s">
        <v>201</v>
      </c>
      <c r="B9" s="143">
        <v>99.87</v>
      </c>
      <c r="C9" s="148">
        <v>7.6</v>
      </c>
      <c r="D9" s="149">
        <v>107.05</v>
      </c>
      <c r="E9" s="148">
        <v>7.2</v>
      </c>
      <c r="F9" s="149">
        <v>115.5</v>
      </c>
      <c r="G9" s="148">
        <v>7.9</v>
      </c>
      <c r="H9" s="150">
        <v>119.41</v>
      </c>
      <c r="I9" s="147">
        <v>3.39</v>
      </c>
    </row>
    <row r="10" spans="1:9" ht="27.75" customHeight="1">
      <c r="A10" s="142" t="s">
        <v>202</v>
      </c>
      <c r="B10" s="151">
        <v>100.17</v>
      </c>
      <c r="C10" s="144">
        <v>7.5</v>
      </c>
      <c r="D10" s="152">
        <v>108.37</v>
      </c>
      <c r="E10" s="144">
        <v>8.1999999999999993</v>
      </c>
      <c r="F10" s="152">
        <v>115.66</v>
      </c>
      <c r="G10" s="144">
        <v>6.73</v>
      </c>
      <c r="H10" s="153">
        <v>119.24</v>
      </c>
      <c r="I10" s="147">
        <v>3.1</v>
      </c>
    </row>
    <row r="11" spans="1:9" ht="27.75" customHeight="1">
      <c r="A11" s="142" t="s">
        <v>203</v>
      </c>
      <c r="B11" s="151">
        <v>100.37</v>
      </c>
      <c r="C11" s="144">
        <v>7.2</v>
      </c>
      <c r="D11" s="152">
        <v>110.85</v>
      </c>
      <c r="E11" s="144">
        <v>10.44</v>
      </c>
      <c r="F11" s="152">
        <v>116.12</v>
      </c>
      <c r="G11" s="144">
        <v>4.75</v>
      </c>
      <c r="H11" s="153">
        <v>120.59</v>
      </c>
      <c r="I11" s="147">
        <v>3.85</v>
      </c>
    </row>
    <row r="12" spans="1:9" ht="27.75" customHeight="1">
      <c r="A12" s="142" t="s">
        <v>204</v>
      </c>
      <c r="B12" s="151">
        <v>99.38</v>
      </c>
      <c r="C12" s="144">
        <v>7</v>
      </c>
      <c r="D12" s="152">
        <v>110.88</v>
      </c>
      <c r="E12" s="144">
        <v>11.58</v>
      </c>
      <c r="F12" s="152">
        <v>115.1</v>
      </c>
      <c r="G12" s="144">
        <v>3.8</v>
      </c>
      <c r="H12" s="153">
        <v>119.92</v>
      </c>
      <c r="I12" s="147">
        <v>4.16</v>
      </c>
    </row>
    <row r="13" spans="1:9" ht="27.75" customHeight="1">
      <c r="A13" s="142" t="s">
        <v>205</v>
      </c>
      <c r="B13" s="151">
        <v>98.58</v>
      </c>
      <c r="C13" s="144">
        <v>6.8</v>
      </c>
      <c r="D13" s="152">
        <v>110.5</v>
      </c>
      <c r="E13" s="144">
        <v>12.1</v>
      </c>
      <c r="F13" s="152">
        <v>113.9</v>
      </c>
      <c r="G13" s="152">
        <v>3.2</v>
      </c>
      <c r="H13" s="153">
        <v>118.5</v>
      </c>
      <c r="I13" s="154">
        <v>4</v>
      </c>
    </row>
    <row r="14" spans="1:9" ht="27.75" customHeight="1">
      <c r="A14" s="142" t="s">
        <v>206</v>
      </c>
      <c r="B14" s="151">
        <v>98.67</v>
      </c>
      <c r="C14" s="152">
        <v>7</v>
      </c>
      <c r="D14" s="152">
        <v>109.8</v>
      </c>
      <c r="E14" s="152">
        <v>11.3</v>
      </c>
      <c r="F14" s="152">
        <v>113.38</v>
      </c>
      <c r="G14" s="152">
        <v>3.26</v>
      </c>
      <c r="H14" s="153">
        <v>119.04</v>
      </c>
      <c r="I14" s="154">
        <v>4.99</v>
      </c>
    </row>
    <row r="15" spans="1:9" ht="27.75" customHeight="1">
      <c r="A15" s="142" t="s">
        <v>207</v>
      </c>
      <c r="B15" s="151">
        <v>99.05</v>
      </c>
      <c r="C15" s="144">
        <v>7</v>
      </c>
      <c r="D15" s="152">
        <v>109.18</v>
      </c>
      <c r="E15" s="144">
        <v>10.24</v>
      </c>
      <c r="F15" s="152">
        <v>112.4</v>
      </c>
      <c r="G15" s="152">
        <v>2.9</v>
      </c>
      <c r="H15" s="153">
        <v>119.09</v>
      </c>
      <c r="I15" s="154">
        <v>5.96</v>
      </c>
    </row>
    <row r="16" spans="1:9" ht="27.75" customHeight="1">
      <c r="A16" s="142" t="s">
        <v>208</v>
      </c>
      <c r="B16" s="151">
        <v>99.68</v>
      </c>
      <c r="C16" s="144">
        <v>6.9</v>
      </c>
      <c r="D16" s="152">
        <v>109.35</v>
      </c>
      <c r="E16" s="144">
        <v>9.7100000000000009</v>
      </c>
      <c r="F16" s="152">
        <v>113.5</v>
      </c>
      <c r="G16" s="152">
        <v>3.8</v>
      </c>
      <c r="H16" s="153">
        <v>119.51</v>
      </c>
      <c r="I16" s="154">
        <v>5.33</v>
      </c>
    </row>
    <row r="17" spans="1:9" ht="27.75" customHeight="1">
      <c r="A17" s="142" t="s">
        <v>209</v>
      </c>
      <c r="B17" s="151">
        <v>101.29</v>
      </c>
      <c r="C17" s="144">
        <v>7.1</v>
      </c>
      <c r="D17" s="152">
        <v>111.48</v>
      </c>
      <c r="E17" s="144">
        <v>10.039999999999999</v>
      </c>
      <c r="F17" s="152">
        <v>115.22</v>
      </c>
      <c r="G17" s="153">
        <v>3.36</v>
      </c>
      <c r="H17" s="153">
        <v>120</v>
      </c>
      <c r="I17" s="155">
        <v>4.0999999999999996</v>
      </c>
    </row>
    <row r="18" spans="1:9" ht="27.75" customHeight="1">
      <c r="A18" s="142" t="s">
        <v>210</v>
      </c>
      <c r="B18" s="151">
        <v>101.17</v>
      </c>
      <c r="C18" s="144">
        <v>7.4</v>
      </c>
      <c r="D18" s="152">
        <v>112.44</v>
      </c>
      <c r="E18" s="144">
        <v>11.12</v>
      </c>
      <c r="F18" s="152">
        <v>115.57</v>
      </c>
      <c r="G18" s="153">
        <v>2.78</v>
      </c>
      <c r="H18" s="153"/>
      <c r="I18" s="155"/>
    </row>
    <row r="19" spans="1:9" ht="27.75" customHeight="1">
      <c r="A19" s="142" t="s">
        <v>211</v>
      </c>
      <c r="B19" s="151">
        <v>102.2</v>
      </c>
      <c r="C19" s="144">
        <v>7.6</v>
      </c>
      <c r="D19" s="152">
        <v>112.88</v>
      </c>
      <c r="E19" s="156">
        <v>10.44</v>
      </c>
      <c r="F19" s="157">
        <v>115.94</v>
      </c>
      <c r="G19" s="153">
        <v>2.71</v>
      </c>
      <c r="H19" s="158"/>
      <c r="I19" s="155"/>
    </row>
    <row r="20" spans="1:9" ht="27.75" customHeight="1" thickBot="1">
      <c r="A20" s="159" t="s">
        <v>212</v>
      </c>
      <c r="B20" s="160">
        <v>100</v>
      </c>
      <c r="C20" s="161">
        <f t="shared" ref="C20:I20" si="0">AVERAGE(C8:C19)</f>
        <v>7.2166666666666659</v>
      </c>
      <c r="D20" s="160">
        <f t="shared" si="0"/>
        <v>109.94166666666665</v>
      </c>
      <c r="E20" s="161">
        <f t="shared" si="0"/>
        <v>9.9391666666666652</v>
      </c>
      <c r="F20" s="160">
        <f t="shared" si="0"/>
        <v>114.8325</v>
      </c>
      <c r="G20" s="160">
        <f t="shared" si="0"/>
        <v>4.4833333333333334</v>
      </c>
      <c r="H20" s="162">
        <f t="shared" si="0"/>
        <v>119.364</v>
      </c>
      <c r="I20" s="163">
        <f t="shared" si="0"/>
        <v>4.117</v>
      </c>
    </row>
    <row r="21" spans="1:9" ht="16.5" thickTop="1">
      <c r="A21" s="164"/>
    </row>
    <row r="22" spans="1:9">
      <c r="A22" s="166"/>
      <c r="G22" s="167"/>
    </row>
    <row r="24" spans="1:9">
      <c r="F24" s="168"/>
      <c r="G24" s="168"/>
      <c r="H24" s="168"/>
    </row>
  </sheetData>
  <mergeCells count="9">
    <mergeCell ref="A1:I1"/>
    <mergeCell ref="A2:I2"/>
    <mergeCell ref="A3:I3"/>
    <mergeCell ref="A4:I4"/>
    <mergeCell ref="A6:A7"/>
    <mergeCell ref="B6:C6"/>
    <mergeCell ref="D6:E6"/>
    <mergeCell ref="F6:G6"/>
    <mergeCell ref="H6:I6"/>
  </mergeCells>
  <printOptions horizontalCentered="1"/>
  <pageMargins left="0.5" right="0.5" top="0.75" bottom="0.75" header="0.3" footer="0.3"/>
  <pageSetup paperSize="9" scale="71"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K46"/>
  <sheetViews>
    <sheetView zoomScale="90" zoomScaleNormal="90" workbookViewId="0">
      <selection activeCell="N10" sqref="N10"/>
    </sheetView>
  </sheetViews>
  <sheetFormatPr defaultColWidth="11" defaultRowHeight="17.100000000000001" customHeight="1"/>
  <cols>
    <col min="1" max="1" width="53.5703125" style="342" bestFit="1" customWidth="1"/>
    <col min="2" max="6" width="14.42578125" style="342" customWidth="1"/>
    <col min="7" max="7" width="2.42578125" style="342" bestFit="1" customWidth="1"/>
    <col min="8" max="8" width="8.5703125" style="342" customWidth="1"/>
    <col min="9" max="9" width="14.42578125" style="342" customWidth="1"/>
    <col min="10" max="10" width="2.140625" style="342" customWidth="1"/>
    <col min="11" max="11" width="9.42578125" style="342" customWidth="1"/>
    <col min="12" max="256" width="11" style="642"/>
    <col min="257" max="257" width="46.7109375" style="642" bestFit="1" customWidth="1"/>
    <col min="258" max="258" width="11.85546875" style="642" customWidth="1"/>
    <col min="259" max="259" width="12.42578125" style="642" customWidth="1"/>
    <col min="260" max="260" width="12.5703125" style="642" customWidth="1"/>
    <col min="261" max="261" width="11.7109375" style="642" customWidth="1"/>
    <col min="262" max="262" width="10.7109375" style="642" customWidth="1"/>
    <col min="263" max="263" width="2.42578125" style="642" bestFit="1" customWidth="1"/>
    <col min="264" max="264" width="8.5703125" style="642" customWidth="1"/>
    <col min="265" max="265" width="12.42578125" style="642" customWidth="1"/>
    <col min="266" max="266" width="2.140625" style="642" customWidth="1"/>
    <col min="267" max="267" width="9.42578125" style="642" customWidth="1"/>
    <col min="268" max="512" width="11" style="642"/>
    <col min="513" max="513" width="46.7109375" style="642" bestFit="1" customWidth="1"/>
    <col min="514" max="514" width="11.85546875" style="642" customWidth="1"/>
    <col min="515" max="515" width="12.42578125" style="642" customWidth="1"/>
    <col min="516" max="516" width="12.5703125" style="642" customWidth="1"/>
    <col min="517" max="517" width="11.7109375" style="642" customWidth="1"/>
    <col min="518" max="518" width="10.7109375" style="642" customWidth="1"/>
    <col min="519" max="519" width="2.42578125" style="642" bestFit="1" customWidth="1"/>
    <col min="520" max="520" width="8.5703125" style="642" customWidth="1"/>
    <col min="521" max="521" width="12.42578125" style="642" customWidth="1"/>
    <col min="522" max="522" width="2.140625" style="642" customWidth="1"/>
    <col min="523" max="523" width="9.42578125" style="642" customWidth="1"/>
    <col min="524" max="768" width="11" style="642"/>
    <col min="769" max="769" width="46.7109375" style="642" bestFit="1" customWidth="1"/>
    <col min="770" max="770" width="11.85546875" style="642" customWidth="1"/>
    <col min="771" max="771" width="12.42578125" style="642" customWidth="1"/>
    <col min="772" max="772" width="12.5703125" style="642" customWidth="1"/>
    <col min="773" max="773" width="11.7109375" style="642" customWidth="1"/>
    <col min="774" max="774" width="10.7109375" style="642" customWidth="1"/>
    <col min="775" max="775" width="2.42578125" style="642" bestFit="1" customWidth="1"/>
    <col min="776" max="776" width="8.5703125" style="642" customWidth="1"/>
    <col min="777" max="777" width="12.42578125" style="642" customWidth="1"/>
    <col min="778" max="778" width="2.140625" style="642" customWidth="1"/>
    <col min="779" max="779" width="9.42578125" style="642" customWidth="1"/>
    <col min="780" max="1024" width="11" style="642"/>
    <col min="1025" max="1025" width="46.7109375" style="642" bestFit="1" customWidth="1"/>
    <col min="1026" max="1026" width="11.85546875" style="642" customWidth="1"/>
    <col min="1027" max="1027" width="12.42578125" style="642" customWidth="1"/>
    <col min="1028" max="1028" width="12.5703125" style="642" customWidth="1"/>
    <col min="1029" max="1029" width="11.7109375" style="642" customWidth="1"/>
    <col min="1030" max="1030" width="10.7109375" style="642" customWidth="1"/>
    <col min="1031" max="1031" width="2.42578125" style="642" bestFit="1" customWidth="1"/>
    <col min="1032" max="1032" width="8.5703125" style="642" customWidth="1"/>
    <col min="1033" max="1033" width="12.42578125" style="642" customWidth="1"/>
    <col min="1034" max="1034" width="2.140625" style="642" customWidth="1"/>
    <col min="1035" max="1035" width="9.42578125" style="642" customWidth="1"/>
    <col min="1036" max="1280" width="11" style="642"/>
    <col min="1281" max="1281" width="46.7109375" style="642" bestFit="1" customWidth="1"/>
    <col min="1282" max="1282" width="11.85546875" style="642" customWidth="1"/>
    <col min="1283" max="1283" width="12.42578125" style="642" customWidth="1"/>
    <col min="1284" max="1284" width="12.5703125" style="642" customWidth="1"/>
    <col min="1285" max="1285" width="11.7109375" style="642" customWidth="1"/>
    <col min="1286" max="1286" width="10.7109375" style="642" customWidth="1"/>
    <col min="1287" max="1287" width="2.42578125" style="642" bestFit="1" customWidth="1"/>
    <col min="1288" max="1288" width="8.5703125" style="642" customWidth="1"/>
    <col min="1289" max="1289" width="12.42578125" style="642" customWidth="1"/>
    <col min="1290" max="1290" width="2.140625" style="642" customWidth="1"/>
    <col min="1291" max="1291" width="9.42578125" style="642" customWidth="1"/>
    <col min="1292" max="1536" width="11" style="642"/>
    <col min="1537" max="1537" width="46.7109375" style="642" bestFit="1" customWidth="1"/>
    <col min="1538" max="1538" width="11.85546875" style="642" customWidth="1"/>
    <col min="1539" max="1539" width="12.42578125" style="642" customWidth="1"/>
    <col min="1540" max="1540" width="12.5703125" style="642" customWidth="1"/>
    <col min="1541" max="1541" width="11.7109375" style="642" customWidth="1"/>
    <col min="1542" max="1542" width="10.7109375" style="642" customWidth="1"/>
    <col min="1543" max="1543" width="2.42578125" style="642" bestFit="1" customWidth="1"/>
    <col min="1544" max="1544" width="8.5703125" style="642" customWidth="1"/>
    <col min="1545" max="1545" width="12.42578125" style="642" customWidth="1"/>
    <col min="1546" max="1546" width="2.140625" style="642" customWidth="1"/>
    <col min="1547" max="1547" width="9.42578125" style="642" customWidth="1"/>
    <col min="1548" max="1792" width="11" style="642"/>
    <col min="1793" max="1793" width="46.7109375" style="642" bestFit="1" customWidth="1"/>
    <col min="1794" max="1794" width="11.85546875" style="642" customWidth="1"/>
    <col min="1795" max="1795" width="12.42578125" style="642" customWidth="1"/>
    <col min="1796" max="1796" width="12.5703125" style="642" customWidth="1"/>
    <col min="1797" max="1797" width="11.7109375" style="642" customWidth="1"/>
    <col min="1798" max="1798" width="10.7109375" style="642" customWidth="1"/>
    <col min="1799" max="1799" width="2.42578125" style="642" bestFit="1" customWidth="1"/>
    <col min="1800" max="1800" width="8.5703125" style="642" customWidth="1"/>
    <col min="1801" max="1801" width="12.42578125" style="642" customWidth="1"/>
    <col min="1802" max="1802" width="2.140625" style="642" customWidth="1"/>
    <col min="1803" max="1803" width="9.42578125" style="642" customWidth="1"/>
    <col min="1804" max="2048" width="11" style="642"/>
    <col min="2049" max="2049" width="46.7109375" style="642" bestFit="1" customWidth="1"/>
    <col min="2050" max="2050" width="11.85546875" style="642" customWidth="1"/>
    <col min="2051" max="2051" width="12.42578125" style="642" customWidth="1"/>
    <col min="2052" max="2052" width="12.5703125" style="642" customWidth="1"/>
    <col min="2053" max="2053" width="11.7109375" style="642" customWidth="1"/>
    <col min="2054" max="2054" width="10.7109375" style="642" customWidth="1"/>
    <col min="2055" max="2055" width="2.42578125" style="642" bestFit="1" customWidth="1"/>
    <col min="2056" max="2056" width="8.5703125" style="642" customWidth="1"/>
    <col min="2057" max="2057" width="12.42578125" style="642" customWidth="1"/>
    <col min="2058" max="2058" width="2.140625" style="642" customWidth="1"/>
    <col min="2059" max="2059" width="9.42578125" style="642" customWidth="1"/>
    <col min="2060" max="2304" width="11" style="642"/>
    <col min="2305" max="2305" width="46.7109375" style="642" bestFit="1" customWidth="1"/>
    <col min="2306" max="2306" width="11.85546875" style="642" customWidth="1"/>
    <col min="2307" max="2307" width="12.42578125" style="642" customWidth="1"/>
    <col min="2308" max="2308" width="12.5703125" style="642" customWidth="1"/>
    <col min="2309" max="2309" width="11.7109375" style="642" customWidth="1"/>
    <col min="2310" max="2310" width="10.7109375" style="642" customWidth="1"/>
    <col min="2311" max="2311" width="2.42578125" style="642" bestFit="1" customWidth="1"/>
    <col min="2312" max="2312" width="8.5703125" style="642" customWidth="1"/>
    <col min="2313" max="2313" width="12.42578125" style="642" customWidth="1"/>
    <col min="2314" max="2314" width="2.140625" style="642" customWidth="1"/>
    <col min="2315" max="2315" width="9.42578125" style="642" customWidth="1"/>
    <col min="2316" max="2560" width="11" style="642"/>
    <col min="2561" max="2561" width="46.7109375" style="642" bestFit="1" customWidth="1"/>
    <col min="2562" max="2562" width="11.85546875" style="642" customWidth="1"/>
    <col min="2563" max="2563" width="12.42578125" style="642" customWidth="1"/>
    <col min="2564" max="2564" width="12.5703125" style="642" customWidth="1"/>
    <col min="2565" max="2565" width="11.7109375" style="642" customWidth="1"/>
    <col min="2566" max="2566" width="10.7109375" style="642" customWidth="1"/>
    <col min="2567" max="2567" width="2.42578125" style="642" bestFit="1" customWidth="1"/>
    <col min="2568" max="2568" width="8.5703125" style="642" customWidth="1"/>
    <col min="2569" max="2569" width="12.42578125" style="642" customWidth="1"/>
    <col min="2570" max="2570" width="2.140625" style="642" customWidth="1"/>
    <col min="2571" max="2571" width="9.42578125" style="642" customWidth="1"/>
    <col min="2572" max="2816" width="11" style="642"/>
    <col min="2817" max="2817" width="46.7109375" style="642" bestFit="1" customWidth="1"/>
    <col min="2818" max="2818" width="11.85546875" style="642" customWidth="1"/>
    <col min="2819" max="2819" width="12.42578125" style="642" customWidth="1"/>
    <col min="2820" max="2820" width="12.5703125" style="642" customWidth="1"/>
    <col min="2821" max="2821" width="11.7109375" style="642" customWidth="1"/>
    <col min="2822" max="2822" width="10.7109375" style="642" customWidth="1"/>
    <col min="2823" max="2823" width="2.42578125" style="642" bestFit="1" customWidth="1"/>
    <col min="2824" max="2824" width="8.5703125" style="642" customWidth="1"/>
    <col min="2825" max="2825" width="12.42578125" style="642" customWidth="1"/>
    <col min="2826" max="2826" width="2.140625" style="642" customWidth="1"/>
    <col min="2827" max="2827" width="9.42578125" style="642" customWidth="1"/>
    <col min="2828" max="3072" width="11" style="642"/>
    <col min="3073" max="3073" width="46.7109375" style="642" bestFit="1" customWidth="1"/>
    <col min="3074" max="3074" width="11.85546875" style="642" customWidth="1"/>
    <col min="3075" max="3075" width="12.42578125" style="642" customWidth="1"/>
    <col min="3076" max="3076" width="12.5703125" style="642" customWidth="1"/>
    <col min="3077" max="3077" width="11.7109375" style="642" customWidth="1"/>
    <col min="3078" max="3078" width="10.7109375" style="642" customWidth="1"/>
    <col min="3079" max="3079" width="2.42578125" style="642" bestFit="1" customWidth="1"/>
    <col min="3080" max="3080" width="8.5703125" style="642" customWidth="1"/>
    <col min="3081" max="3081" width="12.42578125" style="642" customWidth="1"/>
    <col min="3082" max="3082" width="2.140625" style="642" customWidth="1"/>
    <col min="3083" max="3083" width="9.42578125" style="642" customWidth="1"/>
    <col min="3084" max="3328" width="11" style="642"/>
    <col min="3329" max="3329" width="46.7109375" style="642" bestFit="1" customWidth="1"/>
    <col min="3330" max="3330" width="11.85546875" style="642" customWidth="1"/>
    <col min="3331" max="3331" width="12.42578125" style="642" customWidth="1"/>
    <col min="3332" max="3332" width="12.5703125" style="642" customWidth="1"/>
    <col min="3333" max="3333" width="11.7109375" style="642" customWidth="1"/>
    <col min="3334" max="3334" width="10.7109375" style="642" customWidth="1"/>
    <col min="3335" max="3335" width="2.42578125" style="642" bestFit="1" customWidth="1"/>
    <col min="3336" max="3336" width="8.5703125" style="642" customWidth="1"/>
    <col min="3337" max="3337" width="12.42578125" style="642" customWidth="1"/>
    <col min="3338" max="3338" width="2.140625" style="642" customWidth="1"/>
    <col min="3339" max="3339" width="9.42578125" style="642" customWidth="1"/>
    <col min="3340" max="3584" width="11" style="642"/>
    <col min="3585" max="3585" width="46.7109375" style="642" bestFit="1" customWidth="1"/>
    <col min="3586" max="3586" width="11.85546875" style="642" customWidth="1"/>
    <col min="3587" max="3587" width="12.42578125" style="642" customWidth="1"/>
    <col min="3588" max="3588" width="12.5703125" style="642" customWidth="1"/>
    <col min="3589" max="3589" width="11.7109375" style="642" customWidth="1"/>
    <col min="3590" max="3590" width="10.7109375" style="642" customWidth="1"/>
    <col min="3591" max="3591" width="2.42578125" style="642" bestFit="1" customWidth="1"/>
    <col min="3592" max="3592" width="8.5703125" style="642" customWidth="1"/>
    <col min="3593" max="3593" width="12.42578125" style="642" customWidth="1"/>
    <col min="3594" max="3594" width="2.140625" style="642" customWidth="1"/>
    <col min="3595" max="3595" width="9.42578125" style="642" customWidth="1"/>
    <col min="3596" max="3840" width="11" style="642"/>
    <col min="3841" max="3841" width="46.7109375" style="642" bestFit="1" customWidth="1"/>
    <col min="3842" max="3842" width="11.85546875" style="642" customWidth="1"/>
    <col min="3843" max="3843" width="12.42578125" style="642" customWidth="1"/>
    <col min="3844" max="3844" width="12.5703125" style="642" customWidth="1"/>
    <col min="3845" max="3845" width="11.7109375" style="642" customWidth="1"/>
    <col min="3846" max="3846" width="10.7109375" style="642" customWidth="1"/>
    <col min="3847" max="3847" width="2.42578125" style="642" bestFit="1" customWidth="1"/>
    <col min="3848" max="3848" width="8.5703125" style="642" customWidth="1"/>
    <col min="3849" max="3849" width="12.42578125" style="642" customWidth="1"/>
    <col min="3850" max="3850" width="2.140625" style="642" customWidth="1"/>
    <col min="3851" max="3851" width="9.42578125" style="642" customWidth="1"/>
    <col min="3852" max="4096" width="11" style="642"/>
    <col min="4097" max="4097" width="46.7109375" style="642" bestFit="1" customWidth="1"/>
    <col min="4098" max="4098" width="11.85546875" style="642" customWidth="1"/>
    <col min="4099" max="4099" width="12.42578125" style="642" customWidth="1"/>
    <col min="4100" max="4100" width="12.5703125" style="642" customWidth="1"/>
    <col min="4101" max="4101" width="11.7109375" style="642" customWidth="1"/>
    <col min="4102" max="4102" width="10.7109375" style="642" customWidth="1"/>
    <col min="4103" max="4103" width="2.42578125" style="642" bestFit="1" customWidth="1"/>
    <col min="4104" max="4104" width="8.5703125" style="642" customWidth="1"/>
    <col min="4105" max="4105" width="12.42578125" style="642" customWidth="1"/>
    <col min="4106" max="4106" width="2.140625" style="642" customWidth="1"/>
    <col min="4107" max="4107" width="9.42578125" style="642" customWidth="1"/>
    <col min="4108" max="4352" width="11" style="642"/>
    <col min="4353" max="4353" width="46.7109375" style="642" bestFit="1" customWidth="1"/>
    <col min="4354" max="4354" width="11.85546875" style="642" customWidth="1"/>
    <col min="4355" max="4355" width="12.42578125" style="642" customWidth="1"/>
    <col min="4356" max="4356" width="12.5703125" style="642" customWidth="1"/>
    <col min="4357" max="4357" width="11.7109375" style="642" customWidth="1"/>
    <col min="4358" max="4358" width="10.7109375" style="642" customWidth="1"/>
    <col min="4359" max="4359" width="2.42578125" style="642" bestFit="1" customWidth="1"/>
    <col min="4360" max="4360" width="8.5703125" style="642" customWidth="1"/>
    <col min="4361" max="4361" width="12.42578125" style="642" customWidth="1"/>
    <col min="4362" max="4362" width="2.140625" style="642" customWidth="1"/>
    <col min="4363" max="4363" width="9.42578125" style="642" customWidth="1"/>
    <col min="4364" max="4608" width="11" style="642"/>
    <col min="4609" max="4609" width="46.7109375" style="642" bestFit="1" customWidth="1"/>
    <col min="4610" max="4610" width="11.85546875" style="642" customWidth="1"/>
    <col min="4611" max="4611" width="12.42578125" style="642" customWidth="1"/>
    <col min="4612" max="4612" width="12.5703125" style="642" customWidth="1"/>
    <col min="4613" max="4613" width="11.7109375" style="642" customWidth="1"/>
    <col min="4614" max="4614" width="10.7109375" style="642" customWidth="1"/>
    <col min="4615" max="4615" width="2.42578125" style="642" bestFit="1" customWidth="1"/>
    <col min="4616" max="4616" width="8.5703125" style="642" customWidth="1"/>
    <col min="4617" max="4617" width="12.42578125" style="642" customWidth="1"/>
    <col min="4618" max="4618" width="2.140625" style="642" customWidth="1"/>
    <col min="4619" max="4619" width="9.42578125" style="642" customWidth="1"/>
    <col min="4620" max="4864" width="11" style="642"/>
    <col min="4865" max="4865" width="46.7109375" style="642" bestFit="1" customWidth="1"/>
    <col min="4866" max="4866" width="11.85546875" style="642" customWidth="1"/>
    <col min="4867" max="4867" width="12.42578125" style="642" customWidth="1"/>
    <col min="4868" max="4868" width="12.5703125" style="642" customWidth="1"/>
    <col min="4869" max="4869" width="11.7109375" style="642" customWidth="1"/>
    <col min="4870" max="4870" width="10.7109375" style="642" customWidth="1"/>
    <col min="4871" max="4871" width="2.42578125" style="642" bestFit="1" customWidth="1"/>
    <col min="4872" max="4872" width="8.5703125" style="642" customWidth="1"/>
    <col min="4873" max="4873" width="12.42578125" style="642" customWidth="1"/>
    <col min="4874" max="4874" width="2.140625" style="642" customWidth="1"/>
    <col min="4875" max="4875" width="9.42578125" style="642" customWidth="1"/>
    <col min="4876" max="5120" width="11" style="642"/>
    <col min="5121" max="5121" width="46.7109375" style="642" bestFit="1" customWidth="1"/>
    <col min="5122" max="5122" width="11.85546875" style="642" customWidth="1"/>
    <col min="5123" max="5123" width="12.42578125" style="642" customWidth="1"/>
    <col min="5124" max="5124" width="12.5703125" style="642" customWidth="1"/>
    <col min="5125" max="5125" width="11.7109375" style="642" customWidth="1"/>
    <col min="5126" max="5126" width="10.7109375" style="642" customWidth="1"/>
    <col min="5127" max="5127" width="2.42578125" style="642" bestFit="1" customWidth="1"/>
    <col min="5128" max="5128" width="8.5703125" style="642" customWidth="1"/>
    <col min="5129" max="5129" width="12.42578125" style="642" customWidth="1"/>
    <col min="5130" max="5130" width="2.140625" style="642" customWidth="1"/>
    <col min="5131" max="5131" width="9.42578125" style="642" customWidth="1"/>
    <col min="5132" max="5376" width="11" style="642"/>
    <col min="5377" max="5377" width="46.7109375" style="642" bestFit="1" customWidth="1"/>
    <col min="5378" max="5378" width="11.85546875" style="642" customWidth="1"/>
    <col min="5379" max="5379" width="12.42578125" style="642" customWidth="1"/>
    <col min="5380" max="5380" width="12.5703125" style="642" customWidth="1"/>
    <col min="5381" max="5381" width="11.7109375" style="642" customWidth="1"/>
    <col min="5382" max="5382" width="10.7109375" style="642" customWidth="1"/>
    <col min="5383" max="5383" width="2.42578125" style="642" bestFit="1" customWidth="1"/>
    <col min="5384" max="5384" width="8.5703125" style="642" customWidth="1"/>
    <col min="5385" max="5385" width="12.42578125" style="642" customWidth="1"/>
    <col min="5386" max="5386" width="2.140625" style="642" customWidth="1"/>
    <col min="5387" max="5387" width="9.42578125" style="642" customWidth="1"/>
    <col min="5388" max="5632" width="11" style="642"/>
    <col min="5633" max="5633" width="46.7109375" style="642" bestFit="1" customWidth="1"/>
    <col min="5634" max="5634" width="11.85546875" style="642" customWidth="1"/>
    <col min="5635" max="5635" width="12.42578125" style="642" customWidth="1"/>
    <col min="5636" max="5636" width="12.5703125" style="642" customWidth="1"/>
    <col min="5637" max="5637" width="11.7109375" style="642" customWidth="1"/>
    <col min="5638" max="5638" width="10.7109375" style="642" customWidth="1"/>
    <col min="5639" max="5639" width="2.42578125" style="642" bestFit="1" customWidth="1"/>
    <col min="5640" max="5640" width="8.5703125" style="642" customWidth="1"/>
    <col min="5641" max="5641" width="12.42578125" style="642" customWidth="1"/>
    <col min="5642" max="5642" width="2.140625" style="642" customWidth="1"/>
    <col min="5643" max="5643" width="9.42578125" style="642" customWidth="1"/>
    <col min="5644" max="5888" width="11" style="642"/>
    <col min="5889" max="5889" width="46.7109375" style="642" bestFit="1" customWidth="1"/>
    <col min="5890" max="5890" width="11.85546875" style="642" customWidth="1"/>
    <col min="5891" max="5891" width="12.42578125" style="642" customWidth="1"/>
    <col min="5892" max="5892" width="12.5703125" style="642" customWidth="1"/>
    <col min="5893" max="5893" width="11.7109375" style="642" customWidth="1"/>
    <col min="5894" max="5894" width="10.7109375" style="642" customWidth="1"/>
    <col min="5895" max="5895" width="2.42578125" style="642" bestFit="1" customWidth="1"/>
    <col min="5896" max="5896" width="8.5703125" style="642" customWidth="1"/>
    <col min="5897" max="5897" width="12.42578125" style="642" customWidth="1"/>
    <col min="5898" max="5898" width="2.140625" style="642" customWidth="1"/>
    <col min="5899" max="5899" width="9.42578125" style="642" customWidth="1"/>
    <col min="5900" max="6144" width="11" style="642"/>
    <col min="6145" max="6145" width="46.7109375" style="642" bestFit="1" customWidth="1"/>
    <col min="6146" max="6146" width="11.85546875" style="642" customWidth="1"/>
    <col min="6147" max="6147" width="12.42578125" style="642" customWidth="1"/>
    <col min="6148" max="6148" width="12.5703125" style="642" customWidth="1"/>
    <col min="6149" max="6149" width="11.7109375" style="642" customWidth="1"/>
    <col min="6150" max="6150" width="10.7109375" style="642" customWidth="1"/>
    <col min="6151" max="6151" width="2.42578125" style="642" bestFit="1" customWidth="1"/>
    <col min="6152" max="6152" width="8.5703125" style="642" customWidth="1"/>
    <col min="6153" max="6153" width="12.42578125" style="642" customWidth="1"/>
    <col min="6154" max="6154" width="2.140625" style="642" customWidth="1"/>
    <col min="6155" max="6155" width="9.42578125" style="642" customWidth="1"/>
    <col min="6156" max="6400" width="11" style="642"/>
    <col min="6401" max="6401" width="46.7109375" style="642" bestFit="1" customWidth="1"/>
    <col min="6402" max="6402" width="11.85546875" style="642" customWidth="1"/>
    <col min="6403" max="6403" width="12.42578125" style="642" customWidth="1"/>
    <col min="6404" max="6404" width="12.5703125" style="642" customWidth="1"/>
    <col min="6405" max="6405" width="11.7109375" style="642" customWidth="1"/>
    <col min="6406" max="6406" width="10.7109375" style="642" customWidth="1"/>
    <col min="6407" max="6407" width="2.42578125" style="642" bestFit="1" customWidth="1"/>
    <col min="6408" max="6408" width="8.5703125" style="642" customWidth="1"/>
    <col min="6409" max="6409" width="12.42578125" style="642" customWidth="1"/>
    <col min="6410" max="6410" width="2.140625" style="642" customWidth="1"/>
    <col min="6411" max="6411" width="9.42578125" style="642" customWidth="1"/>
    <col min="6412" max="6656" width="11" style="642"/>
    <col min="6657" max="6657" width="46.7109375" style="642" bestFit="1" customWidth="1"/>
    <col min="6658" max="6658" width="11.85546875" style="642" customWidth="1"/>
    <col min="6659" max="6659" width="12.42578125" style="642" customWidth="1"/>
    <col min="6660" max="6660" width="12.5703125" style="642" customWidth="1"/>
    <col min="6661" max="6661" width="11.7109375" style="642" customWidth="1"/>
    <col min="6662" max="6662" width="10.7109375" style="642" customWidth="1"/>
    <col min="6663" max="6663" width="2.42578125" style="642" bestFit="1" customWidth="1"/>
    <col min="6664" max="6664" width="8.5703125" style="642" customWidth="1"/>
    <col min="6665" max="6665" width="12.42578125" style="642" customWidth="1"/>
    <col min="6666" max="6666" width="2.140625" style="642" customWidth="1"/>
    <col min="6667" max="6667" width="9.42578125" style="642" customWidth="1"/>
    <col min="6668" max="6912" width="11" style="642"/>
    <col min="6913" max="6913" width="46.7109375" style="642" bestFit="1" customWidth="1"/>
    <col min="6914" max="6914" width="11.85546875" style="642" customWidth="1"/>
    <col min="6915" max="6915" width="12.42578125" style="642" customWidth="1"/>
    <col min="6916" max="6916" width="12.5703125" style="642" customWidth="1"/>
    <col min="6917" max="6917" width="11.7109375" style="642" customWidth="1"/>
    <col min="6918" max="6918" width="10.7109375" style="642" customWidth="1"/>
    <col min="6919" max="6919" width="2.42578125" style="642" bestFit="1" customWidth="1"/>
    <col min="6920" max="6920" width="8.5703125" style="642" customWidth="1"/>
    <col min="6921" max="6921" width="12.42578125" style="642" customWidth="1"/>
    <col min="6922" max="6922" width="2.140625" style="642" customWidth="1"/>
    <col min="6923" max="6923" width="9.42578125" style="642" customWidth="1"/>
    <col min="6924" max="7168" width="11" style="642"/>
    <col min="7169" max="7169" width="46.7109375" style="642" bestFit="1" customWidth="1"/>
    <col min="7170" max="7170" width="11.85546875" style="642" customWidth="1"/>
    <col min="7171" max="7171" width="12.42578125" style="642" customWidth="1"/>
    <col min="7172" max="7172" width="12.5703125" style="642" customWidth="1"/>
    <col min="7173" max="7173" width="11.7109375" style="642" customWidth="1"/>
    <col min="7174" max="7174" width="10.7109375" style="642" customWidth="1"/>
    <col min="7175" max="7175" width="2.42578125" style="642" bestFit="1" customWidth="1"/>
    <col min="7176" max="7176" width="8.5703125" style="642" customWidth="1"/>
    <col min="7177" max="7177" width="12.42578125" style="642" customWidth="1"/>
    <col min="7178" max="7178" width="2.140625" style="642" customWidth="1"/>
    <col min="7179" max="7179" width="9.42578125" style="642" customWidth="1"/>
    <col min="7180" max="7424" width="11" style="642"/>
    <col min="7425" max="7425" width="46.7109375" style="642" bestFit="1" customWidth="1"/>
    <col min="7426" max="7426" width="11.85546875" style="642" customWidth="1"/>
    <col min="7427" max="7427" width="12.42578125" style="642" customWidth="1"/>
    <col min="7428" max="7428" width="12.5703125" style="642" customWidth="1"/>
    <col min="7429" max="7429" width="11.7109375" style="642" customWidth="1"/>
    <col min="7430" max="7430" width="10.7109375" style="642" customWidth="1"/>
    <col min="7431" max="7431" width="2.42578125" style="642" bestFit="1" customWidth="1"/>
    <col min="7432" max="7432" width="8.5703125" style="642" customWidth="1"/>
    <col min="7433" max="7433" width="12.42578125" style="642" customWidth="1"/>
    <col min="7434" max="7434" width="2.140625" style="642" customWidth="1"/>
    <col min="7435" max="7435" width="9.42578125" style="642" customWidth="1"/>
    <col min="7436" max="7680" width="11" style="642"/>
    <col min="7681" max="7681" width="46.7109375" style="642" bestFit="1" customWidth="1"/>
    <col min="7682" max="7682" width="11.85546875" style="642" customWidth="1"/>
    <col min="7683" max="7683" width="12.42578125" style="642" customWidth="1"/>
    <col min="7684" max="7684" width="12.5703125" style="642" customWidth="1"/>
    <col min="7685" max="7685" width="11.7109375" style="642" customWidth="1"/>
    <col min="7686" max="7686" width="10.7109375" style="642" customWidth="1"/>
    <col min="7687" max="7687" width="2.42578125" style="642" bestFit="1" customWidth="1"/>
    <col min="7688" max="7688" width="8.5703125" style="642" customWidth="1"/>
    <col min="7689" max="7689" width="12.42578125" style="642" customWidth="1"/>
    <col min="7690" max="7690" width="2.140625" style="642" customWidth="1"/>
    <col min="7691" max="7691" width="9.42578125" style="642" customWidth="1"/>
    <col min="7692" max="7936" width="11" style="642"/>
    <col min="7937" max="7937" width="46.7109375" style="642" bestFit="1" customWidth="1"/>
    <col min="7938" max="7938" width="11.85546875" style="642" customWidth="1"/>
    <col min="7939" max="7939" width="12.42578125" style="642" customWidth="1"/>
    <col min="7940" max="7940" width="12.5703125" style="642" customWidth="1"/>
    <col min="7941" max="7941" width="11.7109375" style="642" customWidth="1"/>
    <col min="7942" max="7942" width="10.7109375" style="642" customWidth="1"/>
    <col min="7943" max="7943" width="2.42578125" style="642" bestFit="1" customWidth="1"/>
    <col min="7944" max="7944" width="8.5703125" style="642" customWidth="1"/>
    <col min="7945" max="7945" width="12.42578125" style="642" customWidth="1"/>
    <col min="7946" max="7946" width="2.140625" style="642" customWidth="1"/>
    <col min="7947" max="7947" width="9.42578125" style="642" customWidth="1"/>
    <col min="7948" max="8192" width="11" style="642"/>
    <col min="8193" max="8193" width="46.7109375" style="642" bestFit="1" customWidth="1"/>
    <col min="8194" max="8194" width="11.85546875" style="642" customWidth="1"/>
    <col min="8195" max="8195" width="12.42578125" style="642" customWidth="1"/>
    <col min="8196" max="8196" width="12.5703125" style="642" customWidth="1"/>
    <col min="8197" max="8197" width="11.7109375" style="642" customWidth="1"/>
    <col min="8198" max="8198" width="10.7109375" style="642" customWidth="1"/>
    <col min="8199" max="8199" width="2.42578125" style="642" bestFit="1" customWidth="1"/>
    <col min="8200" max="8200" width="8.5703125" style="642" customWidth="1"/>
    <col min="8201" max="8201" width="12.42578125" style="642" customWidth="1"/>
    <col min="8202" max="8202" width="2.140625" style="642" customWidth="1"/>
    <col min="8203" max="8203" width="9.42578125" style="642" customWidth="1"/>
    <col min="8204" max="8448" width="11" style="642"/>
    <col min="8449" max="8449" width="46.7109375" style="642" bestFit="1" customWidth="1"/>
    <col min="8450" max="8450" width="11.85546875" style="642" customWidth="1"/>
    <col min="8451" max="8451" width="12.42578125" style="642" customWidth="1"/>
    <col min="8452" max="8452" width="12.5703125" style="642" customWidth="1"/>
    <col min="8453" max="8453" width="11.7109375" style="642" customWidth="1"/>
    <col min="8454" max="8454" width="10.7109375" style="642" customWidth="1"/>
    <col min="8455" max="8455" width="2.42578125" style="642" bestFit="1" customWidth="1"/>
    <col min="8456" max="8456" width="8.5703125" style="642" customWidth="1"/>
    <col min="8457" max="8457" width="12.42578125" style="642" customWidth="1"/>
    <col min="8458" max="8458" width="2.140625" style="642" customWidth="1"/>
    <col min="8459" max="8459" width="9.42578125" style="642" customWidth="1"/>
    <col min="8460" max="8704" width="11" style="642"/>
    <col min="8705" max="8705" width="46.7109375" style="642" bestFit="1" customWidth="1"/>
    <col min="8706" max="8706" width="11.85546875" style="642" customWidth="1"/>
    <col min="8707" max="8707" width="12.42578125" style="642" customWidth="1"/>
    <col min="8708" max="8708" width="12.5703125" style="642" customWidth="1"/>
    <col min="8709" max="8709" width="11.7109375" style="642" customWidth="1"/>
    <col min="8710" max="8710" width="10.7109375" style="642" customWidth="1"/>
    <col min="8711" max="8711" width="2.42578125" style="642" bestFit="1" customWidth="1"/>
    <col min="8712" max="8712" width="8.5703125" style="642" customWidth="1"/>
    <col min="8713" max="8713" width="12.42578125" style="642" customWidth="1"/>
    <col min="8714" max="8714" width="2.140625" style="642" customWidth="1"/>
    <col min="8715" max="8715" width="9.42578125" style="642" customWidth="1"/>
    <col min="8716" max="8960" width="11" style="642"/>
    <col min="8961" max="8961" width="46.7109375" style="642" bestFit="1" customWidth="1"/>
    <col min="8962" max="8962" width="11.85546875" style="642" customWidth="1"/>
    <col min="8963" max="8963" width="12.42578125" style="642" customWidth="1"/>
    <col min="8964" max="8964" width="12.5703125" style="642" customWidth="1"/>
    <col min="8965" max="8965" width="11.7109375" style="642" customWidth="1"/>
    <col min="8966" max="8966" width="10.7109375" style="642" customWidth="1"/>
    <col min="8967" max="8967" width="2.42578125" style="642" bestFit="1" customWidth="1"/>
    <col min="8968" max="8968" width="8.5703125" style="642" customWidth="1"/>
    <col min="8969" max="8969" width="12.42578125" style="642" customWidth="1"/>
    <col min="8970" max="8970" width="2.140625" style="642" customWidth="1"/>
    <col min="8971" max="8971" width="9.42578125" style="642" customWidth="1"/>
    <col min="8972" max="9216" width="11" style="642"/>
    <col min="9217" max="9217" width="46.7109375" style="642" bestFit="1" customWidth="1"/>
    <col min="9218" max="9218" width="11.85546875" style="642" customWidth="1"/>
    <col min="9219" max="9219" width="12.42578125" style="642" customWidth="1"/>
    <col min="9220" max="9220" width="12.5703125" style="642" customWidth="1"/>
    <col min="9221" max="9221" width="11.7109375" style="642" customWidth="1"/>
    <col min="9222" max="9222" width="10.7109375" style="642" customWidth="1"/>
    <col min="9223" max="9223" width="2.42578125" style="642" bestFit="1" customWidth="1"/>
    <col min="9224" max="9224" width="8.5703125" style="642" customWidth="1"/>
    <col min="9225" max="9225" width="12.42578125" style="642" customWidth="1"/>
    <col min="9226" max="9226" width="2.140625" style="642" customWidth="1"/>
    <col min="9227" max="9227" width="9.42578125" style="642" customWidth="1"/>
    <col min="9228" max="9472" width="11" style="642"/>
    <col min="9473" max="9473" width="46.7109375" style="642" bestFit="1" customWidth="1"/>
    <col min="9474" max="9474" width="11.85546875" style="642" customWidth="1"/>
    <col min="9475" max="9475" width="12.42578125" style="642" customWidth="1"/>
    <col min="9476" max="9476" width="12.5703125" style="642" customWidth="1"/>
    <col min="9477" max="9477" width="11.7109375" style="642" customWidth="1"/>
    <col min="9478" max="9478" width="10.7109375" style="642" customWidth="1"/>
    <col min="9479" max="9479" width="2.42578125" style="642" bestFit="1" customWidth="1"/>
    <col min="9480" max="9480" width="8.5703125" style="642" customWidth="1"/>
    <col min="9481" max="9481" width="12.42578125" style="642" customWidth="1"/>
    <col min="9482" max="9482" width="2.140625" style="642" customWidth="1"/>
    <col min="9483" max="9483" width="9.42578125" style="642" customWidth="1"/>
    <col min="9484" max="9728" width="11" style="642"/>
    <col min="9729" max="9729" width="46.7109375" style="642" bestFit="1" customWidth="1"/>
    <col min="9730" max="9730" width="11.85546875" style="642" customWidth="1"/>
    <col min="9731" max="9731" width="12.42578125" style="642" customWidth="1"/>
    <col min="9732" max="9732" width="12.5703125" style="642" customWidth="1"/>
    <col min="9733" max="9733" width="11.7109375" style="642" customWidth="1"/>
    <col min="9734" max="9734" width="10.7109375" style="642" customWidth="1"/>
    <col min="9735" max="9735" width="2.42578125" style="642" bestFit="1" customWidth="1"/>
    <col min="9736" max="9736" width="8.5703125" style="642" customWidth="1"/>
    <col min="9737" max="9737" width="12.42578125" style="642" customWidth="1"/>
    <col min="9738" max="9738" width="2.140625" style="642" customWidth="1"/>
    <col min="9739" max="9739" width="9.42578125" style="642" customWidth="1"/>
    <col min="9740" max="9984" width="11" style="642"/>
    <col min="9985" max="9985" width="46.7109375" style="642" bestFit="1" customWidth="1"/>
    <col min="9986" max="9986" width="11.85546875" style="642" customWidth="1"/>
    <col min="9987" max="9987" width="12.42578125" style="642" customWidth="1"/>
    <col min="9988" max="9988" width="12.5703125" style="642" customWidth="1"/>
    <col min="9989" max="9989" width="11.7109375" style="642" customWidth="1"/>
    <col min="9990" max="9990" width="10.7109375" style="642" customWidth="1"/>
    <col min="9991" max="9991" width="2.42578125" style="642" bestFit="1" customWidth="1"/>
    <col min="9992" max="9992" width="8.5703125" style="642" customWidth="1"/>
    <col min="9993" max="9993" width="12.42578125" style="642" customWidth="1"/>
    <col min="9994" max="9994" width="2.140625" style="642" customWidth="1"/>
    <col min="9995" max="9995" width="9.42578125" style="642" customWidth="1"/>
    <col min="9996" max="10240" width="11" style="642"/>
    <col min="10241" max="10241" width="46.7109375" style="642" bestFit="1" customWidth="1"/>
    <col min="10242" max="10242" width="11.85546875" style="642" customWidth="1"/>
    <col min="10243" max="10243" width="12.42578125" style="642" customWidth="1"/>
    <col min="10244" max="10244" width="12.5703125" style="642" customWidth="1"/>
    <col min="10245" max="10245" width="11.7109375" style="642" customWidth="1"/>
    <col min="10246" max="10246" width="10.7109375" style="642" customWidth="1"/>
    <col min="10247" max="10247" width="2.42578125" style="642" bestFit="1" customWidth="1"/>
    <col min="10248" max="10248" width="8.5703125" style="642" customWidth="1"/>
    <col min="10249" max="10249" width="12.42578125" style="642" customWidth="1"/>
    <col min="10250" max="10250" width="2.140625" style="642" customWidth="1"/>
    <col min="10251" max="10251" width="9.42578125" style="642" customWidth="1"/>
    <col min="10252" max="10496" width="11" style="642"/>
    <col min="10497" max="10497" width="46.7109375" style="642" bestFit="1" customWidth="1"/>
    <col min="10498" max="10498" width="11.85546875" style="642" customWidth="1"/>
    <col min="10499" max="10499" width="12.42578125" style="642" customWidth="1"/>
    <col min="10500" max="10500" width="12.5703125" style="642" customWidth="1"/>
    <col min="10501" max="10501" width="11.7109375" style="642" customWidth="1"/>
    <col min="10502" max="10502" width="10.7109375" style="642" customWidth="1"/>
    <col min="10503" max="10503" width="2.42578125" style="642" bestFit="1" customWidth="1"/>
    <col min="10504" max="10504" width="8.5703125" style="642" customWidth="1"/>
    <col min="10505" max="10505" width="12.42578125" style="642" customWidth="1"/>
    <col min="10506" max="10506" width="2.140625" style="642" customWidth="1"/>
    <col min="10507" max="10507" width="9.42578125" style="642" customWidth="1"/>
    <col min="10508" max="10752" width="11" style="642"/>
    <col min="10753" max="10753" width="46.7109375" style="642" bestFit="1" customWidth="1"/>
    <col min="10754" max="10754" width="11.85546875" style="642" customWidth="1"/>
    <col min="10755" max="10755" width="12.42578125" style="642" customWidth="1"/>
    <col min="10756" max="10756" width="12.5703125" style="642" customWidth="1"/>
    <col min="10757" max="10757" width="11.7109375" style="642" customWidth="1"/>
    <col min="10758" max="10758" width="10.7109375" style="642" customWidth="1"/>
    <col min="10759" max="10759" width="2.42578125" style="642" bestFit="1" customWidth="1"/>
    <col min="10760" max="10760" width="8.5703125" style="642" customWidth="1"/>
    <col min="10761" max="10761" width="12.42578125" style="642" customWidth="1"/>
    <col min="10762" max="10762" width="2.140625" style="642" customWidth="1"/>
    <col min="10763" max="10763" width="9.42578125" style="642" customWidth="1"/>
    <col min="10764" max="11008" width="11" style="642"/>
    <col min="11009" max="11009" width="46.7109375" style="642" bestFit="1" customWidth="1"/>
    <col min="11010" max="11010" width="11.85546875" style="642" customWidth="1"/>
    <col min="11011" max="11011" width="12.42578125" style="642" customWidth="1"/>
    <col min="11012" max="11012" width="12.5703125" style="642" customWidth="1"/>
    <col min="11013" max="11013" width="11.7109375" style="642" customWidth="1"/>
    <col min="11014" max="11014" width="10.7109375" style="642" customWidth="1"/>
    <col min="11015" max="11015" width="2.42578125" style="642" bestFit="1" customWidth="1"/>
    <col min="11016" max="11016" width="8.5703125" style="642" customWidth="1"/>
    <col min="11017" max="11017" width="12.42578125" style="642" customWidth="1"/>
    <col min="11018" max="11018" width="2.140625" style="642" customWidth="1"/>
    <col min="11019" max="11019" width="9.42578125" style="642" customWidth="1"/>
    <col min="11020" max="11264" width="11" style="642"/>
    <col min="11265" max="11265" width="46.7109375" style="642" bestFit="1" customWidth="1"/>
    <col min="11266" max="11266" width="11.85546875" style="642" customWidth="1"/>
    <col min="11267" max="11267" width="12.42578125" style="642" customWidth="1"/>
    <col min="11268" max="11268" width="12.5703125" style="642" customWidth="1"/>
    <col min="11269" max="11269" width="11.7109375" style="642" customWidth="1"/>
    <col min="11270" max="11270" width="10.7109375" style="642" customWidth="1"/>
    <col min="11271" max="11271" width="2.42578125" style="642" bestFit="1" customWidth="1"/>
    <col min="11272" max="11272" width="8.5703125" style="642" customWidth="1"/>
    <col min="11273" max="11273" width="12.42578125" style="642" customWidth="1"/>
    <col min="11274" max="11274" width="2.140625" style="642" customWidth="1"/>
    <col min="11275" max="11275" width="9.42578125" style="642" customWidth="1"/>
    <col min="11276" max="11520" width="11" style="642"/>
    <col min="11521" max="11521" width="46.7109375" style="642" bestFit="1" customWidth="1"/>
    <col min="11522" max="11522" width="11.85546875" style="642" customWidth="1"/>
    <col min="11523" max="11523" width="12.42578125" style="642" customWidth="1"/>
    <col min="11524" max="11524" width="12.5703125" style="642" customWidth="1"/>
    <col min="11525" max="11525" width="11.7109375" style="642" customWidth="1"/>
    <col min="11526" max="11526" width="10.7109375" style="642" customWidth="1"/>
    <col min="11527" max="11527" width="2.42578125" style="642" bestFit="1" customWidth="1"/>
    <col min="11528" max="11528" width="8.5703125" style="642" customWidth="1"/>
    <col min="11529" max="11529" width="12.42578125" style="642" customWidth="1"/>
    <col min="11530" max="11530" width="2.140625" style="642" customWidth="1"/>
    <col min="11531" max="11531" width="9.42578125" style="642" customWidth="1"/>
    <col min="11532" max="11776" width="11" style="642"/>
    <col min="11777" max="11777" width="46.7109375" style="642" bestFit="1" customWidth="1"/>
    <col min="11778" max="11778" width="11.85546875" style="642" customWidth="1"/>
    <col min="11779" max="11779" width="12.42578125" style="642" customWidth="1"/>
    <col min="11780" max="11780" width="12.5703125" style="642" customWidth="1"/>
    <col min="11781" max="11781" width="11.7109375" style="642" customWidth="1"/>
    <col min="11782" max="11782" width="10.7109375" style="642" customWidth="1"/>
    <col min="11783" max="11783" width="2.42578125" style="642" bestFit="1" customWidth="1"/>
    <col min="11784" max="11784" width="8.5703125" style="642" customWidth="1"/>
    <col min="11785" max="11785" width="12.42578125" style="642" customWidth="1"/>
    <col min="11786" max="11786" width="2.140625" style="642" customWidth="1"/>
    <col min="11787" max="11787" width="9.42578125" style="642" customWidth="1"/>
    <col min="11788" max="12032" width="11" style="642"/>
    <col min="12033" max="12033" width="46.7109375" style="642" bestFit="1" customWidth="1"/>
    <col min="12034" max="12034" width="11.85546875" style="642" customWidth="1"/>
    <col min="12035" max="12035" width="12.42578125" style="642" customWidth="1"/>
    <col min="12036" max="12036" width="12.5703125" style="642" customWidth="1"/>
    <col min="12037" max="12037" width="11.7109375" style="642" customWidth="1"/>
    <col min="12038" max="12038" width="10.7109375" style="642" customWidth="1"/>
    <col min="12039" max="12039" width="2.42578125" style="642" bestFit="1" customWidth="1"/>
    <col min="12040" max="12040" width="8.5703125" style="642" customWidth="1"/>
    <col min="12041" max="12041" width="12.42578125" style="642" customWidth="1"/>
    <col min="12042" max="12042" width="2.140625" style="642" customWidth="1"/>
    <col min="12043" max="12043" width="9.42578125" style="642" customWidth="1"/>
    <col min="12044" max="12288" width="11" style="642"/>
    <col min="12289" max="12289" width="46.7109375" style="642" bestFit="1" customWidth="1"/>
    <col min="12290" max="12290" width="11.85546875" style="642" customWidth="1"/>
    <col min="12291" max="12291" width="12.42578125" style="642" customWidth="1"/>
    <col min="12292" max="12292" width="12.5703125" style="642" customWidth="1"/>
    <col min="12293" max="12293" width="11.7109375" style="642" customWidth="1"/>
    <col min="12294" max="12294" width="10.7109375" style="642" customWidth="1"/>
    <col min="12295" max="12295" width="2.42578125" style="642" bestFit="1" customWidth="1"/>
    <col min="12296" max="12296" width="8.5703125" style="642" customWidth="1"/>
    <col min="12297" max="12297" width="12.42578125" style="642" customWidth="1"/>
    <col min="12298" max="12298" width="2.140625" style="642" customWidth="1"/>
    <col min="12299" max="12299" width="9.42578125" style="642" customWidth="1"/>
    <col min="12300" max="12544" width="11" style="642"/>
    <col min="12545" max="12545" width="46.7109375" style="642" bestFit="1" customWidth="1"/>
    <col min="12546" max="12546" width="11.85546875" style="642" customWidth="1"/>
    <col min="12547" max="12547" width="12.42578125" style="642" customWidth="1"/>
    <col min="12548" max="12548" width="12.5703125" style="642" customWidth="1"/>
    <col min="12549" max="12549" width="11.7109375" style="642" customWidth="1"/>
    <col min="12550" max="12550" width="10.7109375" style="642" customWidth="1"/>
    <col min="12551" max="12551" width="2.42578125" style="642" bestFit="1" customWidth="1"/>
    <col min="12552" max="12552" width="8.5703125" style="642" customWidth="1"/>
    <col min="12553" max="12553" width="12.42578125" style="642" customWidth="1"/>
    <col min="12554" max="12554" width="2.140625" style="642" customWidth="1"/>
    <col min="12555" max="12555" width="9.42578125" style="642" customWidth="1"/>
    <col min="12556" max="12800" width="11" style="642"/>
    <col min="12801" max="12801" width="46.7109375" style="642" bestFit="1" customWidth="1"/>
    <col min="12802" max="12802" width="11.85546875" style="642" customWidth="1"/>
    <col min="12803" max="12803" width="12.42578125" style="642" customWidth="1"/>
    <col min="12804" max="12804" width="12.5703125" style="642" customWidth="1"/>
    <col min="12805" max="12805" width="11.7109375" style="642" customWidth="1"/>
    <col min="12806" max="12806" width="10.7109375" style="642" customWidth="1"/>
    <col min="12807" max="12807" width="2.42578125" style="642" bestFit="1" customWidth="1"/>
    <col min="12808" max="12808" width="8.5703125" style="642" customWidth="1"/>
    <col min="12809" max="12809" width="12.42578125" style="642" customWidth="1"/>
    <col min="12810" max="12810" width="2.140625" style="642" customWidth="1"/>
    <col min="12811" max="12811" width="9.42578125" style="642" customWidth="1"/>
    <col min="12812" max="13056" width="11" style="642"/>
    <col min="13057" max="13057" width="46.7109375" style="642" bestFit="1" customWidth="1"/>
    <col min="13058" max="13058" width="11.85546875" style="642" customWidth="1"/>
    <col min="13059" max="13059" width="12.42578125" style="642" customWidth="1"/>
    <col min="13060" max="13060" width="12.5703125" style="642" customWidth="1"/>
    <col min="13061" max="13061" width="11.7109375" style="642" customWidth="1"/>
    <col min="13062" max="13062" width="10.7109375" style="642" customWidth="1"/>
    <col min="13063" max="13063" width="2.42578125" style="642" bestFit="1" customWidth="1"/>
    <col min="13064" max="13064" width="8.5703125" style="642" customWidth="1"/>
    <col min="13065" max="13065" width="12.42578125" style="642" customWidth="1"/>
    <col min="13066" max="13066" width="2.140625" style="642" customWidth="1"/>
    <col min="13067" max="13067" width="9.42578125" style="642" customWidth="1"/>
    <col min="13068" max="13312" width="11" style="642"/>
    <col min="13313" max="13313" width="46.7109375" style="642" bestFit="1" customWidth="1"/>
    <col min="13314" max="13314" width="11.85546875" style="642" customWidth="1"/>
    <col min="13315" max="13315" width="12.42578125" style="642" customWidth="1"/>
    <col min="13316" max="13316" width="12.5703125" style="642" customWidth="1"/>
    <col min="13317" max="13317" width="11.7109375" style="642" customWidth="1"/>
    <col min="13318" max="13318" width="10.7109375" style="642" customWidth="1"/>
    <col min="13319" max="13319" width="2.42578125" style="642" bestFit="1" customWidth="1"/>
    <col min="13320" max="13320" width="8.5703125" style="642" customWidth="1"/>
    <col min="13321" max="13321" width="12.42578125" style="642" customWidth="1"/>
    <col min="13322" max="13322" width="2.140625" style="642" customWidth="1"/>
    <col min="13323" max="13323" width="9.42578125" style="642" customWidth="1"/>
    <col min="13324" max="13568" width="11" style="642"/>
    <col min="13569" max="13569" width="46.7109375" style="642" bestFit="1" customWidth="1"/>
    <col min="13570" max="13570" width="11.85546875" style="642" customWidth="1"/>
    <col min="13571" max="13571" width="12.42578125" style="642" customWidth="1"/>
    <col min="13572" max="13572" width="12.5703125" style="642" customWidth="1"/>
    <col min="13573" max="13573" width="11.7109375" style="642" customWidth="1"/>
    <col min="13574" max="13574" width="10.7109375" style="642" customWidth="1"/>
    <col min="13575" max="13575" width="2.42578125" style="642" bestFit="1" customWidth="1"/>
    <col min="13576" max="13576" width="8.5703125" style="642" customWidth="1"/>
    <col min="13577" max="13577" width="12.42578125" style="642" customWidth="1"/>
    <col min="13578" max="13578" width="2.140625" style="642" customWidth="1"/>
    <col min="13579" max="13579" width="9.42578125" style="642" customWidth="1"/>
    <col min="13580" max="13824" width="11" style="642"/>
    <col min="13825" max="13825" width="46.7109375" style="642" bestFit="1" customWidth="1"/>
    <col min="13826" max="13826" width="11.85546875" style="642" customWidth="1"/>
    <col min="13827" max="13827" width="12.42578125" style="642" customWidth="1"/>
    <col min="13828" max="13828" width="12.5703125" style="642" customWidth="1"/>
    <col min="13829" max="13829" width="11.7109375" style="642" customWidth="1"/>
    <col min="13830" max="13830" width="10.7109375" style="642" customWidth="1"/>
    <col min="13831" max="13831" width="2.42578125" style="642" bestFit="1" customWidth="1"/>
    <col min="13832" max="13832" width="8.5703125" style="642" customWidth="1"/>
    <col min="13833" max="13833" width="12.42578125" style="642" customWidth="1"/>
    <col min="13834" max="13834" width="2.140625" style="642" customWidth="1"/>
    <col min="13835" max="13835" width="9.42578125" style="642" customWidth="1"/>
    <col min="13836" max="14080" width="11" style="642"/>
    <col min="14081" max="14081" width="46.7109375" style="642" bestFit="1" customWidth="1"/>
    <col min="14082" max="14082" width="11.85546875" style="642" customWidth="1"/>
    <col min="14083" max="14083" width="12.42578125" style="642" customWidth="1"/>
    <col min="14084" max="14084" width="12.5703125" style="642" customWidth="1"/>
    <col min="14085" max="14085" width="11.7109375" style="642" customWidth="1"/>
    <col min="14086" max="14086" width="10.7109375" style="642" customWidth="1"/>
    <col min="14087" max="14087" width="2.42578125" style="642" bestFit="1" customWidth="1"/>
    <col min="14088" max="14088" width="8.5703125" style="642" customWidth="1"/>
    <col min="14089" max="14089" width="12.42578125" style="642" customWidth="1"/>
    <col min="14090" max="14090" width="2.140625" style="642" customWidth="1"/>
    <col min="14091" max="14091" width="9.42578125" style="642" customWidth="1"/>
    <col min="14092" max="14336" width="11" style="642"/>
    <col min="14337" max="14337" width="46.7109375" style="642" bestFit="1" customWidth="1"/>
    <col min="14338" max="14338" width="11.85546875" style="642" customWidth="1"/>
    <col min="14339" max="14339" width="12.42578125" style="642" customWidth="1"/>
    <col min="14340" max="14340" width="12.5703125" style="642" customWidth="1"/>
    <col min="14341" max="14341" width="11.7109375" style="642" customWidth="1"/>
    <col min="14342" max="14342" width="10.7109375" style="642" customWidth="1"/>
    <col min="14343" max="14343" width="2.42578125" style="642" bestFit="1" customWidth="1"/>
    <col min="14344" max="14344" width="8.5703125" style="642" customWidth="1"/>
    <col min="14345" max="14345" width="12.42578125" style="642" customWidth="1"/>
    <col min="14346" max="14346" width="2.140625" style="642" customWidth="1"/>
    <col min="14347" max="14347" width="9.42578125" style="642" customWidth="1"/>
    <col min="14348" max="14592" width="11" style="642"/>
    <col min="14593" max="14593" width="46.7109375" style="642" bestFit="1" customWidth="1"/>
    <col min="14594" max="14594" width="11.85546875" style="642" customWidth="1"/>
    <col min="14595" max="14595" width="12.42578125" style="642" customWidth="1"/>
    <col min="14596" max="14596" width="12.5703125" style="642" customWidth="1"/>
    <col min="14597" max="14597" width="11.7109375" style="642" customWidth="1"/>
    <col min="14598" max="14598" width="10.7109375" style="642" customWidth="1"/>
    <col min="14599" max="14599" width="2.42578125" style="642" bestFit="1" customWidth="1"/>
    <col min="14600" max="14600" width="8.5703125" style="642" customWidth="1"/>
    <col min="14601" max="14601" width="12.42578125" style="642" customWidth="1"/>
    <col min="14602" max="14602" width="2.140625" style="642" customWidth="1"/>
    <col min="14603" max="14603" width="9.42578125" style="642" customWidth="1"/>
    <col min="14604" max="14848" width="11" style="642"/>
    <col min="14849" max="14849" width="46.7109375" style="642" bestFit="1" customWidth="1"/>
    <col min="14850" max="14850" width="11.85546875" style="642" customWidth="1"/>
    <col min="14851" max="14851" width="12.42578125" style="642" customWidth="1"/>
    <col min="14852" max="14852" width="12.5703125" style="642" customWidth="1"/>
    <col min="14853" max="14853" width="11.7109375" style="642" customWidth="1"/>
    <col min="14854" max="14854" width="10.7109375" style="642" customWidth="1"/>
    <col min="14855" max="14855" width="2.42578125" style="642" bestFit="1" customWidth="1"/>
    <col min="14856" max="14856" width="8.5703125" style="642" customWidth="1"/>
    <col min="14857" max="14857" width="12.42578125" style="642" customWidth="1"/>
    <col min="14858" max="14858" width="2.140625" style="642" customWidth="1"/>
    <col min="14859" max="14859" width="9.42578125" style="642" customWidth="1"/>
    <col min="14860" max="15104" width="11" style="642"/>
    <col min="15105" max="15105" width="46.7109375" style="642" bestFit="1" customWidth="1"/>
    <col min="15106" max="15106" width="11.85546875" style="642" customWidth="1"/>
    <col min="15107" max="15107" width="12.42578125" style="642" customWidth="1"/>
    <col min="15108" max="15108" width="12.5703125" style="642" customWidth="1"/>
    <col min="15109" max="15109" width="11.7109375" style="642" customWidth="1"/>
    <col min="15110" max="15110" width="10.7109375" style="642" customWidth="1"/>
    <col min="15111" max="15111" width="2.42578125" style="642" bestFit="1" customWidth="1"/>
    <col min="15112" max="15112" width="8.5703125" style="642" customWidth="1"/>
    <col min="15113" max="15113" width="12.42578125" style="642" customWidth="1"/>
    <col min="15114" max="15114" width="2.140625" style="642" customWidth="1"/>
    <col min="15115" max="15115" width="9.42578125" style="642" customWidth="1"/>
    <col min="15116" max="15360" width="11" style="642"/>
    <col min="15361" max="15361" width="46.7109375" style="642" bestFit="1" customWidth="1"/>
    <col min="15362" max="15362" width="11.85546875" style="642" customWidth="1"/>
    <col min="15363" max="15363" width="12.42578125" style="642" customWidth="1"/>
    <col min="15364" max="15364" width="12.5703125" style="642" customWidth="1"/>
    <col min="15365" max="15365" width="11.7109375" style="642" customWidth="1"/>
    <col min="15366" max="15366" width="10.7109375" style="642" customWidth="1"/>
    <col min="15367" max="15367" width="2.42578125" style="642" bestFit="1" customWidth="1"/>
    <col min="15368" max="15368" width="8.5703125" style="642" customWidth="1"/>
    <col min="15369" max="15369" width="12.42578125" style="642" customWidth="1"/>
    <col min="15370" max="15370" width="2.140625" style="642" customWidth="1"/>
    <col min="15371" max="15371" width="9.42578125" style="642" customWidth="1"/>
    <col min="15372" max="15616" width="11" style="642"/>
    <col min="15617" max="15617" width="46.7109375" style="642" bestFit="1" customWidth="1"/>
    <col min="15618" max="15618" width="11.85546875" style="642" customWidth="1"/>
    <col min="15619" max="15619" width="12.42578125" style="642" customWidth="1"/>
    <col min="15620" max="15620" width="12.5703125" style="642" customWidth="1"/>
    <col min="15621" max="15621" width="11.7109375" style="642" customWidth="1"/>
    <col min="15622" max="15622" width="10.7109375" style="642" customWidth="1"/>
    <col min="15623" max="15623" width="2.42578125" style="642" bestFit="1" customWidth="1"/>
    <col min="15624" max="15624" width="8.5703125" style="642" customWidth="1"/>
    <col min="15625" max="15625" width="12.42578125" style="642" customWidth="1"/>
    <col min="15626" max="15626" width="2.140625" style="642" customWidth="1"/>
    <col min="15627" max="15627" width="9.42578125" style="642" customWidth="1"/>
    <col min="15628" max="15872" width="11" style="642"/>
    <col min="15873" max="15873" width="46.7109375" style="642" bestFit="1" customWidth="1"/>
    <col min="15874" max="15874" width="11.85546875" style="642" customWidth="1"/>
    <col min="15875" max="15875" width="12.42578125" style="642" customWidth="1"/>
    <col min="15876" max="15876" width="12.5703125" style="642" customWidth="1"/>
    <col min="15877" max="15877" width="11.7109375" style="642" customWidth="1"/>
    <col min="15878" max="15878" width="10.7109375" style="642" customWidth="1"/>
    <col min="15879" max="15879" width="2.42578125" style="642" bestFit="1" customWidth="1"/>
    <col min="15880" max="15880" width="8.5703125" style="642" customWidth="1"/>
    <col min="15881" max="15881" width="12.42578125" style="642" customWidth="1"/>
    <col min="15882" max="15882" width="2.140625" style="642" customWidth="1"/>
    <col min="15883" max="15883" width="9.42578125" style="642" customWidth="1"/>
    <col min="15884" max="16128" width="11" style="642"/>
    <col min="16129" max="16129" width="46.7109375" style="642" bestFit="1" customWidth="1"/>
    <col min="16130" max="16130" width="11.85546875" style="642" customWidth="1"/>
    <col min="16131" max="16131" width="12.42578125" style="642" customWidth="1"/>
    <col min="16132" max="16132" width="12.5703125" style="642" customWidth="1"/>
    <col min="16133" max="16133" width="11.7109375" style="642" customWidth="1"/>
    <col min="16134" max="16134" width="10.7109375" style="642" customWidth="1"/>
    <col min="16135" max="16135" width="2.42578125" style="642" bestFit="1" customWidth="1"/>
    <col min="16136" max="16136" width="8.5703125" style="642" customWidth="1"/>
    <col min="16137" max="16137" width="12.42578125" style="642" customWidth="1"/>
    <col min="16138" max="16138" width="2.140625" style="642" customWidth="1"/>
    <col min="16139" max="16139" width="9.42578125" style="642" customWidth="1"/>
    <col min="16140" max="16384" width="11" style="642"/>
  </cols>
  <sheetData>
    <row r="1" spans="1:11" s="342" customFormat="1" ht="24.95" customHeight="1">
      <c r="A1" s="1777" t="s">
        <v>407</v>
      </c>
      <c r="B1" s="1777"/>
      <c r="C1" s="1777"/>
      <c r="D1" s="1777"/>
      <c r="E1" s="1777"/>
      <c r="F1" s="1777"/>
      <c r="G1" s="1777"/>
      <c r="H1" s="1777"/>
      <c r="I1" s="1777"/>
      <c r="J1" s="1777"/>
      <c r="K1" s="1777"/>
    </row>
    <row r="2" spans="1:11" s="342" customFormat="1" ht="17.100000000000001" customHeight="1">
      <c r="A2" s="1789" t="s">
        <v>122</v>
      </c>
      <c r="B2" s="1789"/>
      <c r="C2" s="1789"/>
      <c r="D2" s="1789"/>
      <c r="E2" s="1789"/>
      <c r="F2" s="1789"/>
      <c r="G2" s="1789"/>
      <c r="H2" s="1789"/>
      <c r="I2" s="1789"/>
      <c r="J2" s="1789"/>
      <c r="K2" s="1789"/>
    </row>
    <row r="3" spans="1:11" s="342" customFormat="1" ht="17.100000000000001" customHeight="1" thickBot="1">
      <c r="A3" s="687"/>
      <c r="B3" s="758"/>
      <c r="C3" s="643"/>
      <c r="D3" s="643"/>
      <c r="E3" s="643"/>
      <c r="F3" s="643"/>
      <c r="G3" s="643"/>
      <c r="H3" s="643"/>
      <c r="I3" s="1779" t="s">
        <v>1</v>
      </c>
      <c r="J3" s="1779"/>
      <c r="K3" s="1779"/>
    </row>
    <row r="4" spans="1:11" s="342" customFormat="1" ht="25.5" customHeight="1" thickTop="1">
      <c r="A4" s="1793" t="s">
        <v>324</v>
      </c>
      <c r="B4" s="760">
        <v>2016</v>
      </c>
      <c r="C4" s="760">
        <v>2017</v>
      </c>
      <c r="D4" s="760">
        <v>2017</v>
      </c>
      <c r="E4" s="760">
        <v>2018</v>
      </c>
      <c r="F4" s="1801" t="s">
        <v>284</v>
      </c>
      <c r="G4" s="1802"/>
      <c r="H4" s="1802"/>
      <c r="I4" s="1802"/>
      <c r="J4" s="1802"/>
      <c r="K4" s="1803"/>
    </row>
    <row r="5" spans="1:11" s="342" customFormat="1" ht="25.5" customHeight="1">
      <c r="A5" s="1794"/>
      <c r="B5" s="741" t="s">
        <v>286</v>
      </c>
      <c r="C5" s="741" t="s">
        <v>287</v>
      </c>
      <c r="D5" s="741" t="s">
        <v>288</v>
      </c>
      <c r="E5" s="741" t="s">
        <v>289</v>
      </c>
      <c r="F5" s="1782" t="s">
        <v>6</v>
      </c>
      <c r="G5" s="1783"/>
      <c r="H5" s="1784"/>
      <c r="I5" s="1783" t="s">
        <v>47</v>
      </c>
      <c r="J5" s="1783"/>
      <c r="K5" s="1785"/>
    </row>
    <row r="6" spans="1:11" s="342" customFormat="1" ht="25.5" customHeight="1">
      <c r="A6" s="1795"/>
      <c r="B6" s="741"/>
      <c r="C6" s="741"/>
      <c r="D6" s="741"/>
      <c r="E6" s="741"/>
      <c r="F6" s="714" t="s">
        <v>3</v>
      </c>
      <c r="G6" s="715" t="s">
        <v>88</v>
      </c>
      <c r="H6" s="716" t="s">
        <v>290</v>
      </c>
      <c r="I6" s="713" t="s">
        <v>3</v>
      </c>
      <c r="J6" s="715" t="s">
        <v>88</v>
      </c>
      <c r="K6" s="717" t="s">
        <v>290</v>
      </c>
    </row>
    <row r="7" spans="1:11" s="342" customFormat="1" ht="25.5" customHeight="1">
      <c r="A7" s="646" t="s">
        <v>371</v>
      </c>
      <c r="B7" s="647">
        <v>63027.913511750005</v>
      </c>
      <c r="C7" s="647">
        <v>58517.061639440006</v>
      </c>
      <c r="D7" s="647">
        <v>51767.971253915093</v>
      </c>
      <c r="E7" s="647">
        <v>58067.816073441056</v>
      </c>
      <c r="F7" s="648">
        <v>-4510.8518723099987</v>
      </c>
      <c r="G7" s="718"/>
      <c r="H7" s="650">
        <v>-7.15691131274568</v>
      </c>
      <c r="I7" s="651">
        <v>6299.8448195259625</v>
      </c>
      <c r="J7" s="719"/>
      <c r="K7" s="653">
        <v>12.169387107379681</v>
      </c>
    </row>
    <row r="8" spans="1:11" s="342" customFormat="1" ht="25.5" customHeight="1">
      <c r="A8" s="655" t="s">
        <v>372</v>
      </c>
      <c r="B8" s="656">
        <v>4542.4082021300001</v>
      </c>
      <c r="C8" s="656">
        <v>4646.4484367699997</v>
      </c>
      <c r="D8" s="656">
        <v>4371.8182203699998</v>
      </c>
      <c r="E8" s="656">
        <v>3556.8562397099995</v>
      </c>
      <c r="F8" s="657">
        <v>104.04023463999965</v>
      </c>
      <c r="G8" s="720"/>
      <c r="H8" s="659">
        <v>2.2904201914573354</v>
      </c>
      <c r="I8" s="660">
        <v>-814.96198066000034</v>
      </c>
      <c r="J8" s="659"/>
      <c r="K8" s="661">
        <v>-18.641259530480379</v>
      </c>
    </row>
    <row r="9" spans="1:11" s="342" customFormat="1" ht="25.5" customHeight="1">
      <c r="A9" s="655" t="s">
        <v>373</v>
      </c>
      <c r="B9" s="656">
        <v>4542.4082021300001</v>
      </c>
      <c r="C9" s="656">
        <v>4646.4484367699997</v>
      </c>
      <c r="D9" s="656">
        <v>4371.8182203699998</v>
      </c>
      <c r="E9" s="656">
        <v>3556.8562397099995</v>
      </c>
      <c r="F9" s="657">
        <v>104.04023463999965</v>
      </c>
      <c r="G9" s="720"/>
      <c r="H9" s="659">
        <v>2.2904201914573354</v>
      </c>
      <c r="I9" s="660">
        <v>-814.96198066000034</v>
      </c>
      <c r="J9" s="659"/>
      <c r="K9" s="661">
        <v>-18.641259530480379</v>
      </c>
    </row>
    <row r="10" spans="1:11" s="342" customFormat="1" ht="25.5" customHeight="1">
      <c r="A10" s="655" t="s">
        <v>374</v>
      </c>
      <c r="B10" s="656">
        <v>0</v>
      </c>
      <c r="C10" s="656">
        <v>0</v>
      </c>
      <c r="D10" s="656">
        <v>0</v>
      </c>
      <c r="E10" s="656">
        <v>0</v>
      </c>
      <c r="F10" s="657">
        <v>0</v>
      </c>
      <c r="G10" s="720"/>
      <c r="H10" s="659"/>
      <c r="I10" s="660">
        <v>0</v>
      </c>
      <c r="J10" s="659"/>
      <c r="K10" s="661"/>
    </row>
    <row r="11" spans="1:11" s="342" customFormat="1" ht="25.5" customHeight="1">
      <c r="A11" s="655" t="s">
        <v>375</v>
      </c>
      <c r="B11" s="656">
        <v>32046.948797760004</v>
      </c>
      <c r="C11" s="656">
        <v>22305.795193010006</v>
      </c>
      <c r="D11" s="656">
        <v>18444.553532555099</v>
      </c>
      <c r="E11" s="656">
        <v>18609.370387531057</v>
      </c>
      <c r="F11" s="657">
        <v>-9741.1536047499976</v>
      </c>
      <c r="G11" s="720"/>
      <c r="H11" s="659">
        <v>-30.396508779116218</v>
      </c>
      <c r="I11" s="660">
        <v>164.81685497595754</v>
      </c>
      <c r="J11" s="659"/>
      <c r="K11" s="661">
        <v>0.8935800732994249</v>
      </c>
    </row>
    <row r="12" spans="1:11" s="342" customFormat="1" ht="25.5" customHeight="1">
      <c r="A12" s="655" t="s">
        <v>373</v>
      </c>
      <c r="B12" s="656">
        <v>32046.948797760004</v>
      </c>
      <c r="C12" s="656">
        <v>22305.795193010006</v>
      </c>
      <c r="D12" s="656">
        <v>18444.553532555099</v>
      </c>
      <c r="E12" s="656">
        <v>18609.370387531057</v>
      </c>
      <c r="F12" s="657">
        <v>-9741.1536047499976</v>
      </c>
      <c r="G12" s="720"/>
      <c r="H12" s="659">
        <v>-30.396508779116218</v>
      </c>
      <c r="I12" s="660">
        <v>164.81685497595754</v>
      </c>
      <c r="J12" s="659"/>
      <c r="K12" s="661">
        <v>0.8935800732994249</v>
      </c>
    </row>
    <row r="13" spans="1:11" s="342" customFormat="1" ht="25.5" customHeight="1">
      <c r="A13" s="655" t="s">
        <v>374</v>
      </c>
      <c r="B13" s="656">
        <v>0</v>
      </c>
      <c r="C13" s="656">
        <v>0</v>
      </c>
      <c r="D13" s="656">
        <v>0</v>
      </c>
      <c r="E13" s="656">
        <v>0</v>
      </c>
      <c r="F13" s="657">
        <v>0</v>
      </c>
      <c r="G13" s="720"/>
      <c r="H13" s="659"/>
      <c r="I13" s="660">
        <v>0</v>
      </c>
      <c r="J13" s="659"/>
      <c r="K13" s="661"/>
    </row>
    <row r="14" spans="1:11" s="342" customFormat="1" ht="25.5" customHeight="1">
      <c r="A14" s="655" t="s">
        <v>376</v>
      </c>
      <c r="B14" s="656">
        <v>24985.848013699997</v>
      </c>
      <c r="C14" s="656">
        <v>27930.40207865</v>
      </c>
      <c r="D14" s="656">
        <v>25197.863519549996</v>
      </c>
      <c r="E14" s="656">
        <v>32966.457695659999</v>
      </c>
      <c r="F14" s="657">
        <v>2944.5540649500035</v>
      </c>
      <c r="G14" s="720"/>
      <c r="H14" s="659">
        <v>11.784887442425305</v>
      </c>
      <c r="I14" s="660">
        <v>7768.5941761100039</v>
      </c>
      <c r="J14" s="659"/>
      <c r="K14" s="661">
        <v>30.830368495657055</v>
      </c>
    </row>
    <row r="15" spans="1:11" s="342" customFormat="1" ht="25.5" customHeight="1">
      <c r="A15" s="655" t="s">
        <v>373</v>
      </c>
      <c r="B15" s="656">
        <v>24985.848013699997</v>
      </c>
      <c r="C15" s="656">
        <v>27930.40207865</v>
      </c>
      <c r="D15" s="656">
        <v>25197.863519549996</v>
      </c>
      <c r="E15" s="656">
        <v>32966.457695659999</v>
      </c>
      <c r="F15" s="657">
        <v>2944.5540649500035</v>
      </c>
      <c r="G15" s="720"/>
      <c r="H15" s="659">
        <v>11.784887442425305</v>
      </c>
      <c r="I15" s="660">
        <v>7768.5941761100039</v>
      </c>
      <c r="J15" s="659"/>
      <c r="K15" s="661">
        <v>30.830368495657055</v>
      </c>
    </row>
    <row r="16" spans="1:11" s="342" customFormat="1" ht="25.5" customHeight="1">
      <c r="A16" s="655" t="s">
        <v>374</v>
      </c>
      <c r="B16" s="656">
        <v>0</v>
      </c>
      <c r="C16" s="656">
        <v>0</v>
      </c>
      <c r="D16" s="656">
        <v>0</v>
      </c>
      <c r="E16" s="656">
        <v>0</v>
      </c>
      <c r="F16" s="657">
        <v>0</v>
      </c>
      <c r="G16" s="720"/>
      <c r="H16" s="659"/>
      <c r="I16" s="660">
        <v>0</v>
      </c>
      <c r="J16" s="659"/>
      <c r="K16" s="661"/>
    </row>
    <row r="17" spans="1:11" s="342" customFormat="1" ht="25.5" customHeight="1">
      <c r="A17" s="655" t="s">
        <v>377</v>
      </c>
      <c r="B17" s="656">
        <v>1437.9474594300002</v>
      </c>
      <c r="C17" s="656">
        <v>3621.5312578500007</v>
      </c>
      <c r="D17" s="656">
        <v>3740.2380506799987</v>
      </c>
      <c r="E17" s="656">
        <v>2891.4621114000001</v>
      </c>
      <c r="F17" s="657">
        <v>2183.5837984200007</v>
      </c>
      <c r="G17" s="720"/>
      <c r="H17" s="659">
        <v>151.85421303818495</v>
      </c>
      <c r="I17" s="660">
        <v>-848.77593927999851</v>
      </c>
      <c r="J17" s="659"/>
      <c r="K17" s="661">
        <v>-22.693099417179763</v>
      </c>
    </row>
    <row r="18" spans="1:11" s="342" customFormat="1" ht="25.5" customHeight="1">
      <c r="A18" s="655" t="s">
        <v>373</v>
      </c>
      <c r="B18" s="656">
        <v>1437.9474594300002</v>
      </c>
      <c r="C18" s="656">
        <v>3621.5312578500007</v>
      </c>
      <c r="D18" s="656">
        <v>3740.2380506799987</v>
      </c>
      <c r="E18" s="656">
        <v>2891.4621114000001</v>
      </c>
      <c r="F18" s="657">
        <v>2183.5837984200007</v>
      </c>
      <c r="G18" s="720"/>
      <c r="H18" s="659">
        <v>151.85421303818495</v>
      </c>
      <c r="I18" s="660">
        <v>-848.77593927999851</v>
      </c>
      <c r="J18" s="659"/>
      <c r="K18" s="661">
        <v>-22.693099417179763</v>
      </c>
    </row>
    <row r="19" spans="1:11" s="342" customFormat="1" ht="25.5" customHeight="1">
      <c r="A19" s="655" t="s">
        <v>374</v>
      </c>
      <c r="B19" s="656">
        <v>0</v>
      </c>
      <c r="C19" s="656">
        <v>0</v>
      </c>
      <c r="D19" s="656">
        <v>0</v>
      </c>
      <c r="E19" s="656">
        <v>0</v>
      </c>
      <c r="F19" s="657">
        <v>0</v>
      </c>
      <c r="G19" s="720"/>
      <c r="H19" s="659"/>
      <c r="I19" s="660">
        <v>0</v>
      </c>
      <c r="J19" s="659"/>
      <c r="K19" s="661"/>
    </row>
    <row r="20" spans="1:11" s="342" customFormat="1" ht="25.5" customHeight="1">
      <c r="A20" s="655" t="s">
        <v>378</v>
      </c>
      <c r="B20" s="656">
        <v>14.761038729999999</v>
      </c>
      <c r="C20" s="656">
        <v>12.884673159999998</v>
      </c>
      <c r="D20" s="656">
        <v>13.497930760000001</v>
      </c>
      <c r="E20" s="656">
        <v>43.669639140000001</v>
      </c>
      <c r="F20" s="657">
        <v>-1.8763655700000008</v>
      </c>
      <c r="G20" s="720"/>
      <c r="H20" s="659">
        <v>-12.71160928659118</v>
      </c>
      <c r="I20" s="660">
        <v>30.171708379999998</v>
      </c>
      <c r="J20" s="659"/>
      <c r="K20" s="661">
        <v>223.52839791867473</v>
      </c>
    </row>
    <row r="21" spans="1:11" s="342" customFormat="1" ht="25.5" customHeight="1">
      <c r="A21" s="646" t="s">
        <v>379</v>
      </c>
      <c r="B21" s="647">
        <v>188.9</v>
      </c>
      <c r="C21" s="647">
        <v>819.38187000000005</v>
      </c>
      <c r="D21" s="647">
        <v>512.26039509999998</v>
      </c>
      <c r="E21" s="647">
        <v>290.72008082999997</v>
      </c>
      <c r="F21" s="648">
        <v>630.48187000000007</v>
      </c>
      <c r="G21" s="718"/>
      <c r="H21" s="650">
        <v>333.76488618316574</v>
      </c>
      <c r="I21" s="651">
        <v>-221.54031427000001</v>
      </c>
      <c r="J21" s="650"/>
      <c r="K21" s="653">
        <v>-43.24759758691718</v>
      </c>
    </row>
    <row r="22" spans="1:11" s="342" customFormat="1" ht="25.5" customHeight="1">
      <c r="A22" s="646" t="s">
        <v>380</v>
      </c>
      <c r="B22" s="647">
        <v>0</v>
      </c>
      <c r="C22" s="647">
        <v>0</v>
      </c>
      <c r="D22" s="647">
        <v>0</v>
      </c>
      <c r="E22" s="647">
        <v>0</v>
      </c>
      <c r="F22" s="648">
        <v>0</v>
      </c>
      <c r="G22" s="718"/>
      <c r="H22" s="650"/>
      <c r="I22" s="651">
        <v>0</v>
      </c>
      <c r="J22" s="650"/>
      <c r="K22" s="653"/>
    </row>
    <row r="23" spans="1:11" s="342" customFormat="1" ht="25.5" customHeight="1">
      <c r="A23" s="745" t="s">
        <v>381</v>
      </c>
      <c r="B23" s="647">
        <v>35739.533478634286</v>
      </c>
      <c r="C23" s="647">
        <v>33807.097602533016</v>
      </c>
      <c r="D23" s="647">
        <v>27775.949210264473</v>
      </c>
      <c r="E23" s="647">
        <v>31161.70911225232</v>
      </c>
      <c r="F23" s="648">
        <v>-1932.43587610127</v>
      </c>
      <c r="G23" s="718"/>
      <c r="H23" s="650">
        <v>-5.4069980439350553</v>
      </c>
      <c r="I23" s="651">
        <v>3385.7599019878471</v>
      </c>
      <c r="J23" s="650"/>
      <c r="K23" s="653">
        <v>12.189538065315354</v>
      </c>
    </row>
    <row r="24" spans="1:11" s="342" customFormat="1" ht="25.5" customHeight="1">
      <c r="A24" s="746" t="s">
        <v>382</v>
      </c>
      <c r="B24" s="656">
        <v>13164.230377000002</v>
      </c>
      <c r="C24" s="656">
        <v>12368.869704400002</v>
      </c>
      <c r="D24" s="656">
        <v>10507.5767044</v>
      </c>
      <c r="E24" s="656">
        <v>12443.883074239999</v>
      </c>
      <c r="F24" s="657">
        <v>-795.36067259999982</v>
      </c>
      <c r="G24" s="720"/>
      <c r="H24" s="659">
        <v>-6.0418319174178317</v>
      </c>
      <c r="I24" s="660">
        <v>1936.3063698399983</v>
      </c>
      <c r="J24" s="659"/>
      <c r="K24" s="661">
        <v>18.427715774172544</v>
      </c>
    </row>
    <row r="25" spans="1:11" s="342" customFormat="1" ht="25.5" customHeight="1">
      <c r="A25" s="746" t="s">
        <v>383</v>
      </c>
      <c r="B25" s="656">
        <v>7513.280638892893</v>
      </c>
      <c r="C25" s="656">
        <v>6889.0654483200969</v>
      </c>
      <c r="D25" s="656">
        <v>5469.2607816233049</v>
      </c>
      <c r="E25" s="656">
        <v>6988.4663406122017</v>
      </c>
      <c r="F25" s="657">
        <v>-624.21519057279602</v>
      </c>
      <c r="G25" s="720"/>
      <c r="H25" s="659">
        <v>-8.3081575223147297</v>
      </c>
      <c r="I25" s="660">
        <v>1519.2055589888969</v>
      </c>
      <c r="J25" s="659"/>
      <c r="K25" s="661">
        <v>27.777164403888392</v>
      </c>
    </row>
    <row r="26" spans="1:11" s="342" customFormat="1" ht="25.5" customHeight="1">
      <c r="A26" s="746" t="s">
        <v>384</v>
      </c>
      <c r="B26" s="656">
        <v>15062.022462741392</v>
      </c>
      <c r="C26" s="656">
        <v>14549.162449812913</v>
      </c>
      <c r="D26" s="656">
        <v>11799.111724241169</v>
      </c>
      <c r="E26" s="656">
        <v>11729.359697400118</v>
      </c>
      <c r="F26" s="657">
        <v>-512.86001292847868</v>
      </c>
      <c r="G26" s="720"/>
      <c r="H26" s="659">
        <v>-3.4049877046534069</v>
      </c>
      <c r="I26" s="660">
        <v>-69.752026841051702</v>
      </c>
      <c r="J26" s="659"/>
      <c r="K26" s="661">
        <v>-0.59116337289820553</v>
      </c>
    </row>
    <row r="27" spans="1:11" s="342" customFormat="1" ht="25.5" customHeight="1">
      <c r="A27" s="747" t="s">
        <v>385</v>
      </c>
      <c r="B27" s="748">
        <v>98956.346990384292</v>
      </c>
      <c r="C27" s="748">
        <v>93143.541111973027</v>
      </c>
      <c r="D27" s="748">
        <v>80056.180859279557</v>
      </c>
      <c r="E27" s="748">
        <v>89520.245266523372</v>
      </c>
      <c r="F27" s="749">
        <v>-5812.8058784112654</v>
      </c>
      <c r="G27" s="750"/>
      <c r="H27" s="751">
        <v>-5.8741112169147698</v>
      </c>
      <c r="I27" s="752">
        <v>9464.0644072438154</v>
      </c>
      <c r="J27" s="751"/>
      <c r="K27" s="753">
        <v>11.821778538098732</v>
      </c>
    </row>
    <row r="28" spans="1:11" s="342" customFormat="1" ht="25.5" customHeight="1">
      <c r="A28" s="646" t="s">
        <v>386</v>
      </c>
      <c r="B28" s="647">
        <v>6574.7592249600057</v>
      </c>
      <c r="C28" s="647">
        <v>4701.2222234700057</v>
      </c>
      <c r="D28" s="647">
        <v>5894.2160959600169</v>
      </c>
      <c r="E28" s="647">
        <v>5019.9649919200001</v>
      </c>
      <c r="F28" s="648">
        <v>-1873.53700149</v>
      </c>
      <c r="G28" s="718"/>
      <c r="H28" s="650">
        <v>-28.495902851885752</v>
      </c>
      <c r="I28" s="651">
        <v>-874.2511040400168</v>
      </c>
      <c r="J28" s="650"/>
      <c r="K28" s="653">
        <v>-14.832355818091594</v>
      </c>
    </row>
    <row r="29" spans="1:11" s="342" customFormat="1" ht="25.5" customHeight="1">
      <c r="A29" s="655" t="s">
        <v>387</v>
      </c>
      <c r="B29" s="656">
        <v>1020.8205123900061</v>
      </c>
      <c r="C29" s="656">
        <v>1029.3121740300051</v>
      </c>
      <c r="D29" s="656">
        <v>1091.2632936900159</v>
      </c>
      <c r="E29" s="656">
        <v>1176.24702484</v>
      </c>
      <c r="F29" s="657">
        <v>8.491661639998938</v>
      </c>
      <c r="G29" s="720"/>
      <c r="H29" s="659">
        <v>0.83184668969060493</v>
      </c>
      <c r="I29" s="660">
        <v>84.983731149984123</v>
      </c>
      <c r="J29" s="659"/>
      <c r="K29" s="661">
        <v>7.7876468164359061</v>
      </c>
    </row>
    <row r="30" spans="1:11" s="342" customFormat="1" ht="25.5" customHeight="1">
      <c r="A30" s="655" t="s">
        <v>405</v>
      </c>
      <c r="B30" s="656">
        <v>5551.3826345699999</v>
      </c>
      <c r="C30" s="656">
        <v>3671.8628274400003</v>
      </c>
      <c r="D30" s="656">
        <v>4802.4487722700005</v>
      </c>
      <c r="E30" s="656">
        <v>3843.1740270800001</v>
      </c>
      <c r="F30" s="657">
        <v>-1879.5198071299997</v>
      </c>
      <c r="G30" s="720"/>
      <c r="H30" s="659">
        <v>-33.856787233971374</v>
      </c>
      <c r="I30" s="660">
        <v>-959.27474519000043</v>
      </c>
      <c r="J30" s="659"/>
      <c r="K30" s="661">
        <v>-19.974700213961359</v>
      </c>
    </row>
    <row r="31" spans="1:11" s="342" customFormat="1" ht="25.5" customHeight="1">
      <c r="A31" s="655" t="s">
        <v>389</v>
      </c>
      <c r="B31" s="656">
        <v>0.12882199999999999</v>
      </c>
      <c r="C31" s="656">
        <v>4.7221999999999993E-2</v>
      </c>
      <c r="D31" s="656">
        <v>0.10402999999999998</v>
      </c>
      <c r="E31" s="656">
        <v>8.4940000000000002E-2</v>
      </c>
      <c r="F31" s="657">
        <v>-8.1600000000000006E-2</v>
      </c>
      <c r="G31" s="720"/>
      <c r="H31" s="659">
        <v>-63.343217773361701</v>
      </c>
      <c r="I31" s="660">
        <v>-1.9089999999999982E-2</v>
      </c>
      <c r="J31" s="659"/>
      <c r="K31" s="661">
        <v>-18.350475824281443</v>
      </c>
    </row>
    <row r="32" spans="1:11" s="342" customFormat="1" ht="25.5" customHeight="1">
      <c r="A32" s="655" t="s">
        <v>390</v>
      </c>
      <c r="B32" s="656">
        <v>0</v>
      </c>
      <c r="C32" s="656">
        <v>0</v>
      </c>
      <c r="D32" s="656">
        <v>0</v>
      </c>
      <c r="E32" s="656">
        <v>0</v>
      </c>
      <c r="F32" s="657">
        <v>0</v>
      </c>
      <c r="G32" s="720"/>
      <c r="H32" s="659"/>
      <c r="I32" s="660">
        <v>0</v>
      </c>
      <c r="J32" s="659"/>
      <c r="K32" s="661"/>
    </row>
    <row r="33" spans="1:11" s="342" customFormat="1" ht="25.5" customHeight="1">
      <c r="A33" s="655" t="s">
        <v>391</v>
      </c>
      <c r="B33" s="656">
        <v>2.4272559999999999</v>
      </c>
      <c r="C33" s="656">
        <v>0</v>
      </c>
      <c r="D33" s="656">
        <v>0.4</v>
      </c>
      <c r="E33" s="656">
        <v>0.45900000000000002</v>
      </c>
      <c r="F33" s="657">
        <v>-2.4272559999999999</v>
      </c>
      <c r="G33" s="720"/>
      <c r="H33" s="659">
        <v>-100</v>
      </c>
      <c r="I33" s="660">
        <v>5.8999999999999997E-2</v>
      </c>
      <c r="J33" s="659"/>
      <c r="K33" s="661">
        <v>14.75</v>
      </c>
    </row>
    <row r="34" spans="1:11" s="342" customFormat="1" ht="25.5" customHeight="1">
      <c r="A34" s="721" t="s">
        <v>392</v>
      </c>
      <c r="B34" s="647">
        <v>88305.268903038435</v>
      </c>
      <c r="C34" s="647">
        <v>84770.936031483143</v>
      </c>
      <c r="D34" s="647">
        <v>73080.679485982138</v>
      </c>
      <c r="E34" s="647">
        <v>81587.111439732762</v>
      </c>
      <c r="F34" s="648">
        <v>-3534.3328715552925</v>
      </c>
      <c r="G34" s="718"/>
      <c r="H34" s="650">
        <v>-4.00240315833938</v>
      </c>
      <c r="I34" s="651">
        <v>8506.4319537506235</v>
      </c>
      <c r="J34" s="650"/>
      <c r="K34" s="653">
        <v>11.639782242832419</v>
      </c>
    </row>
    <row r="35" spans="1:11" s="342" customFormat="1" ht="25.5" customHeight="1">
      <c r="A35" s="655" t="s">
        <v>393</v>
      </c>
      <c r="B35" s="656">
        <v>3845</v>
      </c>
      <c r="C35" s="656">
        <v>3948</v>
      </c>
      <c r="D35" s="656">
        <v>4018</v>
      </c>
      <c r="E35" s="656">
        <v>3742.7</v>
      </c>
      <c r="F35" s="657">
        <v>103</v>
      </c>
      <c r="G35" s="720"/>
      <c r="H35" s="659">
        <v>2.6788036410923275</v>
      </c>
      <c r="I35" s="660">
        <v>-275.30000000000018</v>
      </c>
      <c r="J35" s="659"/>
      <c r="K35" s="661">
        <v>-6.8516674962668045</v>
      </c>
    </row>
    <row r="36" spans="1:11" s="342" customFormat="1" ht="25.5" customHeight="1">
      <c r="A36" s="655" t="s">
        <v>394</v>
      </c>
      <c r="B36" s="656">
        <v>131.90519587</v>
      </c>
      <c r="C36" s="656">
        <v>115.57366146999999</v>
      </c>
      <c r="D36" s="656">
        <v>150.39711892</v>
      </c>
      <c r="E36" s="656">
        <v>230.88207491999998</v>
      </c>
      <c r="F36" s="657">
        <v>-16.33153440000001</v>
      </c>
      <c r="G36" s="720"/>
      <c r="H36" s="659">
        <v>-12.381266933635924</v>
      </c>
      <c r="I36" s="660">
        <v>80.484955999999983</v>
      </c>
      <c r="J36" s="659"/>
      <c r="K36" s="661">
        <v>53.514958649448566</v>
      </c>
    </row>
    <row r="37" spans="1:11" s="342" customFormat="1" ht="25.5" customHeight="1">
      <c r="A37" s="662" t="s">
        <v>395</v>
      </c>
      <c r="B37" s="656">
        <v>20714.633624811555</v>
      </c>
      <c r="C37" s="656">
        <v>18357.34853147528</v>
      </c>
      <c r="D37" s="656">
        <v>13780.623295406825</v>
      </c>
      <c r="E37" s="656">
        <v>15617.570478240987</v>
      </c>
      <c r="F37" s="657">
        <v>-2357.2850933362752</v>
      </c>
      <c r="G37" s="720"/>
      <c r="H37" s="659">
        <v>-11.379805870728838</v>
      </c>
      <c r="I37" s="660">
        <v>1836.9471828341611</v>
      </c>
      <c r="J37" s="659"/>
      <c r="K37" s="661">
        <v>13.329928142266454</v>
      </c>
    </row>
    <row r="38" spans="1:11" s="342" customFormat="1" ht="25.5" customHeight="1">
      <c r="A38" s="754" t="s">
        <v>396</v>
      </c>
      <c r="B38" s="656">
        <v>0</v>
      </c>
      <c r="C38" s="656">
        <v>0</v>
      </c>
      <c r="D38" s="656">
        <v>0</v>
      </c>
      <c r="E38" s="656">
        <v>0</v>
      </c>
      <c r="F38" s="657">
        <v>0</v>
      </c>
      <c r="G38" s="720"/>
      <c r="H38" s="659"/>
      <c r="I38" s="660">
        <v>0</v>
      </c>
      <c r="J38" s="659"/>
      <c r="K38" s="661"/>
    </row>
    <row r="39" spans="1:11" s="342" customFormat="1" ht="25.5" customHeight="1">
      <c r="A39" s="754" t="s">
        <v>397</v>
      </c>
      <c r="B39" s="656">
        <v>20714.633624811555</v>
      </c>
      <c r="C39" s="656">
        <v>18357.34853147528</v>
      </c>
      <c r="D39" s="656">
        <v>13780.623295406825</v>
      </c>
      <c r="E39" s="656">
        <v>15617.570478240987</v>
      </c>
      <c r="F39" s="657">
        <v>-2357.2850933362752</v>
      </c>
      <c r="G39" s="720"/>
      <c r="H39" s="659">
        <v>-11.379805870728838</v>
      </c>
      <c r="I39" s="660">
        <v>1836.9471828341611</v>
      </c>
      <c r="J39" s="659"/>
      <c r="K39" s="661">
        <v>13.329928142266454</v>
      </c>
    </row>
    <row r="40" spans="1:11" s="342" customFormat="1" ht="25.5" customHeight="1">
      <c r="A40" s="655" t="s">
        <v>398</v>
      </c>
      <c r="B40" s="656">
        <v>63613.730082356873</v>
      </c>
      <c r="C40" s="656">
        <v>62350.01383853786</v>
      </c>
      <c r="D40" s="656">
        <v>55131.659071655318</v>
      </c>
      <c r="E40" s="656">
        <v>61995.958886571774</v>
      </c>
      <c r="F40" s="657">
        <v>-1263.7162438190135</v>
      </c>
      <c r="G40" s="720"/>
      <c r="H40" s="659">
        <v>-1.9865463669288941</v>
      </c>
      <c r="I40" s="660">
        <v>6864.2998149164559</v>
      </c>
      <c r="J40" s="659"/>
      <c r="K40" s="661">
        <v>12.450740519154046</v>
      </c>
    </row>
    <row r="41" spans="1:11" s="342" customFormat="1" ht="25.5" customHeight="1">
      <c r="A41" s="662" t="s">
        <v>399</v>
      </c>
      <c r="B41" s="656">
        <v>56901.382832411582</v>
      </c>
      <c r="C41" s="656">
        <v>55995.615482835856</v>
      </c>
      <c r="D41" s="656">
        <v>49288.00055481532</v>
      </c>
      <c r="E41" s="656">
        <v>54916.162451711774</v>
      </c>
      <c r="F41" s="657">
        <v>-905.76734957572626</v>
      </c>
      <c r="G41" s="720"/>
      <c r="H41" s="659">
        <v>-1.5918195736005776</v>
      </c>
      <c r="I41" s="660">
        <v>5628.161896896454</v>
      </c>
      <c r="J41" s="659"/>
      <c r="K41" s="661">
        <v>11.418929219165893</v>
      </c>
    </row>
    <row r="42" spans="1:11" s="342" customFormat="1" ht="25.5" customHeight="1">
      <c r="A42" s="662" t="s">
        <v>400</v>
      </c>
      <c r="B42" s="656">
        <v>6712.3472499452928</v>
      </c>
      <c r="C42" s="656">
        <v>6354.398355702001</v>
      </c>
      <c r="D42" s="656">
        <v>5843.6585168400006</v>
      </c>
      <c r="E42" s="656">
        <v>7079.7964348599999</v>
      </c>
      <c r="F42" s="657">
        <v>-357.94889424329176</v>
      </c>
      <c r="G42" s="720"/>
      <c r="H42" s="659">
        <v>-5.3326933323690779</v>
      </c>
      <c r="I42" s="660">
        <v>1236.1379180199992</v>
      </c>
      <c r="J42" s="659"/>
      <c r="K42" s="661">
        <v>21.153493388734997</v>
      </c>
    </row>
    <row r="43" spans="1:11" s="342" customFormat="1" ht="25.5" customHeight="1">
      <c r="A43" s="675" t="s">
        <v>401</v>
      </c>
      <c r="B43" s="676">
        <v>0</v>
      </c>
      <c r="C43" s="676">
        <v>0</v>
      </c>
      <c r="D43" s="676">
        <v>0</v>
      </c>
      <c r="E43" s="676">
        <v>0</v>
      </c>
      <c r="F43" s="677">
        <v>0</v>
      </c>
      <c r="G43" s="759"/>
      <c r="H43" s="678"/>
      <c r="I43" s="679">
        <v>0</v>
      </c>
      <c r="J43" s="678"/>
      <c r="K43" s="680"/>
    </row>
    <row r="44" spans="1:11" s="342" customFormat="1" ht="25.5" customHeight="1">
      <c r="A44" s="755" t="s">
        <v>402</v>
      </c>
      <c r="B44" s="676">
        <v>0</v>
      </c>
      <c r="C44" s="676">
        <v>0</v>
      </c>
      <c r="D44" s="676">
        <v>0</v>
      </c>
      <c r="E44" s="676">
        <v>0</v>
      </c>
      <c r="F44" s="677">
        <v>0</v>
      </c>
      <c r="G44" s="718"/>
      <c r="H44" s="647"/>
      <c r="I44" s="679">
        <v>0</v>
      </c>
      <c r="J44" s="650"/>
      <c r="K44" s="653"/>
    </row>
    <row r="45" spans="1:11" s="342" customFormat="1" ht="25.5" customHeight="1" thickBot="1">
      <c r="A45" s="756" t="s">
        <v>403</v>
      </c>
      <c r="B45" s="682">
        <v>4076.3188721838324</v>
      </c>
      <c r="C45" s="682">
        <v>3671.3828495566559</v>
      </c>
      <c r="D45" s="682">
        <v>1081.2852733768586</v>
      </c>
      <c r="E45" s="682">
        <v>2913.1688420330011</v>
      </c>
      <c r="F45" s="683">
        <v>-404.9360226271765</v>
      </c>
      <c r="G45" s="729"/>
      <c r="H45" s="684">
        <v>-9.9338652182094265</v>
      </c>
      <c r="I45" s="685">
        <v>1831.8835686561424</v>
      </c>
      <c r="J45" s="684"/>
      <c r="K45" s="686">
        <v>169.41723093436408</v>
      </c>
    </row>
    <row r="46" spans="1:11" s="342" customFormat="1" ht="25.5" customHeight="1" thickTop="1">
      <c r="A46" s="693" t="s">
        <v>318</v>
      </c>
      <c r="B46" s="758"/>
      <c r="C46" s="643"/>
      <c r="D46" s="689"/>
      <c r="E46" s="689"/>
      <c r="F46" s="660"/>
      <c r="G46" s="660"/>
      <c r="H46" s="660"/>
      <c r="I46" s="660"/>
      <c r="J46" s="660"/>
      <c r="K46" s="660"/>
    </row>
  </sheetData>
  <mergeCells count="7">
    <mergeCell ref="A1:K1"/>
    <mergeCell ref="A2:K2"/>
    <mergeCell ref="I3:K3"/>
    <mergeCell ref="F4:K4"/>
    <mergeCell ref="F5:H5"/>
    <mergeCell ref="I5:K5"/>
    <mergeCell ref="A4:A6"/>
  </mergeCells>
  <pageMargins left="0.5" right="0.5" top="0.75" bottom="0.75" header="0.3" footer="0.3"/>
  <pageSetup scale="58"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73"/>
  <sheetViews>
    <sheetView workbookViewId="0">
      <selection activeCell="M10" sqref="M10"/>
    </sheetView>
  </sheetViews>
  <sheetFormatPr defaultRowHeight="15.75"/>
  <cols>
    <col min="1" max="1" width="35.7109375" style="712" customWidth="1"/>
    <col min="2" max="6" width="13" style="712" customWidth="1"/>
    <col min="7" max="7" width="9.42578125" style="761" customWidth="1"/>
    <col min="8" max="8" width="13" style="712" customWidth="1"/>
    <col min="9" max="9" width="10" style="761" customWidth="1"/>
    <col min="10" max="256" width="9.140625" style="712"/>
    <col min="257" max="257" width="32.42578125" style="712" customWidth="1"/>
    <col min="258" max="261" width="9.42578125" style="712" bestFit="1" customWidth="1"/>
    <col min="262" max="262" width="8.42578125" style="712" bestFit="1" customWidth="1"/>
    <col min="263" max="263" width="7.140625" style="712" bestFit="1" customWidth="1"/>
    <col min="264" max="264" width="8.85546875" style="712" customWidth="1"/>
    <col min="265" max="265" width="7.140625" style="712" bestFit="1" customWidth="1"/>
    <col min="266" max="512" width="9.140625" style="712"/>
    <col min="513" max="513" width="32.42578125" style="712" customWidth="1"/>
    <col min="514" max="517" width="9.42578125" style="712" bestFit="1" customWidth="1"/>
    <col min="518" max="518" width="8.42578125" style="712" bestFit="1" customWidth="1"/>
    <col min="519" max="519" width="7.140625" style="712" bestFit="1" customWidth="1"/>
    <col min="520" max="520" width="8.85546875" style="712" customWidth="1"/>
    <col min="521" max="521" width="7.140625" style="712" bestFit="1" customWidth="1"/>
    <col min="522" max="768" width="9.140625" style="712"/>
    <col min="769" max="769" width="32.42578125" style="712" customWidth="1"/>
    <col min="770" max="773" width="9.42578125" style="712" bestFit="1" customWidth="1"/>
    <col min="774" max="774" width="8.42578125" style="712" bestFit="1" customWidth="1"/>
    <col min="775" max="775" width="7.140625" style="712" bestFit="1" customWidth="1"/>
    <col min="776" max="776" width="8.85546875" style="712" customWidth="1"/>
    <col min="777" max="777" width="7.140625" style="712" bestFit="1" customWidth="1"/>
    <col min="778" max="1024" width="9.140625" style="712"/>
    <col min="1025" max="1025" width="32.42578125" style="712" customWidth="1"/>
    <col min="1026" max="1029" width="9.42578125" style="712" bestFit="1" customWidth="1"/>
    <col min="1030" max="1030" width="8.42578125" style="712" bestFit="1" customWidth="1"/>
    <col min="1031" max="1031" width="7.140625" style="712" bestFit="1" customWidth="1"/>
    <col min="1032" max="1032" width="8.85546875" style="712" customWidth="1"/>
    <col min="1033" max="1033" width="7.140625" style="712" bestFit="1" customWidth="1"/>
    <col min="1034" max="1280" width="9.140625" style="712"/>
    <col min="1281" max="1281" width="32.42578125" style="712" customWidth="1"/>
    <col min="1282" max="1285" width="9.42578125" style="712" bestFit="1" customWidth="1"/>
    <col min="1286" max="1286" width="8.42578125" style="712" bestFit="1" customWidth="1"/>
    <col min="1287" max="1287" width="7.140625" style="712" bestFit="1" customWidth="1"/>
    <col min="1288" max="1288" width="8.85546875" style="712" customWidth="1"/>
    <col min="1289" max="1289" width="7.140625" style="712" bestFit="1" customWidth="1"/>
    <col min="1290" max="1536" width="9.140625" style="712"/>
    <col min="1537" max="1537" width="32.42578125" style="712" customWidth="1"/>
    <col min="1538" max="1541" width="9.42578125" style="712" bestFit="1" customWidth="1"/>
    <col min="1542" max="1542" width="8.42578125" style="712" bestFit="1" customWidth="1"/>
    <col min="1543" max="1543" width="7.140625" style="712" bestFit="1" customWidth="1"/>
    <col min="1544" max="1544" width="8.85546875" style="712" customWidth="1"/>
    <col min="1545" max="1545" width="7.140625" style="712" bestFit="1" customWidth="1"/>
    <col min="1546" max="1792" width="9.140625" style="712"/>
    <col min="1793" max="1793" width="32.42578125" style="712" customWidth="1"/>
    <col min="1794" max="1797" width="9.42578125" style="712" bestFit="1" customWidth="1"/>
    <col min="1798" max="1798" width="8.42578125" style="712" bestFit="1" customWidth="1"/>
    <col min="1799" max="1799" width="7.140625" style="712" bestFit="1" customWidth="1"/>
    <col min="1800" max="1800" width="8.85546875" style="712" customWidth="1"/>
    <col min="1801" max="1801" width="7.140625" style="712" bestFit="1" customWidth="1"/>
    <col min="1802" max="2048" width="9.140625" style="712"/>
    <col min="2049" max="2049" width="32.42578125" style="712" customWidth="1"/>
    <col min="2050" max="2053" width="9.42578125" style="712" bestFit="1" customWidth="1"/>
    <col min="2054" max="2054" width="8.42578125" style="712" bestFit="1" customWidth="1"/>
    <col min="2055" max="2055" width="7.140625" style="712" bestFit="1" customWidth="1"/>
    <col min="2056" max="2056" width="8.85546875" style="712" customWidth="1"/>
    <col min="2057" max="2057" width="7.140625" style="712" bestFit="1" customWidth="1"/>
    <col min="2058" max="2304" width="9.140625" style="712"/>
    <col min="2305" max="2305" width="32.42578125" style="712" customWidth="1"/>
    <col min="2306" max="2309" width="9.42578125" style="712" bestFit="1" customWidth="1"/>
    <col min="2310" max="2310" width="8.42578125" style="712" bestFit="1" customWidth="1"/>
    <col min="2311" max="2311" width="7.140625" style="712" bestFit="1" customWidth="1"/>
    <col min="2312" max="2312" width="8.85546875" style="712" customWidth="1"/>
    <col min="2313" max="2313" width="7.140625" style="712" bestFit="1" customWidth="1"/>
    <col min="2314" max="2560" width="9.140625" style="712"/>
    <col min="2561" max="2561" width="32.42578125" style="712" customWidth="1"/>
    <col min="2562" max="2565" width="9.42578125" style="712" bestFit="1" customWidth="1"/>
    <col min="2566" max="2566" width="8.42578125" style="712" bestFit="1" customWidth="1"/>
    <col min="2567" max="2567" width="7.140625" style="712" bestFit="1" customWidth="1"/>
    <col min="2568" max="2568" width="8.85546875" style="712" customWidth="1"/>
    <col min="2569" max="2569" width="7.140625" style="712" bestFit="1" customWidth="1"/>
    <col min="2570" max="2816" width="9.140625" style="712"/>
    <col min="2817" max="2817" width="32.42578125" style="712" customWidth="1"/>
    <col min="2818" max="2821" width="9.42578125" style="712" bestFit="1" customWidth="1"/>
    <col min="2822" max="2822" width="8.42578125" style="712" bestFit="1" customWidth="1"/>
    <col min="2823" max="2823" width="7.140625" style="712" bestFit="1" customWidth="1"/>
    <col min="2824" max="2824" width="8.85546875" style="712" customWidth="1"/>
    <col min="2825" max="2825" width="7.140625" style="712" bestFit="1" customWidth="1"/>
    <col min="2826" max="3072" width="9.140625" style="712"/>
    <col min="3073" max="3073" width="32.42578125" style="712" customWidth="1"/>
    <col min="3074" max="3077" width="9.42578125" style="712" bestFit="1" customWidth="1"/>
    <col min="3078" max="3078" width="8.42578125" style="712" bestFit="1" customWidth="1"/>
    <col min="3079" max="3079" width="7.140625" style="712" bestFit="1" customWidth="1"/>
    <col min="3080" max="3080" width="8.85546875" style="712" customWidth="1"/>
    <col min="3081" max="3081" width="7.140625" style="712" bestFit="1" customWidth="1"/>
    <col min="3082" max="3328" width="9.140625" style="712"/>
    <col min="3329" max="3329" width="32.42578125" style="712" customWidth="1"/>
    <col min="3330" max="3333" width="9.42578125" style="712" bestFit="1" customWidth="1"/>
    <col min="3334" max="3334" width="8.42578125" style="712" bestFit="1" customWidth="1"/>
    <col min="3335" max="3335" width="7.140625" style="712" bestFit="1" customWidth="1"/>
    <col min="3336" max="3336" width="8.85546875" style="712" customWidth="1"/>
    <col min="3337" max="3337" width="7.140625" style="712" bestFit="1" customWidth="1"/>
    <col min="3338" max="3584" width="9.140625" style="712"/>
    <col min="3585" max="3585" width="32.42578125" style="712" customWidth="1"/>
    <col min="3586" max="3589" width="9.42578125" style="712" bestFit="1" customWidth="1"/>
    <col min="3590" max="3590" width="8.42578125" style="712" bestFit="1" customWidth="1"/>
    <col min="3591" max="3591" width="7.140625" style="712" bestFit="1" customWidth="1"/>
    <col min="3592" max="3592" width="8.85546875" style="712" customWidth="1"/>
    <col min="3593" max="3593" width="7.140625" style="712" bestFit="1" customWidth="1"/>
    <col min="3594" max="3840" width="9.140625" style="712"/>
    <col min="3841" max="3841" width="32.42578125" style="712" customWidth="1"/>
    <col min="3842" max="3845" width="9.42578125" style="712" bestFit="1" customWidth="1"/>
    <col min="3846" max="3846" width="8.42578125" style="712" bestFit="1" customWidth="1"/>
    <col min="3847" max="3847" width="7.140625" style="712" bestFit="1" customWidth="1"/>
    <col min="3848" max="3848" width="8.85546875" style="712" customWidth="1"/>
    <col min="3849" max="3849" width="7.140625" style="712" bestFit="1" customWidth="1"/>
    <col min="3850" max="4096" width="9.140625" style="712"/>
    <col min="4097" max="4097" width="32.42578125" style="712" customWidth="1"/>
    <col min="4098" max="4101" width="9.42578125" style="712" bestFit="1" customWidth="1"/>
    <col min="4102" max="4102" width="8.42578125" style="712" bestFit="1" customWidth="1"/>
    <col min="4103" max="4103" width="7.140625" style="712" bestFit="1" customWidth="1"/>
    <col min="4104" max="4104" width="8.85546875" style="712" customWidth="1"/>
    <col min="4105" max="4105" width="7.140625" style="712" bestFit="1" customWidth="1"/>
    <col min="4106" max="4352" width="9.140625" style="712"/>
    <col min="4353" max="4353" width="32.42578125" style="712" customWidth="1"/>
    <col min="4354" max="4357" width="9.42578125" style="712" bestFit="1" customWidth="1"/>
    <col min="4358" max="4358" width="8.42578125" style="712" bestFit="1" customWidth="1"/>
    <col min="4359" max="4359" width="7.140625" style="712" bestFit="1" customWidth="1"/>
    <col min="4360" max="4360" width="8.85546875" style="712" customWidth="1"/>
    <col min="4361" max="4361" width="7.140625" style="712" bestFit="1" customWidth="1"/>
    <col min="4362" max="4608" width="9.140625" style="712"/>
    <col min="4609" max="4609" width="32.42578125" style="712" customWidth="1"/>
    <col min="4610" max="4613" width="9.42578125" style="712" bestFit="1" customWidth="1"/>
    <col min="4614" max="4614" width="8.42578125" style="712" bestFit="1" customWidth="1"/>
    <col min="4615" max="4615" width="7.140625" style="712" bestFit="1" customWidth="1"/>
    <col min="4616" max="4616" width="8.85546875" style="712" customWidth="1"/>
    <col min="4617" max="4617" width="7.140625" style="712" bestFit="1" customWidth="1"/>
    <col min="4618" max="4864" width="9.140625" style="712"/>
    <col min="4865" max="4865" width="32.42578125" style="712" customWidth="1"/>
    <col min="4866" max="4869" width="9.42578125" style="712" bestFit="1" customWidth="1"/>
    <col min="4870" max="4870" width="8.42578125" style="712" bestFit="1" customWidth="1"/>
    <col min="4871" max="4871" width="7.140625" style="712" bestFit="1" customWidth="1"/>
    <col min="4872" max="4872" width="8.85546875" style="712" customWidth="1"/>
    <col min="4873" max="4873" width="7.140625" style="712" bestFit="1" customWidth="1"/>
    <col min="4874" max="5120" width="9.140625" style="712"/>
    <col min="5121" max="5121" width="32.42578125" style="712" customWidth="1"/>
    <col min="5122" max="5125" width="9.42578125" style="712" bestFit="1" customWidth="1"/>
    <col min="5126" max="5126" width="8.42578125" style="712" bestFit="1" customWidth="1"/>
    <col min="5127" max="5127" width="7.140625" style="712" bestFit="1" customWidth="1"/>
    <col min="5128" max="5128" width="8.85546875" style="712" customWidth="1"/>
    <col min="5129" max="5129" width="7.140625" style="712" bestFit="1" customWidth="1"/>
    <col min="5130" max="5376" width="9.140625" style="712"/>
    <col min="5377" max="5377" width="32.42578125" style="712" customWidth="1"/>
    <col min="5378" max="5381" width="9.42578125" style="712" bestFit="1" customWidth="1"/>
    <col min="5382" max="5382" width="8.42578125" style="712" bestFit="1" customWidth="1"/>
    <col min="5383" max="5383" width="7.140625" style="712" bestFit="1" customWidth="1"/>
    <col min="5384" max="5384" width="8.85546875" style="712" customWidth="1"/>
    <col min="5385" max="5385" width="7.140625" style="712" bestFit="1" customWidth="1"/>
    <col min="5386" max="5632" width="9.140625" style="712"/>
    <col min="5633" max="5633" width="32.42578125" style="712" customWidth="1"/>
    <col min="5634" max="5637" width="9.42578125" style="712" bestFit="1" customWidth="1"/>
    <col min="5638" max="5638" width="8.42578125" style="712" bestFit="1" customWidth="1"/>
    <col min="5639" max="5639" width="7.140625" style="712" bestFit="1" customWidth="1"/>
    <col min="5640" max="5640" width="8.85546875" style="712" customWidth="1"/>
    <col min="5641" max="5641" width="7.140625" style="712" bestFit="1" customWidth="1"/>
    <col min="5642" max="5888" width="9.140625" style="712"/>
    <col min="5889" max="5889" width="32.42578125" style="712" customWidth="1"/>
    <col min="5890" max="5893" width="9.42578125" style="712" bestFit="1" customWidth="1"/>
    <col min="5894" max="5894" width="8.42578125" style="712" bestFit="1" customWidth="1"/>
    <col min="5895" max="5895" width="7.140625" style="712" bestFit="1" customWidth="1"/>
    <col min="5896" max="5896" width="8.85546875" style="712" customWidth="1"/>
    <col min="5897" max="5897" width="7.140625" style="712" bestFit="1" customWidth="1"/>
    <col min="5898" max="6144" width="9.140625" style="712"/>
    <col min="6145" max="6145" width="32.42578125" style="712" customWidth="1"/>
    <col min="6146" max="6149" width="9.42578125" style="712" bestFit="1" customWidth="1"/>
    <col min="6150" max="6150" width="8.42578125" style="712" bestFit="1" customWidth="1"/>
    <col min="6151" max="6151" width="7.140625" style="712" bestFit="1" customWidth="1"/>
    <col min="6152" max="6152" width="8.85546875" style="712" customWidth="1"/>
    <col min="6153" max="6153" width="7.140625" style="712" bestFit="1" customWidth="1"/>
    <col min="6154" max="6400" width="9.140625" style="712"/>
    <col min="6401" max="6401" width="32.42578125" style="712" customWidth="1"/>
    <col min="6402" max="6405" width="9.42578125" style="712" bestFit="1" customWidth="1"/>
    <col min="6406" max="6406" width="8.42578125" style="712" bestFit="1" customWidth="1"/>
    <col min="6407" max="6407" width="7.140625" style="712" bestFit="1" customWidth="1"/>
    <col min="6408" max="6408" width="8.85546875" style="712" customWidth="1"/>
    <col min="6409" max="6409" width="7.140625" style="712" bestFit="1" customWidth="1"/>
    <col min="6410" max="6656" width="9.140625" style="712"/>
    <col min="6657" max="6657" width="32.42578125" style="712" customWidth="1"/>
    <col min="6658" max="6661" width="9.42578125" style="712" bestFit="1" customWidth="1"/>
    <col min="6662" max="6662" width="8.42578125" style="712" bestFit="1" customWidth="1"/>
    <col min="6663" max="6663" width="7.140625" style="712" bestFit="1" customWidth="1"/>
    <col min="6664" max="6664" width="8.85546875" style="712" customWidth="1"/>
    <col min="6665" max="6665" width="7.140625" style="712" bestFit="1" customWidth="1"/>
    <col min="6666" max="6912" width="9.140625" style="712"/>
    <col min="6913" max="6913" width="32.42578125" style="712" customWidth="1"/>
    <col min="6914" max="6917" width="9.42578125" style="712" bestFit="1" customWidth="1"/>
    <col min="6918" max="6918" width="8.42578125" style="712" bestFit="1" customWidth="1"/>
    <col min="6919" max="6919" width="7.140625" style="712" bestFit="1" customWidth="1"/>
    <col min="6920" max="6920" width="8.85546875" style="712" customWidth="1"/>
    <col min="6921" max="6921" width="7.140625" style="712" bestFit="1" customWidth="1"/>
    <col min="6922" max="7168" width="9.140625" style="712"/>
    <col min="7169" max="7169" width="32.42578125" style="712" customWidth="1"/>
    <col min="7170" max="7173" width="9.42578125" style="712" bestFit="1" customWidth="1"/>
    <col min="7174" max="7174" width="8.42578125" style="712" bestFit="1" customWidth="1"/>
    <col min="7175" max="7175" width="7.140625" style="712" bestFit="1" customWidth="1"/>
    <col min="7176" max="7176" width="8.85546875" style="712" customWidth="1"/>
    <col min="7177" max="7177" width="7.140625" style="712" bestFit="1" customWidth="1"/>
    <col min="7178" max="7424" width="9.140625" style="712"/>
    <col min="7425" max="7425" width="32.42578125" style="712" customWidth="1"/>
    <col min="7426" max="7429" width="9.42578125" style="712" bestFit="1" customWidth="1"/>
    <col min="7430" max="7430" width="8.42578125" style="712" bestFit="1" customWidth="1"/>
    <col min="7431" max="7431" width="7.140625" style="712" bestFit="1" customWidth="1"/>
    <col min="7432" max="7432" width="8.85546875" style="712" customWidth="1"/>
    <col min="7433" max="7433" width="7.140625" style="712" bestFit="1" customWidth="1"/>
    <col min="7434" max="7680" width="9.140625" style="712"/>
    <col min="7681" max="7681" width="32.42578125" style="712" customWidth="1"/>
    <col min="7682" max="7685" width="9.42578125" style="712" bestFit="1" customWidth="1"/>
    <col min="7686" max="7686" width="8.42578125" style="712" bestFit="1" customWidth="1"/>
    <col min="7687" max="7687" width="7.140625" style="712" bestFit="1" customWidth="1"/>
    <col min="7688" max="7688" width="8.85546875" style="712" customWidth="1"/>
    <col min="7689" max="7689" width="7.140625" style="712" bestFit="1" customWidth="1"/>
    <col min="7690" max="7936" width="9.140625" style="712"/>
    <col min="7937" max="7937" width="32.42578125" style="712" customWidth="1"/>
    <col min="7938" max="7941" width="9.42578125" style="712" bestFit="1" customWidth="1"/>
    <col min="7942" max="7942" width="8.42578125" style="712" bestFit="1" customWidth="1"/>
    <col min="7943" max="7943" width="7.140625" style="712" bestFit="1" customWidth="1"/>
    <col min="7944" max="7944" width="8.85546875" style="712" customWidth="1"/>
    <col min="7945" max="7945" width="7.140625" style="712" bestFit="1" customWidth="1"/>
    <col min="7946" max="8192" width="9.140625" style="712"/>
    <col min="8193" max="8193" width="32.42578125" style="712" customWidth="1"/>
    <col min="8194" max="8197" width="9.42578125" style="712" bestFit="1" customWidth="1"/>
    <col min="8198" max="8198" width="8.42578125" style="712" bestFit="1" customWidth="1"/>
    <col min="8199" max="8199" width="7.140625" style="712" bestFit="1" customWidth="1"/>
    <col min="8200" max="8200" width="8.85546875" style="712" customWidth="1"/>
    <col min="8201" max="8201" width="7.140625" style="712" bestFit="1" customWidth="1"/>
    <col min="8202" max="8448" width="9.140625" style="712"/>
    <col min="8449" max="8449" width="32.42578125" style="712" customWidth="1"/>
    <col min="8450" max="8453" width="9.42578125" style="712" bestFit="1" customWidth="1"/>
    <col min="8454" max="8454" width="8.42578125" style="712" bestFit="1" customWidth="1"/>
    <col min="8455" max="8455" width="7.140625" style="712" bestFit="1" customWidth="1"/>
    <col min="8456" max="8456" width="8.85546875" style="712" customWidth="1"/>
    <col min="8457" max="8457" width="7.140625" style="712" bestFit="1" customWidth="1"/>
    <col min="8458" max="8704" width="9.140625" style="712"/>
    <col min="8705" max="8705" width="32.42578125" style="712" customWidth="1"/>
    <col min="8706" max="8709" width="9.42578125" style="712" bestFit="1" customWidth="1"/>
    <col min="8710" max="8710" width="8.42578125" style="712" bestFit="1" customWidth="1"/>
    <col min="8711" max="8711" width="7.140625" style="712" bestFit="1" customWidth="1"/>
    <col min="8712" max="8712" width="8.85546875" style="712" customWidth="1"/>
    <col min="8713" max="8713" width="7.140625" style="712" bestFit="1" customWidth="1"/>
    <col min="8714" max="8960" width="9.140625" style="712"/>
    <col min="8961" max="8961" width="32.42578125" style="712" customWidth="1"/>
    <col min="8962" max="8965" width="9.42578125" style="712" bestFit="1" customWidth="1"/>
    <col min="8966" max="8966" width="8.42578125" style="712" bestFit="1" customWidth="1"/>
    <col min="8967" max="8967" width="7.140625" style="712" bestFit="1" customWidth="1"/>
    <col min="8968" max="8968" width="8.85546875" style="712" customWidth="1"/>
    <col min="8969" max="8969" width="7.140625" style="712" bestFit="1" customWidth="1"/>
    <col min="8970" max="9216" width="9.140625" style="712"/>
    <col min="9217" max="9217" width="32.42578125" style="712" customWidth="1"/>
    <col min="9218" max="9221" width="9.42578125" style="712" bestFit="1" customWidth="1"/>
    <col min="9222" max="9222" width="8.42578125" style="712" bestFit="1" customWidth="1"/>
    <col min="9223" max="9223" width="7.140625" style="712" bestFit="1" customWidth="1"/>
    <col min="9224" max="9224" width="8.85546875" style="712" customWidth="1"/>
    <col min="9225" max="9225" width="7.140625" style="712" bestFit="1" customWidth="1"/>
    <col min="9226" max="9472" width="9.140625" style="712"/>
    <col min="9473" max="9473" width="32.42578125" style="712" customWidth="1"/>
    <col min="9474" max="9477" width="9.42578125" style="712" bestFit="1" customWidth="1"/>
    <col min="9478" max="9478" width="8.42578125" style="712" bestFit="1" customWidth="1"/>
    <col min="9479" max="9479" width="7.140625" style="712" bestFit="1" customWidth="1"/>
    <col min="9480" max="9480" width="8.85546875" style="712" customWidth="1"/>
    <col min="9481" max="9481" width="7.140625" style="712" bestFit="1" customWidth="1"/>
    <col min="9482" max="9728" width="9.140625" style="712"/>
    <col min="9729" max="9729" width="32.42578125" style="712" customWidth="1"/>
    <col min="9730" max="9733" width="9.42578125" style="712" bestFit="1" customWidth="1"/>
    <col min="9734" max="9734" width="8.42578125" style="712" bestFit="1" customWidth="1"/>
    <col min="9735" max="9735" width="7.140625" style="712" bestFit="1" customWidth="1"/>
    <col min="9736" max="9736" width="8.85546875" style="712" customWidth="1"/>
    <col min="9737" max="9737" width="7.140625" style="712" bestFit="1" customWidth="1"/>
    <col min="9738" max="9984" width="9.140625" style="712"/>
    <col min="9985" max="9985" width="32.42578125" style="712" customWidth="1"/>
    <col min="9986" max="9989" width="9.42578125" style="712" bestFit="1" customWidth="1"/>
    <col min="9990" max="9990" width="8.42578125" style="712" bestFit="1" customWidth="1"/>
    <col min="9991" max="9991" width="7.140625" style="712" bestFit="1" customWidth="1"/>
    <col min="9992" max="9992" width="8.85546875" style="712" customWidth="1"/>
    <col min="9993" max="9993" width="7.140625" style="712" bestFit="1" customWidth="1"/>
    <col min="9994" max="10240" width="9.140625" style="712"/>
    <col min="10241" max="10241" width="32.42578125" style="712" customWidth="1"/>
    <col min="10242" max="10245" width="9.42578125" style="712" bestFit="1" customWidth="1"/>
    <col min="10246" max="10246" width="8.42578125" style="712" bestFit="1" customWidth="1"/>
    <col min="10247" max="10247" width="7.140625" style="712" bestFit="1" customWidth="1"/>
    <col min="10248" max="10248" width="8.85546875" style="712" customWidth="1"/>
    <col min="10249" max="10249" width="7.140625" style="712" bestFit="1" customWidth="1"/>
    <col min="10250" max="10496" width="9.140625" style="712"/>
    <col min="10497" max="10497" width="32.42578125" style="712" customWidth="1"/>
    <col min="10498" max="10501" width="9.42578125" style="712" bestFit="1" customWidth="1"/>
    <col min="10502" max="10502" width="8.42578125" style="712" bestFit="1" customWidth="1"/>
    <col min="10503" max="10503" width="7.140625" style="712" bestFit="1" customWidth="1"/>
    <col min="10504" max="10504" width="8.85546875" style="712" customWidth="1"/>
    <col min="10505" max="10505" width="7.140625" style="712" bestFit="1" customWidth="1"/>
    <col min="10506" max="10752" width="9.140625" style="712"/>
    <col min="10753" max="10753" width="32.42578125" style="712" customWidth="1"/>
    <col min="10754" max="10757" width="9.42578125" style="712" bestFit="1" customWidth="1"/>
    <col min="10758" max="10758" width="8.42578125" style="712" bestFit="1" customWidth="1"/>
    <col min="10759" max="10759" width="7.140625" style="712" bestFit="1" customWidth="1"/>
    <col min="10760" max="10760" width="8.85546875" style="712" customWidth="1"/>
    <col min="10761" max="10761" width="7.140625" style="712" bestFit="1" customWidth="1"/>
    <col min="10762" max="11008" width="9.140625" style="712"/>
    <col min="11009" max="11009" width="32.42578125" style="712" customWidth="1"/>
    <col min="11010" max="11013" width="9.42578125" style="712" bestFit="1" customWidth="1"/>
    <col min="11014" max="11014" width="8.42578125" style="712" bestFit="1" customWidth="1"/>
    <col min="11015" max="11015" width="7.140625" style="712" bestFit="1" customWidth="1"/>
    <col min="11016" max="11016" width="8.85546875" style="712" customWidth="1"/>
    <col min="11017" max="11017" width="7.140625" style="712" bestFit="1" customWidth="1"/>
    <col min="11018" max="11264" width="9.140625" style="712"/>
    <col min="11265" max="11265" width="32.42578125" style="712" customWidth="1"/>
    <col min="11266" max="11269" width="9.42578125" style="712" bestFit="1" customWidth="1"/>
    <col min="11270" max="11270" width="8.42578125" style="712" bestFit="1" customWidth="1"/>
    <col min="11271" max="11271" width="7.140625" style="712" bestFit="1" customWidth="1"/>
    <col min="11272" max="11272" width="8.85546875" style="712" customWidth="1"/>
    <col min="11273" max="11273" width="7.140625" style="712" bestFit="1" customWidth="1"/>
    <col min="11274" max="11520" width="9.140625" style="712"/>
    <col min="11521" max="11521" width="32.42578125" style="712" customWidth="1"/>
    <col min="11522" max="11525" width="9.42578125" style="712" bestFit="1" customWidth="1"/>
    <col min="11526" max="11526" width="8.42578125" style="712" bestFit="1" customWidth="1"/>
    <col min="11527" max="11527" width="7.140625" style="712" bestFit="1" customWidth="1"/>
    <col min="11528" max="11528" width="8.85546875" style="712" customWidth="1"/>
    <col min="11529" max="11529" width="7.140625" style="712" bestFit="1" customWidth="1"/>
    <col min="11530" max="11776" width="9.140625" style="712"/>
    <col min="11777" max="11777" width="32.42578125" style="712" customWidth="1"/>
    <col min="11778" max="11781" width="9.42578125" style="712" bestFit="1" customWidth="1"/>
    <col min="11782" max="11782" width="8.42578125" style="712" bestFit="1" customWidth="1"/>
    <col min="11783" max="11783" width="7.140625" style="712" bestFit="1" customWidth="1"/>
    <col min="11784" max="11784" width="8.85546875" style="712" customWidth="1"/>
    <col min="11785" max="11785" width="7.140625" style="712" bestFit="1" customWidth="1"/>
    <col min="11786" max="12032" width="9.140625" style="712"/>
    <col min="12033" max="12033" width="32.42578125" style="712" customWidth="1"/>
    <col min="12034" max="12037" width="9.42578125" style="712" bestFit="1" customWidth="1"/>
    <col min="12038" max="12038" width="8.42578125" style="712" bestFit="1" customWidth="1"/>
    <col min="12039" max="12039" width="7.140625" style="712" bestFit="1" customWidth="1"/>
    <col min="12040" max="12040" width="8.85546875" style="712" customWidth="1"/>
    <col min="12041" max="12041" width="7.140625" style="712" bestFit="1" customWidth="1"/>
    <col min="12042" max="12288" width="9.140625" style="712"/>
    <col min="12289" max="12289" width="32.42578125" style="712" customWidth="1"/>
    <col min="12290" max="12293" width="9.42578125" style="712" bestFit="1" customWidth="1"/>
    <col min="12294" max="12294" width="8.42578125" style="712" bestFit="1" customWidth="1"/>
    <col min="12295" max="12295" width="7.140625" style="712" bestFit="1" customWidth="1"/>
    <col min="12296" max="12296" width="8.85546875" style="712" customWidth="1"/>
    <col min="12297" max="12297" width="7.140625" style="712" bestFit="1" customWidth="1"/>
    <col min="12298" max="12544" width="9.140625" style="712"/>
    <col min="12545" max="12545" width="32.42578125" style="712" customWidth="1"/>
    <col min="12546" max="12549" width="9.42578125" style="712" bestFit="1" customWidth="1"/>
    <col min="12550" max="12550" width="8.42578125" style="712" bestFit="1" customWidth="1"/>
    <col min="12551" max="12551" width="7.140625" style="712" bestFit="1" customWidth="1"/>
    <col min="12552" max="12552" width="8.85546875" style="712" customWidth="1"/>
    <col min="12553" max="12553" width="7.140625" style="712" bestFit="1" customWidth="1"/>
    <col min="12554" max="12800" width="9.140625" style="712"/>
    <col min="12801" max="12801" width="32.42578125" style="712" customWidth="1"/>
    <col min="12802" max="12805" width="9.42578125" style="712" bestFit="1" customWidth="1"/>
    <col min="12806" max="12806" width="8.42578125" style="712" bestFit="1" customWidth="1"/>
    <col min="12807" max="12807" width="7.140625" style="712" bestFit="1" customWidth="1"/>
    <col min="12808" max="12808" width="8.85546875" style="712" customWidth="1"/>
    <col min="12809" max="12809" width="7.140625" style="712" bestFit="1" customWidth="1"/>
    <col min="12810" max="13056" width="9.140625" style="712"/>
    <col min="13057" max="13057" width="32.42578125" style="712" customWidth="1"/>
    <col min="13058" max="13061" width="9.42578125" style="712" bestFit="1" customWidth="1"/>
    <col min="13062" max="13062" width="8.42578125" style="712" bestFit="1" customWidth="1"/>
    <col min="13063" max="13063" width="7.140625" style="712" bestFit="1" customWidth="1"/>
    <col min="13064" max="13064" width="8.85546875" style="712" customWidth="1"/>
    <col min="13065" max="13065" width="7.140625" style="712" bestFit="1" customWidth="1"/>
    <col min="13066" max="13312" width="9.140625" style="712"/>
    <col min="13313" max="13313" width="32.42578125" style="712" customWidth="1"/>
    <col min="13314" max="13317" width="9.42578125" style="712" bestFit="1" customWidth="1"/>
    <col min="13318" max="13318" width="8.42578125" style="712" bestFit="1" customWidth="1"/>
    <col min="13319" max="13319" width="7.140625" style="712" bestFit="1" customWidth="1"/>
    <col min="13320" max="13320" width="8.85546875" style="712" customWidth="1"/>
    <col min="13321" max="13321" width="7.140625" style="712" bestFit="1" customWidth="1"/>
    <col min="13322" max="13568" width="9.140625" style="712"/>
    <col min="13569" max="13569" width="32.42578125" style="712" customWidth="1"/>
    <col min="13570" max="13573" width="9.42578125" style="712" bestFit="1" customWidth="1"/>
    <col min="13574" max="13574" width="8.42578125" style="712" bestFit="1" customWidth="1"/>
    <col min="13575" max="13575" width="7.140625" style="712" bestFit="1" customWidth="1"/>
    <col min="13576" max="13576" width="8.85546875" style="712" customWidth="1"/>
    <col min="13577" max="13577" width="7.140625" style="712" bestFit="1" customWidth="1"/>
    <col min="13578" max="13824" width="9.140625" style="712"/>
    <col min="13825" max="13825" width="32.42578125" style="712" customWidth="1"/>
    <col min="13826" max="13829" width="9.42578125" style="712" bestFit="1" customWidth="1"/>
    <col min="13830" max="13830" width="8.42578125" style="712" bestFit="1" customWidth="1"/>
    <col min="13831" max="13831" width="7.140625" style="712" bestFit="1" customWidth="1"/>
    <col min="13832" max="13832" width="8.85546875" style="712" customWidth="1"/>
    <col min="13833" max="13833" width="7.140625" style="712" bestFit="1" customWidth="1"/>
    <col min="13834" max="14080" width="9.140625" style="712"/>
    <col min="14081" max="14081" width="32.42578125" style="712" customWidth="1"/>
    <col min="14082" max="14085" width="9.42578125" style="712" bestFit="1" customWidth="1"/>
    <col min="14086" max="14086" width="8.42578125" style="712" bestFit="1" customWidth="1"/>
    <col min="14087" max="14087" width="7.140625" style="712" bestFit="1" customWidth="1"/>
    <col min="14088" max="14088" width="8.85546875" style="712" customWidth="1"/>
    <col min="14089" max="14089" width="7.140625" style="712" bestFit="1" customWidth="1"/>
    <col min="14090" max="14336" width="9.140625" style="712"/>
    <col min="14337" max="14337" width="32.42578125" style="712" customWidth="1"/>
    <col min="14338" max="14341" width="9.42578125" style="712" bestFit="1" customWidth="1"/>
    <col min="14342" max="14342" width="8.42578125" style="712" bestFit="1" customWidth="1"/>
    <col min="14343" max="14343" width="7.140625" style="712" bestFit="1" customWidth="1"/>
    <col min="14344" max="14344" width="8.85546875" style="712" customWidth="1"/>
    <col min="14345" max="14345" width="7.140625" style="712" bestFit="1" customWidth="1"/>
    <col min="14346" max="14592" width="9.140625" style="712"/>
    <col min="14593" max="14593" width="32.42578125" style="712" customWidth="1"/>
    <col min="14594" max="14597" width="9.42578125" style="712" bestFit="1" customWidth="1"/>
    <col min="14598" max="14598" width="8.42578125" style="712" bestFit="1" customWidth="1"/>
    <col min="14599" max="14599" width="7.140625" style="712" bestFit="1" customWidth="1"/>
    <col min="14600" max="14600" width="8.85546875" style="712" customWidth="1"/>
    <col min="14601" max="14601" width="7.140625" style="712" bestFit="1" customWidth="1"/>
    <col min="14602" max="14848" width="9.140625" style="712"/>
    <col min="14849" max="14849" width="32.42578125" style="712" customWidth="1"/>
    <col min="14850" max="14853" width="9.42578125" style="712" bestFit="1" customWidth="1"/>
    <col min="14854" max="14854" width="8.42578125" style="712" bestFit="1" customWidth="1"/>
    <col min="14855" max="14855" width="7.140625" style="712" bestFit="1" customWidth="1"/>
    <col min="14856" max="14856" width="8.85546875" style="712" customWidth="1"/>
    <col min="14857" max="14857" width="7.140625" style="712" bestFit="1" customWidth="1"/>
    <col min="14858" max="15104" width="9.140625" style="712"/>
    <col min="15105" max="15105" width="32.42578125" style="712" customWidth="1"/>
    <col min="15106" max="15109" width="9.42578125" style="712" bestFit="1" customWidth="1"/>
    <col min="15110" max="15110" width="8.42578125" style="712" bestFit="1" customWidth="1"/>
    <col min="15111" max="15111" width="7.140625" style="712" bestFit="1" customWidth="1"/>
    <col min="15112" max="15112" width="8.85546875" style="712" customWidth="1"/>
    <col min="15113" max="15113" width="7.140625" style="712" bestFit="1" customWidth="1"/>
    <col min="15114" max="15360" width="9.140625" style="712"/>
    <col min="15361" max="15361" width="32.42578125" style="712" customWidth="1"/>
    <col min="15362" max="15365" width="9.42578125" style="712" bestFit="1" customWidth="1"/>
    <col min="15366" max="15366" width="8.42578125" style="712" bestFit="1" customWidth="1"/>
    <col min="15367" max="15367" width="7.140625" style="712" bestFit="1" customWidth="1"/>
    <col min="15368" max="15368" width="8.85546875" style="712" customWidth="1"/>
    <col min="15369" max="15369" width="7.140625" style="712" bestFit="1" customWidth="1"/>
    <col min="15370" max="15616" width="9.140625" style="712"/>
    <col min="15617" max="15617" width="32.42578125" style="712" customWidth="1"/>
    <col min="15618" max="15621" width="9.42578125" style="712" bestFit="1" customWidth="1"/>
    <col min="15622" max="15622" width="8.42578125" style="712" bestFit="1" customWidth="1"/>
    <col min="15623" max="15623" width="7.140625" style="712" bestFit="1" customWidth="1"/>
    <col min="15624" max="15624" width="8.85546875" style="712" customWidth="1"/>
    <col min="15625" max="15625" width="7.140625" style="712" bestFit="1" customWidth="1"/>
    <col min="15626" max="15872" width="9.140625" style="712"/>
    <col min="15873" max="15873" width="32.42578125" style="712" customWidth="1"/>
    <col min="15874" max="15877" width="9.42578125" style="712" bestFit="1" customWidth="1"/>
    <col min="15878" max="15878" width="8.42578125" style="712" bestFit="1" customWidth="1"/>
    <col min="15879" max="15879" width="7.140625" style="712" bestFit="1" customWidth="1"/>
    <col min="15880" max="15880" width="8.85546875" style="712" customWidth="1"/>
    <col min="15881" max="15881" width="7.140625" style="712" bestFit="1" customWidth="1"/>
    <col min="15882" max="16128" width="9.140625" style="712"/>
    <col min="16129" max="16129" width="32.42578125" style="712" customWidth="1"/>
    <col min="16130" max="16133" width="9.42578125" style="712" bestFit="1" customWidth="1"/>
    <col min="16134" max="16134" width="8.42578125" style="712" bestFit="1" customWidth="1"/>
    <col min="16135" max="16135" width="7.140625" style="712" bestFit="1" customWidth="1"/>
    <col min="16136" max="16136" width="8.85546875" style="712" customWidth="1"/>
    <col min="16137" max="16137" width="7.140625" style="712" bestFit="1" customWidth="1"/>
    <col min="16138" max="16384" width="9.140625" style="712"/>
  </cols>
  <sheetData>
    <row r="1" spans="1:13">
      <c r="A1" s="1809" t="s">
        <v>408</v>
      </c>
      <c r="B1" s="1809"/>
      <c r="C1" s="1809"/>
      <c r="D1" s="1809"/>
      <c r="E1" s="1809"/>
      <c r="F1" s="1809"/>
      <c r="G1" s="1809"/>
      <c r="H1" s="1809"/>
      <c r="I1" s="1809"/>
    </row>
    <row r="2" spans="1:13">
      <c r="A2" s="1809" t="s">
        <v>123</v>
      </c>
      <c r="B2" s="1809"/>
      <c r="C2" s="1809"/>
      <c r="D2" s="1809"/>
      <c r="E2" s="1809"/>
      <c r="F2" s="1809"/>
      <c r="G2" s="1809"/>
      <c r="H2" s="1809"/>
      <c r="I2" s="1809"/>
    </row>
    <row r="3" spans="1:13" ht="16.5" thickBot="1">
      <c r="H3" s="1810" t="s">
        <v>69</v>
      </c>
      <c r="I3" s="1811"/>
    </row>
    <row r="4" spans="1:13" ht="26.25" customHeight="1" thickTop="1">
      <c r="A4" s="1806" t="s">
        <v>324</v>
      </c>
      <c r="B4" s="703">
        <v>2016</v>
      </c>
      <c r="C4" s="704">
        <v>2017</v>
      </c>
      <c r="D4" s="786">
        <v>2017</v>
      </c>
      <c r="E4" s="786">
        <v>2018</v>
      </c>
      <c r="F4" s="1812" t="s">
        <v>284</v>
      </c>
      <c r="G4" s="1813"/>
      <c r="H4" s="1813"/>
      <c r="I4" s="1814"/>
    </row>
    <row r="5" spans="1:13" ht="26.25" customHeight="1">
      <c r="A5" s="1807"/>
      <c r="B5" s="705" t="s">
        <v>286</v>
      </c>
      <c r="C5" s="705" t="s">
        <v>287</v>
      </c>
      <c r="D5" s="787" t="s">
        <v>288</v>
      </c>
      <c r="E5" s="787" t="s">
        <v>289</v>
      </c>
      <c r="F5" s="1815" t="s">
        <v>6</v>
      </c>
      <c r="G5" s="1816"/>
      <c r="H5" s="1815" t="s">
        <v>47</v>
      </c>
      <c r="I5" s="1817"/>
    </row>
    <row r="6" spans="1:13" s="295" customFormat="1" ht="26.25" customHeight="1">
      <c r="A6" s="1808"/>
      <c r="B6" s="788"/>
      <c r="C6" s="789"/>
      <c r="D6" s="788"/>
      <c r="E6" s="789"/>
      <c r="F6" s="790" t="s">
        <v>3</v>
      </c>
      <c r="G6" s="791" t="s">
        <v>290</v>
      </c>
      <c r="H6" s="790" t="s">
        <v>3</v>
      </c>
      <c r="I6" s="792" t="s">
        <v>290</v>
      </c>
      <c r="K6" s="343"/>
      <c r="L6" s="343"/>
      <c r="M6" s="343"/>
    </row>
    <row r="7" spans="1:13" ht="26.25" customHeight="1">
      <c r="A7" s="762" t="s">
        <v>409</v>
      </c>
      <c r="B7" s="763">
        <v>109383.430681777</v>
      </c>
      <c r="C7" s="763">
        <v>102014.037697005</v>
      </c>
      <c r="D7" s="763">
        <v>90339.619911657603</v>
      </c>
      <c r="E7" s="763">
        <v>72829.217438582389</v>
      </c>
      <c r="F7" s="763">
        <v>-7369.3929847719992</v>
      </c>
      <c r="G7" s="763">
        <v>-6.7372114211807412</v>
      </c>
      <c r="H7" s="763">
        <v>-17510.402473075213</v>
      </c>
      <c r="I7" s="764">
        <v>-19.382860466092836</v>
      </c>
      <c r="K7" s="765"/>
      <c r="L7" s="766"/>
      <c r="M7" s="766"/>
    </row>
    <row r="8" spans="1:13" ht="26.25" customHeight="1">
      <c r="A8" s="767" t="s">
        <v>410</v>
      </c>
      <c r="B8" s="763">
        <v>1365.8296008016096</v>
      </c>
      <c r="C8" s="763">
        <v>2437.819117865005</v>
      </c>
      <c r="D8" s="763">
        <v>1641.0700273300001</v>
      </c>
      <c r="E8" s="763">
        <v>17421.712778209072</v>
      </c>
      <c r="F8" s="763">
        <v>1071.9895170633954</v>
      </c>
      <c r="G8" s="763">
        <v>78.486329219563075</v>
      </c>
      <c r="H8" s="763">
        <v>15780.642750879071</v>
      </c>
      <c r="I8" s="764">
        <v>961.60690818014473</v>
      </c>
      <c r="K8" s="765"/>
      <c r="L8" s="766"/>
      <c r="M8" s="766"/>
    </row>
    <row r="9" spans="1:13" ht="26.25" customHeight="1">
      <c r="A9" s="762" t="s">
        <v>411</v>
      </c>
      <c r="B9" s="768">
        <v>327757.41280424339</v>
      </c>
      <c r="C9" s="768">
        <v>327890.47658266482</v>
      </c>
      <c r="D9" s="768">
        <v>353944.74464593921</v>
      </c>
      <c r="E9" s="768">
        <v>402518.62671571336</v>
      </c>
      <c r="F9" s="768">
        <v>133.06377842143411</v>
      </c>
      <c r="G9" s="768">
        <v>4.0598251396653497E-2</v>
      </c>
      <c r="H9" s="768">
        <v>48573.882069774147</v>
      </c>
      <c r="I9" s="769">
        <v>13.723577706560935</v>
      </c>
      <c r="K9" s="765"/>
      <c r="L9" s="766"/>
      <c r="M9" s="766"/>
    </row>
    <row r="10" spans="1:13" ht="26.25" customHeight="1">
      <c r="A10" s="770" t="s">
        <v>412</v>
      </c>
      <c r="B10" s="771">
        <v>101505.83048099346</v>
      </c>
      <c r="C10" s="771">
        <v>124907.18703859416</v>
      </c>
      <c r="D10" s="771">
        <v>140560.1155218799</v>
      </c>
      <c r="E10" s="771">
        <v>172469.71724983904</v>
      </c>
      <c r="F10" s="771">
        <v>23401.356557600695</v>
      </c>
      <c r="G10" s="771">
        <v>23.054199395947506</v>
      </c>
      <c r="H10" s="771">
        <v>31909.601727959147</v>
      </c>
      <c r="I10" s="772">
        <v>22.701746942568519</v>
      </c>
      <c r="K10" s="765"/>
      <c r="L10" s="766"/>
      <c r="M10" s="766"/>
    </row>
    <row r="11" spans="1:13" ht="26.25" customHeight="1">
      <c r="A11" s="770" t="s">
        <v>413</v>
      </c>
      <c r="B11" s="771">
        <v>54917.680429262487</v>
      </c>
      <c r="C11" s="771">
        <v>47648.644562322836</v>
      </c>
      <c r="D11" s="771">
        <v>49087.202136149994</v>
      </c>
      <c r="E11" s="771">
        <v>50176.7872403</v>
      </c>
      <c r="F11" s="771">
        <v>-7269.0358669396519</v>
      </c>
      <c r="G11" s="771">
        <v>-13.236239786752535</v>
      </c>
      <c r="H11" s="771">
        <v>1089.5851041500064</v>
      </c>
      <c r="I11" s="772">
        <v>2.219692825693945</v>
      </c>
      <c r="K11" s="765"/>
      <c r="L11" s="766"/>
      <c r="M11" s="766"/>
    </row>
    <row r="12" spans="1:13" ht="26.25" customHeight="1">
      <c r="A12" s="770" t="s">
        <v>414</v>
      </c>
      <c r="B12" s="771">
        <v>48784.743056128988</v>
      </c>
      <c r="C12" s="771">
        <v>51950.620254264853</v>
      </c>
      <c r="D12" s="771">
        <v>58210.764414670004</v>
      </c>
      <c r="E12" s="771">
        <v>64577.132743514703</v>
      </c>
      <c r="F12" s="771">
        <v>3165.8771981358659</v>
      </c>
      <c r="G12" s="771">
        <v>6.4894821614482732</v>
      </c>
      <c r="H12" s="771">
        <v>6366.3683288446991</v>
      </c>
      <c r="I12" s="772">
        <v>10.936754383593486</v>
      </c>
      <c r="K12" s="765"/>
      <c r="L12" s="766"/>
      <c r="M12" s="766"/>
    </row>
    <row r="13" spans="1:13" ht="26.25" customHeight="1">
      <c r="A13" s="770" t="s">
        <v>415</v>
      </c>
      <c r="B13" s="771">
        <v>122549.15883785849</v>
      </c>
      <c r="C13" s="771">
        <v>103384.024727483</v>
      </c>
      <c r="D13" s="771">
        <v>106086.6625732394</v>
      </c>
      <c r="E13" s="771">
        <v>115294.98948205964</v>
      </c>
      <c r="F13" s="771">
        <v>-19165.134110375482</v>
      </c>
      <c r="G13" s="771">
        <v>-15.638731666638659</v>
      </c>
      <c r="H13" s="771">
        <v>9208.326908820236</v>
      </c>
      <c r="I13" s="772">
        <v>8.6800043336862007</v>
      </c>
      <c r="K13" s="765"/>
      <c r="L13" s="766"/>
      <c r="M13" s="766"/>
    </row>
    <row r="14" spans="1:13" ht="26.25" customHeight="1">
      <c r="A14" s="762" t="s">
        <v>416</v>
      </c>
      <c r="B14" s="768">
        <v>178604.28415670892</v>
      </c>
      <c r="C14" s="768">
        <v>214103.11935475131</v>
      </c>
      <c r="D14" s="768">
        <v>211609.00244071599</v>
      </c>
      <c r="E14" s="768">
        <v>252343.49508266622</v>
      </c>
      <c r="F14" s="768">
        <v>35498.83519804239</v>
      </c>
      <c r="G14" s="768">
        <v>19.875690757168744</v>
      </c>
      <c r="H14" s="768">
        <v>40734.49264195023</v>
      </c>
      <c r="I14" s="769">
        <v>19.249886428325436</v>
      </c>
      <c r="K14" s="765"/>
      <c r="L14" s="766"/>
      <c r="M14" s="766"/>
    </row>
    <row r="15" spans="1:13" ht="26.25" customHeight="1">
      <c r="A15" s="762" t="s">
        <v>417</v>
      </c>
      <c r="B15" s="768">
        <v>164562.68361404361</v>
      </c>
      <c r="C15" s="768">
        <v>180782.45176304015</v>
      </c>
      <c r="D15" s="768">
        <v>199142.83949800802</v>
      </c>
      <c r="E15" s="768">
        <v>223106.33663917478</v>
      </c>
      <c r="F15" s="768">
        <v>16219.768148996547</v>
      </c>
      <c r="G15" s="768">
        <v>9.8562856370509326</v>
      </c>
      <c r="H15" s="768">
        <v>23963.497141166765</v>
      </c>
      <c r="I15" s="769">
        <v>12.03332100796246</v>
      </c>
      <c r="K15" s="765"/>
      <c r="L15" s="766"/>
      <c r="M15" s="766"/>
    </row>
    <row r="16" spans="1:13" ht="26.25" customHeight="1">
      <c r="A16" s="762" t="s">
        <v>418</v>
      </c>
      <c r="B16" s="768">
        <v>92254.712405093713</v>
      </c>
      <c r="C16" s="768">
        <v>75473.776401033931</v>
      </c>
      <c r="D16" s="768">
        <v>75299.035266319566</v>
      </c>
      <c r="E16" s="768">
        <v>67145.734351063758</v>
      </c>
      <c r="F16" s="768">
        <v>-16780.936004059782</v>
      </c>
      <c r="G16" s="768">
        <v>-18.1897873469857</v>
      </c>
      <c r="H16" s="768">
        <v>-8153.3009152558079</v>
      </c>
      <c r="I16" s="769">
        <v>-10.827895585141302</v>
      </c>
      <c r="K16" s="765"/>
      <c r="L16" s="766"/>
      <c r="M16" s="766"/>
    </row>
    <row r="17" spans="1:13" ht="26.25" customHeight="1">
      <c r="A17" s="762" t="s">
        <v>419</v>
      </c>
      <c r="B17" s="768">
        <v>78096.0350711637</v>
      </c>
      <c r="C17" s="768">
        <v>77442.766672793383</v>
      </c>
      <c r="D17" s="768">
        <v>101333.19196266917</v>
      </c>
      <c r="E17" s="768">
        <v>100888.00910139312</v>
      </c>
      <c r="F17" s="768">
        <v>-653.2683983703173</v>
      </c>
      <c r="G17" s="768">
        <v>-0.8364936808572131</v>
      </c>
      <c r="H17" s="768">
        <v>-445.1828612760437</v>
      </c>
      <c r="I17" s="769">
        <v>-0.43932580495445922</v>
      </c>
      <c r="K17" s="765"/>
      <c r="L17" s="766"/>
      <c r="M17" s="766"/>
    </row>
    <row r="18" spans="1:13" ht="26.25" customHeight="1">
      <c r="A18" s="762" t="s">
        <v>420</v>
      </c>
      <c r="B18" s="768">
        <v>1097554.9779782174</v>
      </c>
      <c r="C18" s="768">
        <v>1237783.3319286515</v>
      </c>
      <c r="D18" s="768">
        <v>1269149.547365824</v>
      </c>
      <c r="E18" s="768">
        <v>1419327.4863309676</v>
      </c>
      <c r="F18" s="768">
        <v>140228.35395043413</v>
      </c>
      <c r="G18" s="768">
        <v>12.776430954624779</v>
      </c>
      <c r="H18" s="768">
        <v>150177.93896514364</v>
      </c>
      <c r="I18" s="769">
        <v>11.832958478127702</v>
      </c>
      <c r="K18" s="765"/>
      <c r="L18" s="766"/>
      <c r="M18" s="766"/>
    </row>
    <row r="19" spans="1:13" ht="26.25" customHeight="1">
      <c r="A19" s="762" t="s">
        <v>421</v>
      </c>
      <c r="B19" s="768">
        <v>59491.549503501599</v>
      </c>
      <c r="C19" s="768">
        <v>60935.8014178175</v>
      </c>
      <c r="D19" s="768">
        <v>72647.628863275808</v>
      </c>
      <c r="E19" s="768">
        <v>67614.152648907097</v>
      </c>
      <c r="F19" s="768">
        <v>1444.2519143159006</v>
      </c>
      <c r="G19" s="768">
        <v>2.4276589303341205</v>
      </c>
      <c r="H19" s="768">
        <v>-5033.4762143687112</v>
      </c>
      <c r="I19" s="769">
        <v>-6.9286173452980924</v>
      </c>
      <c r="K19" s="765"/>
      <c r="L19" s="766"/>
      <c r="M19" s="766"/>
    </row>
    <row r="20" spans="1:13" ht="26.25" customHeight="1" thickBot="1">
      <c r="A20" s="773" t="s">
        <v>422</v>
      </c>
      <c r="B20" s="774">
        <v>2109070.9158155508</v>
      </c>
      <c r="C20" s="774">
        <v>2278863.5809356226</v>
      </c>
      <c r="D20" s="774">
        <v>2375106.6799817393</v>
      </c>
      <c r="E20" s="774">
        <v>2623194.7710866774</v>
      </c>
      <c r="F20" s="774">
        <v>169792.66512007173</v>
      </c>
      <c r="G20" s="774">
        <v>8.0505906106251093</v>
      </c>
      <c r="H20" s="774">
        <v>248088.09110493818</v>
      </c>
      <c r="I20" s="775">
        <v>10.445345179478236</v>
      </c>
      <c r="K20" s="776"/>
      <c r="L20" s="766"/>
      <c r="M20" s="766"/>
    </row>
    <row r="21" spans="1:13" ht="26.25" customHeight="1" thickTop="1">
      <c r="A21" s="777" t="s">
        <v>423</v>
      </c>
      <c r="B21" s="778"/>
      <c r="C21" s="778"/>
      <c r="D21" s="778"/>
      <c r="E21" s="778"/>
      <c r="F21" s="778"/>
      <c r="G21" s="779"/>
      <c r="H21" s="778"/>
      <c r="I21" s="780"/>
      <c r="K21" s="766"/>
      <c r="L21" s="766"/>
      <c r="M21" s="766"/>
    </row>
    <row r="22" spans="1:13" ht="26.25" customHeight="1">
      <c r="A22" s="781" t="s">
        <v>424</v>
      </c>
      <c r="B22" s="778"/>
      <c r="C22" s="778"/>
      <c r="D22" s="778"/>
      <c r="E22" s="778"/>
      <c r="F22" s="778"/>
      <c r="G22" s="779"/>
      <c r="H22" s="778"/>
      <c r="I22" s="780"/>
      <c r="K22" s="766"/>
      <c r="L22" s="766"/>
      <c r="M22" s="766"/>
    </row>
    <row r="23" spans="1:13" ht="26.25" customHeight="1">
      <c r="A23" s="782" t="s">
        <v>425</v>
      </c>
      <c r="I23" s="780"/>
      <c r="K23" s="766"/>
      <c r="L23" s="766"/>
      <c r="M23" s="766"/>
    </row>
    <row r="24" spans="1:13" ht="26.25" customHeight="1">
      <c r="A24" s="712" t="s">
        <v>426</v>
      </c>
      <c r="I24" s="780"/>
      <c r="K24" s="766"/>
      <c r="L24" s="766"/>
      <c r="M24" s="766"/>
    </row>
    <row r="25" spans="1:13" ht="26.25" customHeight="1">
      <c r="A25" s="782" t="s">
        <v>427</v>
      </c>
      <c r="I25" s="780"/>
      <c r="K25" s="766"/>
      <c r="L25" s="766"/>
      <c r="M25" s="766"/>
    </row>
    <row r="26" spans="1:13" ht="26.25" customHeight="1">
      <c r="A26" s="712" t="s">
        <v>428</v>
      </c>
      <c r="I26" s="780"/>
      <c r="K26" s="766"/>
      <c r="L26" s="766"/>
      <c r="M26" s="766"/>
    </row>
    <row r="27" spans="1:13" ht="26.25" customHeight="1">
      <c r="I27" s="780"/>
      <c r="K27" s="766"/>
      <c r="L27" s="766"/>
      <c r="M27" s="766"/>
    </row>
    <row r="28" spans="1:13" s="783" customFormat="1" ht="26.25" customHeight="1">
      <c r="A28" s="1804" t="s">
        <v>318</v>
      </c>
      <c r="B28" s="1804"/>
      <c r="C28" s="1804"/>
      <c r="D28" s="1804"/>
      <c r="E28" s="1804"/>
      <c r="F28" s="1804"/>
      <c r="G28" s="1804"/>
      <c r="H28" s="1804"/>
      <c r="I28" s="1804"/>
      <c r="K28" s="784"/>
      <c r="L28" s="784"/>
      <c r="M28" s="784"/>
    </row>
    <row r="29" spans="1:13" ht="26.25" customHeight="1">
      <c r="A29" s="1805" t="s">
        <v>429</v>
      </c>
      <c r="B29" s="1805"/>
      <c r="C29" s="1805"/>
      <c r="D29" s="1805"/>
      <c r="E29" s="1805"/>
      <c r="F29" s="1805"/>
      <c r="G29" s="1805"/>
      <c r="H29" s="1805"/>
      <c r="I29" s="1805"/>
      <c r="K29" s="766"/>
      <c r="L29" s="766"/>
      <c r="M29" s="766"/>
    </row>
    <row r="30" spans="1:13">
      <c r="I30" s="780"/>
      <c r="K30" s="766"/>
      <c r="L30" s="766"/>
      <c r="M30" s="766"/>
    </row>
    <row r="31" spans="1:13">
      <c r="I31" s="780"/>
      <c r="K31" s="766"/>
      <c r="L31" s="766"/>
      <c r="M31" s="766"/>
    </row>
    <row r="32" spans="1:13">
      <c r="I32" s="780"/>
    </row>
    <row r="33" spans="9:9">
      <c r="I33" s="780"/>
    </row>
    <row r="34" spans="9:9">
      <c r="I34" s="780"/>
    </row>
    <row r="35" spans="9:9">
      <c r="I35" s="780"/>
    </row>
    <row r="36" spans="9:9">
      <c r="I36" s="780"/>
    </row>
    <row r="37" spans="9:9">
      <c r="I37" s="780"/>
    </row>
    <row r="38" spans="9:9">
      <c r="I38" s="780"/>
    </row>
    <row r="39" spans="9:9">
      <c r="I39" s="780"/>
    </row>
    <row r="40" spans="9:9">
      <c r="I40" s="780"/>
    </row>
    <row r="41" spans="9:9">
      <c r="I41" s="780"/>
    </row>
    <row r="42" spans="9:9">
      <c r="I42" s="780"/>
    </row>
    <row r="43" spans="9:9">
      <c r="I43" s="780"/>
    </row>
    <row r="44" spans="9:9">
      <c r="I44" s="780"/>
    </row>
    <row r="45" spans="9:9">
      <c r="I45" s="780"/>
    </row>
    <row r="46" spans="9:9">
      <c r="I46" s="780"/>
    </row>
    <row r="47" spans="9:9">
      <c r="I47" s="780"/>
    </row>
    <row r="48" spans="9:9">
      <c r="I48" s="780"/>
    </row>
    <row r="49" spans="9:9">
      <c r="I49" s="780"/>
    </row>
    <row r="50" spans="9:9">
      <c r="I50" s="780"/>
    </row>
    <row r="51" spans="9:9">
      <c r="I51" s="780"/>
    </row>
    <row r="52" spans="9:9">
      <c r="I52" s="780"/>
    </row>
    <row r="53" spans="9:9">
      <c r="I53" s="780"/>
    </row>
    <row r="54" spans="9:9">
      <c r="I54" s="780"/>
    </row>
    <row r="55" spans="9:9">
      <c r="I55" s="780"/>
    </row>
    <row r="56" spans="9:9">
      <c r="I56" s="780"/>
    </row>
    <row r="57" spans="9:9">
      <c r="I57" s="780"/>
    </row>
    <row r="58" spans="9:9">
      <c r="I58" s="780"/>
    </row>
    <row r="59" spans="9:9">
      <c r="I59" s="780"/>
    </row>
    <row r="60" spans="9:9">
      <c r="I60" s="780"/>
    </row>
    <row r="61" spans="9:9">
      <c r="I61" s="780"/>
    </row>
    <row r="62" spans="9:9">
      <c r="I62" s="780"/>
    </row>
    <row r="63" spans="9:9">
      <c r="I63" s="780"/>
    </row>
    <row r="64" spans="9:9">
      <c r="I64" s="780"/>
    </row>
    <row r="65" spans="9:9">
      <c r="I65" s="780"/>
    </row>
    <row r="66" spans="9:9">
      <c r="I66" s="780"/>
    </row>
    <row r="67" spans="9:9">
      <c r="I67" s="780"/>
    </row>
    <row r="68" spans="9:9">
      <c r="I68" s="780"/>
    </row>
    <row r="69" spans="9:9">
      <c r="I69" s="780"/>
    </row>
    <row r="70" spans="9:9">
      <c r="I70" s="780"/>
    </row>
    <row r="71" spans="9:9">
      <c r="I71" s="780"/>
    </row>
    <row r="72" spans="9:9">
      <c r="I72" s="780"/>
    </row>
    <row r="73" spans="9:9">
      <c r="I73" s="780"/>
    </row>
    <row r="74" spans="9:9">
      <c r="I74" s="780"/>
    </row>
    <row r="75" spans="9:9">
      <c r="I75" s="780"/>
    </row>
    <row r="76" spans="9:9">
      <c r="I76" s="780"/>
    </row>
    <row r="77" spans="9:9">
      <c r="I77" s="780"/>
    </row>
    <row r="78" spans="9:9">
      <c r="I78" s="780"/>
    </row>
    <row r="79" spans="9:9">
      <c r="I79" s="780"/>
    </row>
    <row r="80" spans="9:9">
      <c r="I80" s="780"/>
    </row>
    <row r="81" spans="9:9">
      <c r="I81" s="780"/>
    </row>
    <row r="82" spans="9:9">
      <c r="I82" s="780"/>
    </row>
    <row r="83" spans="9:9">
      <c r="I83" s="780"/>
    </row>
    <row r="84" spans="9:9">
      <c r="I84" s="780"/>
    </row>
    <row r="85" spans="9:9">
      <c r="I85" s="780"/>
    </row>
    <row r="86" spans="9:9">
      <c r="I86" s="780"/>
    </row>
    <row r="87" spans="9:9">
      <c r="I87" s="780"/>
    </row>
    <row r="88" spans="9:9">
      <c r="I88" s="780"/>
    </row>
    <row r="89" spans="9:9">
      <c r="I89" s="780"/>
    </row>
    <row r="90" spans="9:9">
      <c r="I90" s="780"/>
    </row>
    <row r="91" spans="9:9">
      <c r="I91" s="780"/>
    </row>
    <row r="92" spans="9:9">
      <c r="I92" s="780"/>
    </row>
    <row r="93" spans="9:9">
      <c r="I93" s="780"/>
    </row>
    <row r="94" spans="9:9">
      <c r="I94" s="780"/>
    </row>
    <row r="95" spans="9:9">
      <c r="I95" s="780"/>
    </row>
    <row r="96" spans="9:9">
      <c r="I96" s="780"/>
    </row>
    <row r="97" spans="9:9">
      <c r="I97" s="780"/>
    </row>
    <row r="98" spans="9:9">
      <c r="I98" s="780"/>
    </row>
    <row r="99" spans="9:9">
      <c r="I99" s="780"/>
    </row>
    <row r="100" spans="9:9">
      <c r="I100" s="780"/>
    </row>
    <row r="101" spans="9:9">
      <c r="I101" s="780"/>
    </row>
    <row r="102" spans="9:9">
      <c r="I102" s="780"/>
    </row>
    <row r="103" spans="9:9">
      <c r="I103" s="780"/>
    </row>
    <row r="104" spans="9:9">
      <c r="I104" s="780"/>
    </row>
    <row r="105" spans="9:9">
      <c r="I105" s="780"/>
    </row>
    <row r="106" spans="9:9">
      <c r="I106" s="780"/>
    </row>
    <row r="107" spans="9:9">
      <c r="I107" s="780"/>
    </row>
    <row r="108" spans="9:9">
      <c r="I108" s="780"/>
    </row>
    <row r="109" spans="9:9">
      <c r="I109" s="780"/>
    </row>
    <row r="110" spans="9:9">
      <c r="I110" s="780"/>
    </row>
    <row r="111" spans="9:9">
      <c r="I111" s="780"/>
    </row>
    <row r="112" spans="9:9">
      <c r="I112" s="780"/>
    </row>
    <row r="113" spans="9:9">
      <c r="I113" s="780"/>
    </row>
    <row r="114" spans="9:9">
      <c r="I114" s="780"/>
    </row>
    <row r="115" spans="9:9">
      <c r="I115" s="780"/>
    </row>
    <row r="116" spans="9:9">
      <c r="I116" s="780"/>
    </row>
    <row r="117" spans="9:9">
      <c r="I117" s="780"/>
    </row>
    <row r="118" spans="9:9">
      <c r="I118" s="780"/>
    </row>
    <row r="119" spans="9:9">
      <c r="I119" s="780"/>
    </row>
    <row r="120" spans="9:9">
      <c r="I120" s="780"/>
    </row>
    <row r="121" spans="9:9">
      <c r="I121" s="780"/>
    </row>
    <row r="122" spans="9:9">
      <c r="I122" s="780"/>
    </row>
    <row r="123" spans="9:9">
      <c r="I123" s="780"/>
    </row>
    <row r="124" spans="9:9">
      <c r="I124" s="780"/>
    </row>
    <row r="125" spans="9:9">
      <c r="I125" s="780"/>
    </row>
    <row r="126" spans="9:9">
      <c r="I126" s="780"/>
    </row>
    <row r="127" spans="9:9">
      <c r="I127" s="780"/>
    </row>
    <row r="128" spans="9:9">
      <c r="I128" s="780"/>
    </row>
    <row r="129" spans="9:9">
      <c r="I129" s="780"/>
    </row>
    <row r="130" spans="9:9">
      <c r="I130" s="780"/>
    </row>
    <row r="131" spans="9:9">
      <c r="I131" s="780"/>
    </row>
    <row r="132" spans="9:9">
      <c r="I132" s="780"/>
    </row>
    <row r="133" spans="9:9">
      <c r="I133" s="780"/>
    </row>
    <row r="134" spans="9:9">
      <c r="I134" s="780"/>
    </row>
    <row r="135" spans="9:9">
      <c r="I135" s="780"/>
    </row>
    <row r="136" spans="9:9">
      <c r="I136" s="780"/>
    </row>
    <row r="137" spans="9:9">
      <c r="I137" s="780"/>
    </row>
    <row r="138" spans="9:9">
      <c r="I138" s="780"/>
    </row>
    <row r="139" spans="9:9">
      <c r="I139" s="780"/>
    </row>
    <row r="140" spans="9:9">
      <c r="I140" s="780"/>
    </row>
    <row r="141" spans="9:9">
      <c r="I141" s="780"/>
    </row>
    <row r="142" spans="9:9">
      <c r="I142" s="780"/>
    </row>
    <row r="143" spans="9:9">
      <c r="I143" s="780"/>
    </row>
    <row r="144" spans="9:9">
      <c r="I144" s="780"/>
    </row>
    <row r="145" spans="9:9">
      <c r="I145" s="780"/>
    </row>
    <row r="146" spans="9:9">
      <c r="I146" s="780"/>
    </row>
    <row r="147" spans="9:9">
      <c r="I147" s="780"/>
    </row>
    <row r="148" spans="9:9">
      <c r="I148" s="780"/>
    </row>
    <row r="149" spans="9:9">
      <c r="I149" s="780"/>
    </row>
    <row r="150" spans="9:9">
      <c r="I150" s="780"/>
    </row>
    <row r="151" spans="9:9">
      <c r="I151" s="780"/>
    </row>
    <row r="152" spans="9:9">
      <c r="I152" s="780"/>
    </row>
    <row r="153" spans="9:9">
      <c r="I153" s="780"/>
    </row>
    <row r="154" spans="9:9">
      <c r="I154" s="780"/>
    </row>
    <row r="155" spans="9:9">
      <c r="I155" s="780"/>
    </row>
    <row r="156" spans="9:9">
      <c r="I156" s="780"/>
    </row>
    <row r="157" spans="9:9">
      <c r="I157" s="780"/>
    </row>
    <row r="158" spans="9:9">
      <c r="I158" s="780"/>
    </row>
    <row r="159" spans="9:9">
      <c r="I159" s="780"/>
    </row>
    <row r="160" spans="9:9">
      <c r="I160" s="780"/>
    </row>
    <row r="161" spans="9:9">
      <c r="I161" s="780"/>
    </row>
    <row r="162" spans="9:9">
      <c r="I162" s="780"/>
    </row>
    <row r="163" spans="9:9">
      <c r="I163" s="780"/>
    </row>
    <row r="164" spans="9:9">
      <c r="I164" s="780"/>
    </row>
    <row r="165" spans="9:9">
      <c r="I165" s="780"/>
    </row>
    <row r="166" spans="9:9">
      <c r="I166" s="780"/>
    </row>
    <row r="167" spans="9:9">
      <c r="I167" s="780"/>
    </row>
    <row r="168" spans="9:9">
      <c r="I168" s="780"/>
    </row>
    <row r="169" spans="9:9">
      <c r="I169" s="780"/>
    </row>
    <row r="170" spans="9:9">
      <c r="I170" s="780"/>
    </row>
    <row r="171" spans="9:9">
      <c r="I171" s="780"/>
    </row>
    <row r="172" spans="9:9">
      <c r="I172" s="780"/>
    </row>
    <row r="173" spans="9:9">
      <c r="I173" s="780"/>
    </row>
    <row r="174" spans="9:9">
      <c r="I174" s="780"/>
    </row>
    <row r="175" spans="9:9">
      <c r="I175" s="780"/>
    </row>
    <row r="176" spans="9:9">
      <c r="I176" s="780"/>
    </row>
    <row r="177" spans="9:9">
      <c r="I177" s="780"/>
    </row>
    <row r="178" spans="9:9">
      <c r="I178" s="780"/>
    </row>
    <row r="179" spans="9:9">
      <c r="I179" s="780"/>
    </row>
    <row r="180" spans="9:9">
      <c r="I180" s="780"/>
    </row>
    <row r="181" spans="9:9">
      <c r="I181" s="780"/>
    </row>
    <row r="182" spans="9:9">
      <c r="I182" s="780"/>
    </row>
    <row r="183" spans="9:9">
      <c r="I183" s="780"/>
    </row>
    <row r="184" spans="9:9">
      <c r="I184" s="780"/>
    </row>
    <row r="185" spans="9:9">
      <c r="I185" s="780"/>
    </row>
    <row r="186" spans="9:9">
      <c r="I186" s="780"/>
    </row>
    <row r="187" spans="9:9">
      <c r="I187" s="780"/>
    </row>
    <row r="188" spans="9:9">
      <c r="I188" s="780"/>
    </row>
    <row r="189" spans="9:9">
      <c r="I189" s="780"/>
    </row>
    <row r="190" spans="9:9">
      <c r="I190" s="780"/>
    </row>
    <row r="191" spans="9:9">
      <c r="I191" s="780"/>
    </row>
    <row r="192" spans="9:9">
      <c r="I192" s="780"/>
    </row>
    <row r="193" spans="9:9">
      <c r="I193" s="780"/>
    </row>
    <row r="194" spans="9:9">
      <c r="I194" s="780"/>
    </row>
    <row r="195" spans="9:9">
      <c r="I195" s="780"/>
    </row>
    <row r="196" spans="9:9">
      <c r="I196" s="780"/>
    </row>
    <row r="197" spans="9:9">
      <c r="I197" s="780"/>
    </row>
    <row r="198" spans="9:9">
      <c r="I198" s="780"/>
    </row>
    <row r="199" spans="9:9">
      <c r="I199" s="780"/>
    </row>
    <row r="200" spans="9:9">
      <c r="I200" s="780"/>
    </row>
    <row r="201" spans="9:9">
      <c r="I201" s="780"/>
    </row>
    <row r="202" spans="9:9">
      <c r="I202" s="780"/>
    </row>
    <row r="203" spans="9:9">
      <c r="I203" s="780"/>
    </row>
    <row r="204" spans="9:9">
      <c r="I204" s="780"/>
    </row>
    <row r="205" spans="9:9">
      <c r="I205" s="780"/>
    </row>
    <row r="206" spans="9:9">
      <c r="I206" s="780"/>
    </row>
    <row r="207" spans="9:9">
      <c r="I207" s="780"/>
    </row>
    <row r="208" spans="9:9">
      <c r="I208" s="780"/>
    </row>
    <row r="209" spans="9:9">
      <c r="I209" s="780"/>
    </row>
    <row r="210" spans="9:9">
      <c r="I210" s="780"/>
    </row>
    <row r="211" spans="9:9">
      <c r="I211" s="780"/>
    </row>
    <row r="212" spans="9:9">
      <c r="I212" s="780"/>
    </row>
    <row r="213" spans="9:9">
      <c r="I213" s="780"/>
    </row>
    <row r="214" spans="9:9">
      <c r="I214" s="780"/>
    </row>
    <row r="215" spans="9:9">
      <c r="I215" s="780"/>
    </row>
    <row r="216" spans="9:9">
      <c r="I216" s="780"/>
    </row>
    <row r="217" spans="9:9">
      <c r="I217" s="780"/>
    </row>
    <row r="218" spans="9:9">
      <c r="I218" s="780"/>
    </row>
    <row r="219" spans="9:9">
      <c r="I219" s="780"/>
    </row>
    <row r="220" spans="9:9">
      <c r="I220" s="780"/>
    </row>
    <row r="221" spans="9:9">
      <c r="I221" s="780"/>
    </row>
    <row r="222" spans="9:9">
      <c r="I222" s="780"/>
    </row>
    <row r="223" spans="9:9">
      <c r="I223" s="780"/>
    </row>
    <row r="224" spans="9:9">
      <c r="I224" s="780"/>
    </row>
    <row r="225" spans="9:9">
      <c r="I225" s="780"/>
    </row>
    <row r="226" spans="9:9">
      <c r="I226" s="780"/>
    </row>
    <row r="227" spans="9:9">
      <c r="I227" s="780"/>
    </row>
    <row r="228" spans="9:9">
      <c r="I228" s="780"/>
    </row>
    <row r="229" spans="9:9">
      <c r="I229" s="780"/>
    </row>
    <row r="230" spans="9:9">
      <c r="I230" s="780"/>
    </row>
    <row r="231" spans="9:9">
      <c r="I231" s="780"/>
    </row>
    <row r="232" spans="9:9">
      <c r="I232" s="780"/>
    </row>
    <row r="233" spans="9:9">
      <c r="I233" s="780"/>
    </row>
    <row r="234" spans="9:9">
      <c r="I234" s="780"/>
    </row>
    <row r="235" spans="9:9">
      <c r="I235" s="780"/>
    </row>
    <row r="236" spans="9:9">
      <c r="I236" s="780"/>
    </row>
    <row r="237" spans="9:9">
      <c r="I237" s="780"/>
    </row>
    <row r="238" spans="9:9">
      <c r="I238" s="780"/>
    </row>
    <row r="239" spans="9:9">
      <c r="I239" s="780"/>
    </row>
    <row r="240" spans="9:9">
      <c r="I240" s="780"/>
    </row>
    <row r="241" spans="9:9">
      <c r="I241" s="780"/>
    </row>
    <row r="242" spans="9:9">
      <c r="I242" s="780"/>
    </row>
    <row r="243" spans="9:9">
      <c r="I243" s="780"/>
    </row>
    <row r="244" spans="9:9">
      <c r="I244" s="780"/>
    </row>
    <row r="245" spans="9:9">
      <c r="I245" s="780"/>
    </row>
    <row r="246" spans="9:9">
      <c r="I246" s="780"/>
    </row>
    <row r="247" spans="9:9">
      <c r="I247" s="780"/>
    </row>
    <row r="248" spans="9:9">
      <c r="I248" s="780"/>
    </row>
    <row r="249" spans="9:9">
      <c r="I249" s="780"/>
    </row>
    <row r="250" spans="9:9">
      <c r="I250" s="780"/>
    </row>
    <row r="251" spans="9:9">
      <c r="I251" s="780"/>
    </row>
    <row r="252" spans="9:9">
      <c r="I252" s="780"/>
    </row>
    <row r="253" spans="9:9">
      <c r="I253" s="780"/>
    </row>
    <row r="254" spans="9:9">
      <c r="I254" s="780"/>
    </row>
    <row r="255" spans="9:9">
      <c r="I255" s="780"/>
    </row>
    <row r="256" spans="9:9">
      <c r="I256" s="780"/>
    </row>
    <row r="257" spans="9:9">
      <c r="I257" s="780"/>
    </row>
    <row r="258" spans="9:9">
      <c r="I258" s="780"/>
    </row>
    <row r="259" spans="9:9">
      <c r="I259" s="780"/>
    </row>
    <row r="260" spans="9:9">
      <c r="I260" s="780"/>
    </row>
    <row r="261" spans="9:9">
      <c r="I261" s="780"/>
    </row>
    <row r="262" spans="9:9">
      <c r="I262" s="780"/>
    </row>
    <row r="263" spans="9:9">
      <c r="I263" s="780"/>
    </row>
    <row r="264" spans="9:9">
      <c r="I264" s="780"/>
    </row>
    <row r="265" spans="9:9">
      <c r="I265" s="780"/>
    </row>
    <row r="266" spans="9:9">
      <c r="I266" s="780"/>
    </row>
    <row r="267" spans="9:9">
      <c r="I267" s="780"/>
    </row>
    <row r="268" spans="9:9">
      <c r="I268" s="780"/>
    </row>
    <row r="269" spans="9:9">
      <c r="I269" s="780"/>
    </row>
    <row r="270" spans="9:9">
      <c r="I270" s="780"/>
    </row>
    <row r="271" spans="9:9">
      <c r="I271" s="780"/>
    </row>
    <row r="272" spans="9:9">
      <c r="I272" s="780"/>
    </row>
    <row r="273" spans="9:9">
      <c r="I273" s="780"/>
    </row>
    <row r="274" spans="9:9">
      <c r="I274" s="780"/>
    </row>
    <row r="275" spans="9:9">
      <c r="I275" s="780"/>
    </row>
    <row r="276" spans="9:9">
      <c r="I276" s="780"/>
    </row>
    <row r="277" spans="9:9">
      <c r="I277" s="780"/>
    </row>
    <row r="278" spans="9:9">
      <c r="I278" s="780"/>
    </row>
    <row r="279" spans="9:9">
      <c r="I279" s="780"/>
    </row>
    <row r="280" spans="9:9">
      <c r="I280" s="780"/>
    </row>
    <row r="281" spans="9:9">
      <c r="I281" s="780"/>
    </row>
    <row r="282" spans="9:9">
      <c r="I282" s="780"/>
    </row>
    <row r="283" spans="9:9">
      <c r="I283" s="780"/>
    </row>
    <row r="284" spans="9:9">
      <c r="I284" s="780"/>
    </row>
    <row r="285" spans="9:9">
      <c r="I285" s="780"/>
    </row>
    <row r="286" spans="9:9">
      <c r="I286" s="780"/>
    </row>
    <row r="287" spans="9:9">
      <c r="I287" s="780"/>
    </row>
    <row r="288" spans="9:9">
      <c r="I288" s="780"/>
    </row>
    <row r="289" spans="9:9">
      <c r="I289" s="780"/>
    </row>
    <row r="290" spans="9:9">
      <c r="I290" s="780"/>
    </row>
    <row r="291" spans="9:9">
      <c r="I291" s="780"/>
    </row>
    <row r="292" spans="9:9">
      <c r="I292" s="780"/>
    </row>
    <row r="293" spans="9:9">
      <c r="I293" s="780"/>
    </row>
    <row r="294" spans="9:9">
      <c r="I294" s="780"/>
    </row>
    <row r="295" spans="9:9">
      <c r="I295" s="780"/>
    </row>
    <row r="296" spans="9:9">
      <c r="I296" s="780"/>
    </row>
    <row r="297" spans="9:9">
      <c r="I297" s="780"/>
    </row>
    <row r="298" spans="9:9">
      <c r="I298" s="780"/>
    </row>
    <row r="299" spans="9:9">
      <c r="I299" s="780"/>
    </row>
    <row r="300" spans="9:9">
      <c r="I300" s="780"/>
    </row>
    <row r="301" spans="9:9">
      <c r="I301" s="780"/>
    </row>
    <row r="302" spans="9:9">
      <c r="I302" s="780"/>
    </row>
    <row r="303" spans="9:9">
      <c r="I303" s="780"/>
    </row>
    <row r="304" spans="9:9">
      <c r="I304" s="780"/>
    </row>
    <row r="305" spans="9:9">
      <c r="I305" s="780"/>
    </row>
    <row r="306" spans="9:9">
      <c r="I306" s="780"/>
    </row>
    <row r="307" spans="9:9">
      <c r="I307" s="780"/>
    </row>
    <row r="308" spans="9:9">
      <c r="I308" s="780"/>
    </row>
    <row r="309" spans="9:9">
      <c r="I309" s="780"/>
    </row>
    <row r="310" spans="9:9">
      <c r="I310" s="780"/>
    </row>
    <row r="311" spans="9:9">
      <c r="I311" s="780"/>
    </row>
    <row r="312" spans="9:9">
      <c r="I312" s="780"/>
    </row>
    <row r="313" spans="9:9">
      <c r="I313" s="780"/>
    </row>
    <row r="314" spans="9:9">
      <c r="I314" s="780"/>
    </row>
    <row r="315" spans="9:9">
      <c r="I315" s="780"/>
    </row>
    <row r="316" spans="9:9">
      <c r="I316" s="780"/>
    </row>
    <row r="317" spans="9:9">
      <c r="I317" s="780"/>
    </row>
    <row r="318" spans="9:9">
      <c r="I318" s="780"/>
    </row>
    <row r="319" spans="9:9">
      <c r="I319" s="780"/>
    </row>
    <row r="320" spans="9:9">
      <c r="I320" s="780"/>
    </row>
    <row r="321" spans="9:9">
      <c r="I321" s="780"/>
    </row>
    <row r="322" spans="9:9">
      <c r="I322" s="780"/>
    </row>
    <row r="323" spans="9:9">
      <c r="I323" s="780"/>
    </row>
    <row r="324" spans="9:9">
      <c r="I324" s="780"/>
    </row>
    <row r="325" spans="9:9">
      <c r="I325" s="780"/>
    </row>
    <row r="326" spans="9:9">
      <c r="I326" s="780"/>
    </row>
    <row r="327" spans="9:9">
      <c r="I327" s="780"/>
    </row>
    <row r="328" spans="9:9">
      <c r="I328" s="780"/>
    </row>
    <row r="329" spans="9:9">
      <c r="I329" s="780"/>
    </row>
    <row r="330" spans="9:9">
      <c r="I330" s="780"/>
    </row>
    <row r="331" spans="9:9">
      <c r="I331" s="785"/>
    </row>
    <row r="332" spans="9:9">
      <c r="I332" s="785"/>
    </row>
    <row r="333" spans="9:9">
      <c r="I333" s="785"/>
    </row>
    <row r="334" spans="9:9">
      <c r="I334" s="785"/>
    </row>
    <row r="335" spans="9:9">
      <c r="I335" s="785"/>
    </row>
    <row r="336" spans="9:9">
      <c r="I336" s="785"/>
    </row>
    <row r="337" spans="9:9">
      <c r="I337" s="785"/>
    </row>
    <row r="338" spans="9:9">
      <c r="I338" s="785"/>
    </row>
    <row r="339" spans="9:9">
      <c r="I339" s="785"/>
    </row>
    <row r="340" spans="9:9">
      <c r="I340" s="785"/>
    </row>
    <row r="341" spans="9:9">
      <c r="I341" s="785"/>
    </row>
    <row r="342" spans="9:9">
      <c r="I342" s="785"/>
    </row>
    <row r="343" spans="9:9">
      <c r="I343" s="785"/>
    </row>
    <row r="344" spans="9:9">
      <c r="I344" s="785"/>
    </row>
    <row r="345" spans="9:9">
      <c r="I345" s="785"/>
    </row>
    <row r="346" spans="9:9">
      <c r="I346" s="785"/>
    </row>
    <row r="347" spans="9:9">
      <c r="I347" s="785"/>
    </row>
    <row r="348" spans="9:9">
      <c r="I348" s="785"/>
    </row>
    <row r="349" spans="9:9">
      <c r="I349" s="785"/>
    </row>
    <row r="350" spans="9:9">
      <c r="I350" s="785"/>
    </row>
    <row r="351" spans="9:9">
      <c r="I351" s="785"/>
    </row>
    <row r="352" spans="9:9">
      <c r="I352" s="785"/>
    </row>
    <row r="353" spans="9:9">
      <c r="I353" s="785"/>
    </row>
    <row r="354" spans="9:9">
      <c r="I354" s="785"/>
    </row>
    <row r="355" spans="9:9">
      <c r="I355" s="785"/>
    </row>
    <row r="356" spans="9:9">
      <c r="I356" s="785"/>
    </row>
    <row r="357" spans="9:9">
      <c r="I357" s="785"/>
    </row>
    <row r="358" spans="9:9">
      <c r="I358" s="785"/>
    </row>
    <row r="359" spans="9:9">
      <c r="I359" s="785"/>
    </row>
    <row r="360" spans="9:9">
      <c r="I360" s="785"/>
    </row>
    <row r="361" spans="9:9">
      <c r="I361" s="785"/>
    </row>
    <row r="362" spans="9:9">
      <c r="I362" s="785"/>
    </row>
    <row r="363" spans="9:9">
      <c r="I363" s="785"/>
    </row>
    <row r="364" spans="9:9">
      <c r="I364" s="785"/>
    </row>
    <row r="365" spans="9:9">
      <c r="I365" s="785"/>
    </row>
    <row r="366" spans="9:9">
      <c r="I366" s="785"/>
    </row>
    <row r="367" spans="9:9">
      <c r="I367" s="785"/>
    </row>
    <row r="368" spans="9:9">
      <c r="I368" s="785"/>
    </row>
    <row r="369" spans="9:9">
      <c r="I369" s="785"/>
    </row>
    <row r="370" spans="9:9">
      <c r="I370" s="785"/>
    </row>
    <row r="371" spans="9:9">
      <c r="I371" s="785"/>
    </row>
    <row r="372" spans="9:9">
      <c r="I372" s="785"/>
    </row>
    <row r="373" spans="9:9">
      <c r="I373" s="785"/>
    </row>
    <row r="374" spans="9:9">
      <c r="I374" s="785"/>
    </row>
    <row r="375" spans="9:9">
      <c r="I375" s="785"/>
    </row>
    <row r="376" spans="9:9">
      <c r="I376" s="785"/>
    </row>
    <row r="377" spans="9:9">
      <c r="I377" s="785"/>
    </row>
    <row r="378" spans="9:9">
      <c r="I378" s="785"/>
    </row>
    <row r="379" spans="9:9">
      <c r="I379" s="785"/>
    </row>
    <row r="380" spans="9:9">
      <c r="I380" s="785"/>
    </row>
    <row r="381" spans="9:9">
      <c r="I381" s="785"/>
    </row>
    <row r="382" spans="9:9">
      <c r="I382" s="785"/>
    </row>
    <row r="383" spans="9:9">
      <c r="I383" s="785"/>
    </row>
    <row r="384" spans="9:9">
      <c r="I384" s="785"/>
    </row>
    <row r="385" spans="9:9">
      <c r="I385" s="785"/>
    </row>
    <row r="386" spans="9:9">
      <c r="I386" s="785"/>
    </row>
    <row r="387" spans="9:9">
      <c r="I387" s="785"/>
    </row>
    <row r="388" spans="9:9">
      <c r="I388" s="785"/>
    </row>
    <row r="389" spans="9:9">
      <c r="I389" s="785"/>
    </row>
    <row r="390" spans="9:9">
      <c r="I390" s="785"/>
    </row>
    <row r="391" spans="9:9">
      <c r="I391" s="785"/>
    </row>
    <row r="392" spans="9:9">
      <c r="I392" s="785"/>
    </row>
    <row r="393" spans="9:9">
      <c r="I393" s="785"/>
    </row>
    <row r="394" spans="9:9">
      <c r="I394" s="785"/>
    </row>
    <row r="395" spans="9:9">
      <c r="I395" s="785"/>
    </row>
    <row r="396" spans="9:9">
      <c r="I396" s="785"/>
    </row>
    <row r="397" spans="9:9">
      <c r="I397" s="785"/>
    </row>
    <row r="398" spans="9:9">
      <c r="I398" s="785"/>
    </row>
    <row r="399" spans="9:9">
      <c r="I399" s="785"/>
    </row>
    <row r="400" spans="9:9">
      <c r="I400" s="785"/>
    </row>
    <row r="401" spans="9:9">
      <c r="I401" s="785"/>
    </row>
    <row r="402" spans="9:9">
      <c r="I402" s="785"/>
    </row>
    <row r="403" spans="9:9">
      <c r="I403" s="785"/>
    </row>
    <row r="404" spans="9:9">
      <c r="I404" s="785"/>
    </row>
    <row r="405" spans="9:9">
      <c r="I405" s="785"/>
    </row>
    <row r="406" spans="9:9">
      <c r="I406" s="785"/>
    </row>
    <row r="407" spans="9:9">
      <c r="I407" s="785"/>
    </row>
    <row r="408" spans="9:9">
      <c r="I408" s="785"/>
    </row>
    <row r="409" spans="9:9">
      <c r="I409" s="785"/>
    </row>
    <row r="410" spans="9:9">
      <c r="I410" s="785"/>
    </row>
    <row r="411" spans="9:9">
      <c r="I411" s="785"/>
    </row>
    <row r="412" spans="9:9">
      <c r="I412" s="785"/>
    </row>
    <row r="413" spans="9:9">
      <c r="I413" s="785"/>
    </row>
    <row r="414" spans="9:9">
      <c r="I414" s="785"/>
    </row>
    <row r="415" spans="9:9">
      <c r="I415" s="785"/>
    </row>
    <row r="416" spans="9:9">
      <c r="I416" s="785"/>
    </row>
    <row r="417" spans="9:9">
      <c r="I417" s="785"/>
    </row>
    <row r="418" spans="9:9">
      <c r="I418" s="785"/>
    </row>
    <row r="419" spans="9:9">
      <c r="I419" s="785"/>
    </row>
    <row r="420" spans="9:9">
      <c r="I420" s="785"/>
    </row>
    <row r="421" spans="9:9">
      <c r="I421" s="785"/>
    </row>
    <row r="422" spans="9:9">
      <c r="I422" s="785"/>
    </row>
    <row r="423" spans="9:9">
      <c r="I423" s="785"/>
    </row>
    <row r="424" spans="9:9">
      <c r="I424" s="785"/>
    </row>
    <row r="425" spans="9:9">
      <c r="I425" s="785"/>
    </row>
    <row r="426" spans="9:9">
      <c r="I426" s="785"/>
    </row>
    <row r="427" spans="9:9">
      <c r="I427" s="785"/>
    </row>
    <row r="428" spans="9:9">
      <c r="I428" s="785"/>
    </row>
    <row r="429" spans="9:9">
      <c r="I429" s="785"/>
    </row>
    <row r="430" spans="9:9">
      <c r="I430" s="785"/>
    </row>
    <row r="431" spans="9:9">
      <c r="I431" s="785"/>
    </row>
    <row r="432" spans="9:9">
      <c r="I432" s="785"/>
    </row>
    <row r="433" spans="9:9">
      <c r="I433" s="785"/>
    </row>
    <row r="434" spans="9:9">
      <c r="I434" s="785"/>
    </row>
    <row r="435" spans="9:9">
      <c r="I435" s="785"/>
    </row>
    <row r="436" spans="9:9">
      <c r="I436" s="785"/>
    </row>
    <row r="437" spans="9:9">
      <c r="I437" s="785"/>
    </row>
    <row r="438" spans="9:9">
      <c r="I438" s="785"/>
    </row>
    <row r="439" spans="9:9">
      <c r="I439" s="785"/>
    </row>
    <row r="440" spans="9:9">
      <c r="I440" s="785"/>
    </row>
    <row r="441" spans="9:9">
      <c r="I441" s="785"/>
    </row>
    <row r="442" spans="9:9">
      <c r="I442" s="785"/>
    </row>
    <row r="443" spans="9:9">
      <c r="I443" s="785"/>
    </row>
    <row r="444" spans="9:9">
      <c r="I444" s="785"/>
    </row>
    <row r="445" spans="9:9">
      <c r="I445" s="785"/>
    </row>
    <row r="446" spans="9:9">
      <c r="I446" s="785"/>
    </row>
    <row r="447" spans="9:9">
      <c r="I447" s="785"/>
    </row>
    <row r="448" spans="9:9">
      <c r="I448" s="785"/>
    </row>
    <row r="449" spans="9:9">
      <c r="I449" s="785"/>
    </row>
    <row r="450" spans="9:9">
      <c r="I450" s="785"/>
    </row>
    <row r="451" spans="9:9">
      <c r="I451" s="785"/>
    </row>
    <row r="452" spans="9:9">
      <c r="I452" s="785"/>
    </row>
    <row r="453" spans="9:9">
      <c r="I453" s="785"/>
    </row>
    <row r="454" spans="9:9">
      <c r="I454" s="785"/>
    </row>
    <row r="455" spans="9:9">
      <c r="I455" s="785"/>
    </row>
    <row r="456" spans="9:9">
      <c r="I456" s="785"/>
    </row>
    <row r="457" spans="9:9">
      <c r="I457" s="785"/>
    </row>
    <row r="458" spans="9:9">
      <c r="I458" s="785"/>
    </row>
    <row r="459" spans="9:9">
      <c r="I459" s="785"/>
    </row>
    <row r="460" spans="9:9">
      <c r="I460" s="785"/>
    </row>
    <row r="461" spans="9:9">
      <c r="I461" s="785"/>
    </row>
    <row r="462" spans="9:9">
      <c r="I462" s="785"/>
    </row>
    <row r="463" spans="9:9">
      <c r="I463" s="785"/>
    </row>
    <row r="464" spans="9:9">
      <c r="I464" s="785"/>
    </row>
    <row r="465" spans="9:9">
      <c r="I465" s="785"/>
    </row>
    <row r="466" spans="9:9">
      <c r="I466" s="785"/>
    </row>
    <row r="467" spans="9:9">
      <c r="I467" s="785"/>
    </row>
    <row r="468" spans="9:9">
      <c r="I468" s="785"/>
    </row>
    <row r="469" spans="9:9">
      <c r="I469" s="785"/>
    </row>
    <row r="470" spans="9:9">
      <c r="I470" s="785"/>
    </row>
    <row r="471" spans="9:9">
      <c r="I471" s="785"/>
    </row>
    <row r="472" spans="9:9">
      <c r="I472" s="785"/>
    </row>
    <row r="473" spans="9:9">
      <c r="I473" s="785"/>
    </row>
    <row r="474" spans="9:9">
      <c r="I474" s="785"/>
    </row>
    <row r="475" spans="9:9">
      <c r="I475" s="785"/>
    </row>
    <row r="476" spans="9:9">
      <c r="I476" s="785"/>
    </row>
    <row r="477" spans="9:9">
      <c r="I477" s="785"/>
    </row>
    <row r="478" spans="9:9">
      <c r="I478" s="785"/>
    </row>
    <row r="479" spans="9:9">
      <c r="I479" s="785"/>
    </row>
    <row r="480" spans="9:9">
      <c r="I480" s="785"/>
    </row>
    <row r="481" spans="9:9">
      <c r="I481" s="785"/>
    </row>
    <row r="482" spans="9:9">
      <c r="I482" s="785"/>
    </row>
    <row r="483" spans="9:9">
      <c r="I483" s="785"/>
    </row>
    <row r="484" spans="9:9">
      <c r="I484" s="785"/>
    </row>
    <row r="485" spans="9:9">
      <c r="I485" s="785"/>
    </row>
    <row r="486" spans="9:9">
      <c r="I486" s="785"/>
    </row>
    <row r="487" spans="9:9">
      <c r="I487" s="785"/>
    </row>
    <row r="488" spans="9:9">
      <c r="I488" s="785"/>
    </row>
    <row r="489" spans="9:9">
      <c r="I489" s="785"/>
    </row>
    <row r="490" spans="9:9">
      <c r="I490" s="785"/>
    </row>
    <row r="491" spans="9:9">
      <c r="I491" s="785"/>
    </row>
    <row r="492" spans="9:9">
      <c r="I492" s="785"/>
    </row>
    <row r="493" spans="9:9">
      <c r="I493" s="785"/>
    </row>
    <row r="494" spans="9:9">
      <c r="I494" s="785"/>
    </row>
    <row r="495" spans="9:9">
      <c r="I495" s="785"/>
    </row>
    <row r="496" spans="9:9">
      <c r="I496" s="785"/>
    </row>
    <row r="497" spans="9:9">
      <c r="I497" s="785"/>
    </row>
    <row r="498" spans="9:9">
      <c r="I498" s="785"/>
    </row>
    <row r="499" spans="9:9">
      <c r="I499" s="785"/>
    </row>
    <row r="500" spans="9:9">
      <c r="I500" s="785"/>
    </row>
    <row r="501" spans="9:9">
      <c r="I501" s="785"/>
    </row>
    <row r="502" spans="9:9">
      <c r="I502" s="785"/>
    </row>
    <row r="503" spans="9:9">
      <c r="I503" s="785"/>
    </row>
    <row r="504" spans="9:9">
      <c r="I504" s="785"/>
    </row>
    <row r="505" spans="9:9">
      <c r="I505" s="785"/>
    </row>
    <row r="506" spans="9:9">
      <c r="I506" s="785"/>
    </row>
    <row r="507" spans="9:9">
      <c r="I507" s="785"/>
    </row>
    <row r="508" spans="9:9">
      <c r="I508" s="785"/>
    </row>
    <row r="509" spans="9:9">
      <c r="I509" s="785"/>
    </row>
    <row r="510" spans="9:9">
      <c r="I510" s="785"/>
    </row>
    <row r="511" spans="9:9">
      <c r="I511" s="785"/>
    </row>
    <row r="512" spans="9:9">
      <c r="I512" s="785"/>
    </row>
    <row r="513" spans="9:9">
      <c r="I513" s="785"/>
    </row>
    <row r="514" spans="9:9">
      <c r="I514" s="785"/>
    </row>
    <row r="515" spans="9:9">
      <c r="I515" s="785"/>
    </row>
    <row r="516" spans="9:9">
      <c r="I516" s="785"/>
    </row>
    <row r="517" spans="9:9">
      <c r="I517" s="785"/>
    </row>
    <row r="518" spans="9:9">
      <c r="I518" s="785"/>
    </row>
    <row r="519" spans="9:9">
      <c r="I519" s="785"/>
    </row>
    <row r="520" spans="9:9">
      <c r="I520" s="785"/>
    </row>
    <row r="521" spans="9:9">
      <c r="I521" s="785"/>
    </row>
    <row r="522" spans="9:9">
      <c r="I522" s="785"/>
    </row>
    <row r="523" spans="9:9">
      <c r="I523" s="785"/>
    </row>
    <row r="524" spans="9:9">
      <c r="I524" s="785"/>
    </row>
    <row r="525" spans="9:9">
      <c r="I525" s="785"/>
    </row>
    <row r="526" spans="9:9">
      <c r="I526" s="785"/>
    </row>
    <row r="527" spans="9:9">
      <c r="I527" s="785"/>
    </row>
    <row r="528" spans="9:9">
      <c r="I528" s="785"/>
    </row>
    <row r="529" spans="9:9">
      <c r="I529" s="785"/>
    </row>
    <row r="530" spans="9:9">
      <c r="I530" s="785"/>
    </row>
    <row r="531" spans="9:9">
      <c r="I531" s="785"/>
    </row>
    <row r="532" spans="9:9">
      <c r="I532" s="785"/>
    </row>
    <row r="533" spans="9:9">
      <c r="I533" s="785"/>
    </row>
    <row r="534" spans="9:9">
      <c r="I534" s="785"/>
    </row>
    <row r="535" spans="9:9">
      <c r="I535" s="785"/>
    </row>
    <row r="536" spans="9:9">
      <c r="I536" s="785"/>
    </row>
    <row r="537" spans="9:9">
      <c r="I537" s="785"/>
    </row>
    <row r="538" spans="9:9">
      <c r="I538" s="785"/>
    </row>
    <row r="539" spans="9:9">
      <c r="I539" s="785"/>
    </row>
    <row r="540" spans="9:9">
      <c r="I540" s="785"/>
    </row>
    <row r="541" spans="9:9">
      <c r="I541" s="785"/>
    </row>
    <row r="542" spans="9:9">
      <c r="I542" s="785"/>
    </row>
    <row r="543" spans="9:9">
      <c r="I543" s="785"/>
    </row>
    <row r="544" spans="9:9">
      <c r="I544" s="785"/>
    </row>
    <row r="545" spans="9:9">
      <c r="I545" s="785"/>
    </row>
    <row r="546" spans="9:9">
      <c r="I546" s="785"/>
    </row>
    <row r="547" spans="9:9">
      <c r="I547" s="785"/>
    </row>
    <row r="548" spans="9:9">
      <c r="I548" s="785"/>
    </row>
    <row r="549" spans="9:9">
      <c r="I549" s="785"/>
    </row>
    <row r="550" spans="9:9">
      <c r="I550" s="785"/>
    </row>
    <row r="551" spans="9:9">
      <c r="I551" s="785"/>
    </row>
    <row r="552" spans="9:9">
      <c r="I552" s="785"/>
    </row>
    <row r="553" spans="9:9">
      <c r="I553" s="785"/>
    </row>
    <row r="554" spans="9:9">
      <c r="I554" s="785"/>
    </row>
    <row r="555" spans="9:9">
      <c r="I555" s="785"/>
    </row>
    <row r="556" spans="9:9">
      <c r="I556" s="785"/>
    </row>
    <row r="557" spans="9:9">
      <c r="I557" s="785"/>
    </row>
    <row r="558" spans="9:9">
      <c r="I558" s="785"/>
    </row>
    <row r="559" spans="9:9">
      <c r="I559" s="785"/>
    </row>
    <row r="560" spans="9:9">
      <c r="I560" s="785"/>
    </row>
    <row r="561" spans="9:9">
      <c r="I561" s="785"/>
    </row>
    <row r="562" spans="9:9">
      <c r="I562" s="785"/>
    </row>
    <row r="563" spans="9:9">
      <c r="I563" s="785"/>
    </row>
    <row r="564" spans="9:9">
      <c r="I564" s="785"/>
    </row>
    <row r="565" spans="9:9">
      <c r="I565" s="785"/>
    </row>
    <row r="566" spans="9:9">
      <c r="I566" s="785"/>
    </row>
    <row r="567" spans="9:9">
      <c r="I567" s="785"/>
    </row>
    <row r="568" spans="9:9">
      <c r="I568" s="785"/>
    </row>
    <row r="569" spans="9:9">
      <c r="I569" s="785"/>
    </row>
    <row r="570" spans="9:9">
      <c r="I570" s="785"/>
    </row>
    <row r="571" spans="9:9">
      <c r="I571" s="785"/>
    </row>
    <row r="572" spans="9:9">
      <c r="I572" s="785"/>
    </row>
    <row r="573" spans="9:9">
      <c r="I573" s="785"/>
    </row>
    <row r="574" spans="9:9">
      <c r="I574" s="785"/>
    </row>
    <row r="575" spans="9:9">
      <c r="I575" s="785"/>
    </row>
    <row r="576" spans="9:9">
      <c r="I576" s="785"/>
    </row>
    <row r="577" spans="9:9">
      <c r="I577" s="785"/>
    </row>
    <row r="578" spans="9:9">
      <c r="I578" s="785"/>
    </row>
    <row r="579" spans="9:9">
      <c r="I579" s="785"/>
    </row>
    <row r="580" spans="9:9">
      <c r="I580" s="785"/>
    </row>
    <row r="581" spans="9:9">
      <c r="I581" s="785"/>
    </row>
    <row r="582" spans="9:9">
      <c r="I582" s="785"/>
    </row>
    <row r="583" spans="9:9">
      <c r="I583" s="785"/>
    </row>
    <row r="584" spans="9:9">
      <c r="I584" s="785"/>
    </row>
    <row r="585" spans="9:9">
      <c r="I585" s="785"/>
    </row>
    <row r="586" spans="9:9">
      <c r="I586" s="785"/>
    </row>
    <row r="587" spans="9:9">
      <c r="I587" s="785"/>
    </row>
    <row r="588" spans="9:9">
      <c r="I588" s="785"/>
    </row>
    <row r="589" spans="9:9">
      <c r="I589" s="785"/>
    </row>
    <row r="590" spans="9:9">
      <c r="I590" s="785"/>
    </row>
    <row r="591" spans="9:9">
      <c r="I591" s="785"/>
    </row>
    <row r="592" spans="9:9">
      <c r="I592" s="785"/>
    </row>
    <row r="593" spans="9:9">
      <c r="I593" s="785"/>
    </row>
    <row r="594" spans="9:9">
      <c r="I594" s="785"/>
    </row>
    <row r="595" spans="9:9">
      <c r="I595" s="785"/>
    </row>
    <row r="596" spans="9:9">
      <c r="I596" s="785"/>
    </row>
    <row r="597" spans="9:9">
      <c r="I597" s="785"/>
    </row>
    <row r="598" spans="9:9">
      <c r="I598" s="785"/>
    </row>
    <row r="599" spans="9:9">
      <c r="I599" s="785"/>
    </row>
    <row r="600" spans="9:9">
      <c r="I600" s="785"/>
    </row>
    <row r="601" spans="9:9">
      <c r="I601" s="785"/>
    </row>
    <row r="602" spans="9:9">
      <c r="I602" s="785"/>
    </row>
    <row r="603" spans="9:9">
      <c r="I603" s="785"/>
    </row>
    <row r="604" spans="9:9">
      <c r="I604" s="785"/>
    </row>
    <row r="605" spans="9:9">
      <c r="I605" s="785"/>
    </row>
    <row r="606" spans="9:9">
      <c r="I606" s="785"/>
    </row>
    <row r="607" spans="9:9">
      <c r="I607" s="785"/>
    </row>
    <row r="608" spans="9:9">
      <c r="I608" s="785"/>
    </row>
    <row r="609" spans="9:9">
      <c r="I609" s="785"/>
    </row>
    <row r="610" spans="9:9">
      <c r="I610" s="785"/>
    </row>
    <row r="611" spans="9:9">
      <c r="I611" s="785"/>
    </row>
    <row r="612" spans="9:9">
      <c r="I612" s="785"/>
    </row>
    <row r="613" spans="9:9">
      <c r="I613" s="785"/>
    </row>
    <row r="614" spans="9:9">
      <c r="I614" s="785"/>
    </row>
    <row r="615" spans="9:9">
      <c r="I615" s="785"/>
    </row>
    <row r="616" spans="9:9">
      <c r="I616" s="785"/>
    </row>
    <row r="617" spans="9:9">
      <c r="I617" s="785"/>
    </row>
    <row r="618" spans="9:9">
      <c r="I618" s="785"/>
    </row>
    <row r="619" spans="9:9">
      <c r="I619" s="785"/>
    </row>
    <row r="620" spans="9:9">
      <c r="I620" s="785"/>
    </row>
    <row r="621" spans="9:9">
      <c r="I621" s="785"/>
    </row>
    <row r="622" spans="9:9">
      <c r="I622" s="785"/>
    </row>
    <row r="623" spans="9:9">
      <c r="I623" s="785"/>
    </row>
    <row r="624" spans="9:9">
      <c r="I624" s="785"/>
    </row>
    <row r="625" spans="9:9">
      <c r="I625" s="785"/>
    </row>
    <row r="626" spans="9:9">
      <c r="I626" s="785"/>
    </row>
    <row r="627" spans="9:9">
      <c r="I627" s="785"/>
    </row>
    <row r="628" spans="9:9">
      <c r="I628" s="785"/>
    </row>
    <row r="629" spans="9:9">
      <c r="I629" s="785"/>
    </row>
    <row r="630" spans="9:9">
      <c r="I630" s="785"/>
    </row>
    <row r="631" spans="9:9">
      <c r="I631" s="785"/>
    </row>
    <row r="632" spans="9:9">
      <c r="I632" s="785"/>
    </row>
    <row r="633" spans="9:9">
      <c r="I633" s="785"/>
    </row>
    <row r="634" spans="9:9">
      <c r="I634" s="785"/>
    </row>
    <row r="635" spans="9:9">
      <c r="I635" s="785"/>
    </row>
    <row r="636" spans="9:9">
      <c r="I636" s="785"/>
    </row>
    <row r="637" spans="9:9">
      <c r="I637" s="785"/>
    </row>
    <row r="638" spans="9:9">
      <c r="I638" s="785"/>
    </row>
    <row r="639" spans="9:9">
      <c r="I639" s="785"/>
    </row>
    <row r="640" spans="9:9">
      <c r="I640" s="785"/>
    </row>
    <row r="641" spans="9:9">
      <c r="I641" s="785"/>
    </row>
    <row r="642" spans="9:9">
      <c r="I642" s="785"/>
    </row>
    <row r="643" spans="9:9">
      <c r="I643" s="785"/>
    </row>
    <row r="644" spans="9:9">
      <c r="I644" s="785"/>
    </row>
    <row r="645" spans="9:9">
      <c r="I645" s="785"/>
    </row>
    <row r="646" spans="9:9">
      <c r="I646" s="785"/>
    </row>
    <row r="647" spans="9:9">
      <c r="I647" s="785"/>
    </row>
    <row r="648" spans="9:9">
      <c r="I648" s="785"/>
    </row>
    <row r="649" spans="9:9">
      <c r="I649" s="785"/>
    </row>
    <row r="650" spans="9:9">
      <c r="I650" s="785"/>
    </row>
    <row r="651" spans="9:9">
      <c r="I651" s="785"/>
    </row>
    <row r="652" spans="9:9">
      <c r="I652" s="785"/>
    </row>
    <row r="653" spans="9:9">
      <c r="I653" s="785"/>
    </row>
    <row r="654" spans="9:9">
      <c r="I654" s="785"/>
    </row>
    <row r="655" spans="9:9">
      <c r="I655" s="785"/>
    </row>
    <row r="656" spans="9:9">
      <c r="I656" s="785"/>
    </row>
    <row r="657" spans="9:9">
      <c r="I657" s="785"/>
    </row>
    <row r="658" spans="9:9">
      <c r="I658" s="785"/>
    </row>
    <row r="659" spans="9:9">
      <c r="I659" s="785"/>
    </row>
    <row r="660" spans="9:9">
      <c r="I660" s="785"/>
    </row>
    <row r="661" spans="9:9">
      <c r="I661" s="785"/>
    </row>
    <row r="662" spans="9:9">
      <c r="I662" s="785"/>
    </row>
    <row r="663" spans="9:9">
      <c r="I663" s="785"/>
    </row>
    <row r="664" spans="9:9">
      <c r="I664" s="785"/>
    </row>
    <row r="665" spans="9:9">
      <c r="I665" s="785"/>
    </row>
    <row r="666" spans="9:9">
      <c r="I666" s="785"/>
    </row>
    <row r="667" spans="9:9">
      <c r="I667" s="785"/>
    </row>
    <row r="668" spans="9:9">
      <c r="I668" s="785"/>
    </row>
    <row r="669" spans="9:9">
      <c r="I669" s="785"/>
    </row>
    <row r="670" spans="9:9">
      <c r="I670" s="785"/>
    </row>
    <row r="671" spans="9:9">
      <c r="I671" s="785"/>
    </row>
    <row r="672" spans="9:9">
      <c r="I672" s="785"/>
    </row>
    <row r="673" spans="9:9">
      <c r="I673" s="785"/>
    </row>
    <row r="674" spans="9:9">
      <c r="I674" s="785"/>
    </row>
    <row r="675" spans="9:9">
      <c r="I675" s="785"/>
    </row>
    <row r="676" spans="9:9">
      <c r="I676" s="785"/>
    </row>
    <row r="677" spans="9:9">
      <c r="I677" s="785"/>
    </row>
    <row r="678" spans="9:9">
      <c r="I678" s="785"/>
    </row>
    <row r="679" spans="9:9">
      <c r="I679" s="785"/>
    </row>
    <row r="680" spans="9:9">
      <c r="I680" s="785"/>
    </row>
    <row r="681" spans="9:9">
      <c r="I681" s="785"/>
    </row>
    <row r="682" spans="9:9">
      <c r="I682" s="785"/>
    </row>
    <row r="683" spans="9:9">
      <c r="I683" s="785"/>
    </row>
    <row r="684" spans="9:9">
      <c r="I684" s="785"/>
    </row>
    <row r="685" spans="9:9">
      <c r="I685" s="785"/>
    </row>
    <row r="686" spans="9:9">
      <c r="I686" s="785"/>
    </row>
    <row r="687" spans="9:9">
      <c r="I687" s="785"/>
    </row>
    <row r="688" spans="9:9">
      <c r="I688" s="785"/>
    </row>
    <row r="689" spans="9:9">
      <c r="I689" s="785"/>
    </row>
    <row r="690" spans="9:9">
      <c r="I690" s="785"/>
    </row>
    <row r="691" spans="9:9">
      <c r="I691" s="785"/>
    </row>
    <row r="692" spans="9:9">
      <c r="I692" s="785"/>
    </row>
    <row r="693" spans="9:9">
      <c r="I693" s="785"/>
    </row>
    <row r="694" spans="9:9">
      <c r="I694" s="785"/>
    </row>
    <row r="695" spans="9:9">
      <c r="I695" s="785"/>
    </row>
    <row r="696" spans="9:9">
      <c r="I696" s="785"/>
    </row>
    <row r="697" spans="9:9">
      <c r="I697" s="785"/>
    </row>
    <row r="698" spans="9:9">
      <c r="I698" s="785"/>
    </row>
    <row r="699" spans="9:9">
      <c r="I699" s="785"/>
    </row>
    <row r="700" spans="9:9">
      <c r="I700" s="785"/>
    </row>
    <row r="701" spans="9:9">
      <c r="I701" s="785"/>
    </row>
    <row r="702" spans="9:9">
      <c r="I702" s="785"/>
    </row>
    <row r="703" spans="9:9">
      <c r="I703" s="785"/>
    </row>
    <row r="704" spans="9:9">
      <c r="I704" s="785"/>
    </row>
    <row r="705" spans="9:9">
      <c r="I705" s="785"/>
    </row>
    <row r="706" spans="9:9">
      <c r="I706" s="785"/>
    </row>
    <row r="707" spans="9:9">
      <c r="I707" s="785"/>
    </row>
    <row r="708" spans="9:9">
      <c r="I708" s="785"/>
    </row>
    <row r="709" spans="9:9">
      <c r="I709" s="785"/>
    </row>
    <row r="710" spans="9:9">
      <c r="I710" s="785"/>
    </row>
    <row r="711" spans="9:9">
      <c r="I711" s="785"/>
    </row>
    <row r="712" spans="9:9">
      <c r="I712" s="785"/>
    </row>
    <row r="713" spans="9:9">
      <c r="I713" s="785"/>
    </row>
    <row r="714" spans="9:9">
      <c r="I714" s="785"/>
    </row>
    <row r="715" spans="9:9">
      <c r="I715" s="785"/>
    </row>
    <row r="716" spans="9:9">
      <c r="I716" s="785"/>
    </row>
    <row r="717" spans="9:9">
      <c r="I717" s="785"/>
    </row>
    <row r="718" spans="9:9">
      <c r="I718" s="785"/>
    </row>
    <row r="719" spans="9:9">
      <c r="I719" s="785"/>
    </row>
    <row r="720" spans="9:9">
      <c r="I720" s="785"/>
    </row>
    <row r="721" spans="9:9">
      <c r="I721" s="785"/>
    </row>
    <row r="722" spans="9:9">
      <c r="I722" s="785"/>
    </row>
    <row r="723" spans="9:9">
      <c r="I723" s="785"/>
    </row>
    <row r="724" spans="9:9">
      <c r="I724" s="785"/>
    </row>
    <row r="725" spans="9:9">
      <c r="I725" s="785"/>
    </row>
    <row r="726" spans="9:9">
      <c r="I726" s="785"/>
    </row>
    <row r="727" spans="9:9">
      <c r="I727" s="785"/>
    </row>
    <row r="728" spans="9:9">
      <c r="I728" s="785"/>
    </row>
    <row r="729" spans="9:9">
      <c r="I729" s="785"/>
    </row>
    <row r="730" spans="9:9">
      <c r="I730" s="785"/>
    </row>
    <row r="731" spans="9:9">
      <c r="I731" s="785"/>
    </row>
    <row r="732" spans="9:9">
      <c r="I732" s="785"/>
    </row>
    <row r="733" spans="9:9">
      <c r="I733" s="785"/>
    </row>
    <row r="734" spans="9:9">
      <c r="I734" s="785"/>
    </row>
    <row r="735" spans="9:9">
      <c r="I735" s="785"/>
    </row>
    <row r="736" spans="9:9">
      <c r="I736" s="785"/>
    </row>
    <row r="737" spans="9:9">
      <c r="I737" s="785"/>
    </row>
    <row r="738" spans="9:9">
      <c r="I738" s="785"/>
    </row>
    <row r="739" spans="9:9">
      <c r="I739" s="785"/>
    </row>
    <row r="740" spans="9:9">
      <c r="I740" s="785"/>
    </row>
    <row r="741" spans="9:9">
      <c r="I741" s="785"/>
    </row>
    <row r="742" spans="9:9">
      <c r="I742" s="785"/>
    </row>
    <row r="743" spans="9:9">
      <c r="I743" s="785"/>
    </row>
    <row r="744" spans="9:9">
      <c r="I744" s="785"/>
    </row>
    <row r="745" spans="9:9">
      <c r="I745" s="785"/>
    </row>
    <row r="746" spans="9:9">
      <c r="I746" s="785"/>
    </row>
    <row r="747" spans="9:9">
      <c r="I747" s="785"/>
    </row>
    <row r="748" spans="9:9">
      <c r="I748" s="785"/>
    </row>
    <row r="749" spans="9:9">
      <c r="I749" s="785"/>
    </row>
    <row r="750" spans="9:9">
      <c r="I750" s="785"/>
    </row>
    <row r="751" spans="9:9">
      <c r="I751" s="785"/>
    </row>
    <row r="752" spans="9:9">
      <c r="I752" s="785"/>
    </row>
    <row r="753" spans="9:9">
      <c r="I753" s="785"/>
    </row>
    <row r="754" spans="9:9">
      <c r="I754" s="785"/>
    </row>
    <row r="755" spans="9:9">
      <c r="I755" s="785"/>
    </row>
    <row r="756" spans="9:9">
      <c r="I756" s="785"/>
    </row>
    <row r="757" spans="9:9">
      <c r="I757" s="785"/>
    </row>
    <row r="758" spans="9:9">
      <c r="I758" s="785"/>
    </row>
    <row r="759" spans="9:9">
      <c r="I759" s="785"/>
    </row>
    <row r="760" spans="9:9">
      <c r="I760" s="785"/>
    </row>
    <row r="761" spans="9:9">
      <c r="I761" s="785"/>
    </row>
    <row r="762" spans="9:9">
      <c r="I762" s="785"/>
    </row>
    <row r="763" spans="9:9">
      <c r="I763" s="785"/>
    </row>
    <row r="764" spans="9:9">
      <c r="I764" s="785"/>
    </row>
    <row r="765" spans="9:9">
      <c r="I765" s="785"/>
    </row>
    <row r="766" spans="9:9">
      <c r="I766" s="785"/>
    </row>
    <row r="767" spans="9:9">
      <c r="I767" s="785"/>
    </row>
    <row r="768" spans="9:9">
      <c r="I768" s="785"/>
    </row>
    <row r="769" spans="9:9">
      <c r="I769" s="785"/>
    </row>
    <row r="770" spans="9:9">
      <c r="I770" s="785"/>
    </row>
    <row r="771" spans="9:9">
      <c r="I771" s="785"/>
    </row>
    <row r="772" spans="9:9">
      <c r="I772" s="785"/>
    </row>
    <row r="773" spans="9:9">
      <c r="I773" s="785"/>
    </row>
  </sheetData>
  <mergeCells count="9">
    <mergeCell ref="A28:I28"/>
    <mergeCell ref="A29:I29"/>
    <mergeCell ref="A4:A6"/>
    <mergeCell ref="A1:I1"/>
    <mergeCell ref="A2:I2"/>
    <mergeCell ref="H3:I3"/>
    <mergeCell ref="F4:I4"/>
    <mergeCell ref="F5:G5"/>
    <mergeCell ref="H5:I5"/>
  </mergeCells>
  <pageMargins left="0.5" right="0.5" top="0.75" bottom="0.75" header="0.3" footer="0.3"/>
  <pageSetup scale="71"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S65"/>
  <sheetViews>
    <sheetView workbookViewId="0">
      <selection activeCell="W28" sqref="W28"/>
    </sheetView>
  </sheetViews>
  <sheetFormatPr defaultRowHeight="12.75"/>
  <cols>
    <col min="1" max="1" width="56.42578125" style="293" bestFit="1" customWidth="1"/>
    <col min="2" max="5" width="8.42578125" style="293" bestFit="1" customWidth="1"/>
    <col min="6" max="6" width="7.140625" style="293" bestFit="1" customWidth="1"/>
    <col min="7" max="7" width="7" style="293" bestFit="1" customWidth="1"/>
    <col min="8" max="8" width="7.140625" style="293" bestFit="1" customWidth="1"/>
    <col min="9" max="9" width="6.85546875" style="293" bestFit="1" customWidth="1"/>
    <col min="10" max="10" width="10.42578125" style="293" bestFit="1" customWidth="1"/>
    <col min="11" max="11" width="54.85546875" style="293" customWidth="1"/>
    <col min="12" max="14" width="9.42578125" style="293" bestFit="1" customWidth="1"/>
    <col min="15" max="15" width="10.28515625" style="293" customWidth="1"/>
    <col min="16" max="16" width="8.42578125" style="293" customWidth="1"/>
    <col min="17" max="17" width="6.85546875" style="293" customWidth="1"/>
    <col min="18" max="18" width="8.28515625" style="293" customWidth="1"/>
    <col min="19" max="19" width="6.85546875" style="293" bestFit="1" customWidth="1"/>
    <col min="20" max="256" width="9.140625" style="293"/>
    <col min="257" max="257" width="56.42578125" style="293" bestFit="1" customWidth="1"/>
    <col min="258" max="261" width="8.42578125" style="293" bestFit="1" customWidth="1"/>
    <col min="262" max="262" width="7.140625" style="293" bestFit="1" customWidth="1"/>
    <col min="263" max="263" width="7" style="293" bestFit="1" customWidth="1"/>
    <col min="264" max="264" width="7.140625" style="293" bestFit="1" customWidth="1"/>
    <col min="265" max="265" width="6.85546875" style="293" bestFit="1" customWidth="1"/>
    <col min="266" max="266" width="10.42578125" style="293" bestFit="1" customWidth="1"/>
    <col min="267" max="267" width="54.85546875" style="293" customWidth="1"/>
    <col min="268" max="270" width="9.42578125" style="293" bestFit="1" customWidth="1"/>
    <col min="271" max="271" width="10.28515625" style="293" customWidth="1"/>
    <col min="272" max="272" width="8.42578125" style="293" customWidth="1"/>
    <col min="273" max="273" width="6.85546875" style="293" customWidth="1"/>
    <col min="274" max="274" width="8.28515625" style="293" customWidth="1"/>
    <col min="275" max="275" width="6.85546875" style="293" bestFit="1" customWidth="1"/>
    <col min="276" max="512" width="9.140625" style="293"/>
    <col min="513" max="513" width="56.42578125" style="293" bestFit="1" customWidth="1"/>
    <col min="514" max="517" width="8.42578125" style="293" bestFit="1" customWidth="1"/>
    <col min="518" max="518" width="7.140625" style="293" bestFit="1" customWidth="1"/>
    <col min="519" max="519" width="7" style="293" bestFit="1" customWidth="1"/>
    <col min="520" max="520" width="7.140625" style="293" bestFit="1" customWidth="1"/>
    <col min="521" max="521" width="6.85546875" style="293" bestFit="1" customWidth="1"/>
    <col min="522" max="522" width="10.42578125" style="293" bestFit="1" customWidth="1"/>
    <col min="523" max="523" width="54.85546875" style="293" customWidth="1"/>
    <col min="524" max="526" width="9.42578125" style="293" bestFit="1" customWidth="1"/>
    <col min="527" max="527" width="10.28515625" style="293" customWidth="1"/>
    <col min="528" max="528" width="8.42578125" style="293" customWidth="1"/>
    <col min="529" max="529" width="6.85546875" style="293" customWidth="1"/>
    <col min="530" max="530" width="8.28515625" style="293" customWidth="1"/>
    <col min="531" max="531" width="6.85546875" style="293" bestFit="1" customWidth="1"/>
    <col min="532" max="768" width="9.140625" style="293"/>
    <col min="769" max="769" width="56.42578125" style="293" bestFit="1" customWidth="1"/>
    <col min="770" max="773" width="8.42578125" style="293" bestFit="1" customWidth="1"/>
    <col min="774" max="774" width="7.140625" style="293" bestFit="1" customWidth="1"/>
    <col min="775" max="775" width="7" style="293" bestFit="1" customWidth="1"/>
    <col min="776" max="776" width="7.140625" style="293" bestFit="1" customWidth="1"/>
    <col min="777" max="777" width="6.85546875" style="293" bestFit="1" customWidth="1"/>
    <col min="778" max="778" width="10.42578125" style="293" bestFit="1" customWidth="1"/>
    <col min="779" max="779" width="54.85546875" style="293" customWidth="1"/>
    <col min="780" max="782" width="9.42578125" style="293" bestFit="1" customWidth="1"/>
    <col min="783" max="783" width="10.28515625" style="293" customWidth="1"/>
    <col min="784" max="784" width="8.42578125" style="293" customWidth="1"/>
    <col min="785" max="785" width="6.85546875" style="293" customWidth="1"/>
    <col min="786" max="786" width="8.28515625" style="293" customWidth="1"/>
    <col min="787" max="787" width="6.85546875" style="293" bestFit="1" customWidth="1"/>
    <col min="788" max="1024" width="9.140625" style="293"/>
    <col min="1025" max="1025" width="56.42578125" style="293" bestFit="1" customWidth="1"/>
    <col min="1026" max="1029" width="8.42578125" style="293" bestFit="1" customWidth="1"/>
    <col min="1030" max="1030" width="7.140625" style="293" bestFit="1" customWidth="1"/>
    <col min="1031" max="1031" width="7" style="293" bestFit="1" customWidth="1"/>
    <col min="1032" max="1032" width="7.140625" style="293" bestFit="1" customWidth="1"/>
    <col min="1033" max="1033" width="6.85546875" style="293" bestFit="1" customWidth="1"/>
    <col min="1034" max="1034" width="10.42578125" style="293" bestFit="1" customWidth="1"/>
    <col min="1035" max="1035" width="54.85546875" style="293" customWidth="1"/>
    <col min="1036" max="1038" width="9.42578125" style="293" bestFit="1" customWidth="1"/>
    <col min="1039" max="1039" width="10.28515625" style="293" customWidth="1"/>
    <col min="1040" max="1040" width="8.42578125" style="293" customWidth="1"/>
    <col min="1041" max="1041" width="6.85546875" style="293" customWidth="1"/>
    <col min="1042" max="1042" width="8.28515625" style="293" customWidth="1"/>
    <col min="1043" max="1043" width="6.85546875" style="293" bestFit="1" customWidth="1"/>
    <col min="1044" max="1280" width="9.140625" style="293"/>
    <col min="1281" max="1281" width="56.42578125" style="293" bestFit="1" customWidth="1"/>
    <col min="1282" max="1285" width="8.42578125" style="293" bestFit="1" customWidth="1"/>
    <col min="1286" max="1286" width="7.140625" style="293" bestFit="1" customWidth="1"/>
    <col min="1287" max="1287" width="7" style="293" bestFit="1" customWidth="1"/>
    <col min="1288" max="1288" width="7.140625" style="293" bestFit="1" customWidth="1"/>
    <col min="1289" max="1289" width="6.85546875" style="293" bestFit="1" customWidth="1"/>
    <col min="1290" max="1290" width="10.42578125" style="293" bestFit="1" customWidth="1"/>
    <col min="1291" max="1291" width="54.85546875" style="293" customWidth="1"/>
    <col min="1292" max="1294" width="9.42578125" style="293" bestFit="1" customWidth="1"/>
    <col min="1295" max="1295" width="10.28515625" style="293" customWidth="1"/>
    <col min="1296" max="1296" width="8.42578125" style="293" customWidth="1"/>
    <col min="1297" max="1297" width="6.85546875" style="293" customWidth="1"/>
    <col min="1298" max="1298" width="8.28515625" style="293" customWidth="1"/>
    <col min="1299" max="1299" width="6.85546875" style="293" bestFit="1" customWidth="1"/>
    <col min="1300" max="1536" width="9.140625" style="293"/>
    <col min="1537" max="1537" width="56.42578125" style="293" bestFit="1" customWidth="1"/>
    <col min="1538" max="1541" width="8.42578125" style="293" bestFit="1" customWidth="1"/>
    <col min="1542" max="1542" width="7.140625" style="293" bestFit="1" customWidth="1"/>
    <col min="1543" max="1543" width="7" style="293" bestFit="1" customWidth="1"/>
    <col min="1544" max="1544" width="7.140625" style="293" bestFit="1" customWidth="1"/>
    <col min="1545" max="1545" width="6.85546875" style="293" bestFit="1" customWidth="1"/>
    <col min="1546" max="1546" width="10.42578125" style="293" bestFit="1" customWidth="1"/>
    <col min="1547" max="1547" width="54.85546875" style="293" customWidth="1"/>
    <col min="1548" max="1550" width="9.42578125" style="293" bestFit="1" customWidth="1"/>
    <col min="1551" max="1551" width="10.28515625" style="293" customWidth="1"/>
    <col min="1552" max="1552" width="8.42578125" style="293" customWidth="1"/>
    <col min="1553" max="1553" width="6.85546875" style="293" customWidth="1"/>
    <col min="1554" max="1554" width="8.28515625" style="293" customWidth="1"/>
    <col min="1555" max="1555" width="6.85546875" style="293" bestFit="1" customWidth="1"/>
    <col min="1556" max="1792" width="9.140625" style="293"/>
    <col min="1793" max="1793" width="56.42578125" style="293" bestFit="1" customWidth="1"/>
    <col min="1794" max="1797" width="8.42578125" style="293" bestFit="1" customWidth="1"/>
    <col min="1798" max="1798" width="7.140625" style="293" bestFit="1" customWidth="1"/>
    <col min="1799" max="1799" width="7" style="293" bestFit="1" customWidth="1"/>
    <col min="1800" max="1800" width="7.140625" style="293" bestFit="1" customWidth="1"/>
    <col min="1801" max="1801" width="6.85546875" style="293" bestFit="1" customWidth="1"/>
    <col min="1802" max="1802" width="10.42578125" style="293" bestFit="1" customWidth="1"/>
    <col min="1803" max="1803" width="54.85546875" style="293" customWidth="1"/>
    <col min="1804" max="1806" width="9.42578125" style="293" bestFit="1" customWidth="1"/>
    <col min="1807" max="1807" width="10.28515625" style="293" customWidth="1"/>
    <col min="1808" max="1808" width="8.42578125" style="293" customWidth="1"/>
    <col min="1809" max="1809" width="6.85546875" style="293" customWidth="1"/>
    <col min="1810" max="1810" width="8.28515625" style="293" customWidth="1"/>
    <col min="1811" max="1811" width="6.85546875" style="293" bestFit="1" customWidth="1"/>
    <col min="1812" max="2048" width="9.140625" style="293"/>
    <col min="2049" max="2049" width="56.42578125" style="293" bestFit="1" customWidth="1"/>
    <col min="2050" max="2053" width="8.42578125" style="293" bestFit="1" customWidth="1"/>
    <col min="2054" max="2054" width="7.140625" style="293" bestFit="1" customWidth="1"/>
    <col min="2055" max="2055" width="7" style="293" bestFit="1" customWidth="1"/>
    <col min="2056" max="2056" width="7.140625" style="293" bestFit="1" customWidth="1"/>
    <col min="2057" max="2057" width="6.85546875" style="293" bestFit="1" customWidth="1"/>
    <col min="2058" max="2058" width="10.42578125" style="293" bestFit="1" customWidth="1"/>
    <col min="2059" max="2059" width="54.85546875" style="293" customWidth="1"/>
    <col min="2060" max="2062" width="9.42578125" style="293" bestFit="1" customWidth="1"/>
    <col min="2063" max="2063" width="10.28515625" style="293" customWidth="1"/>
    <col min="2064" max="2064" width="8.42578125" style="293" customWidth="1"/>
    <col min="2065" max="2065" width="6.85546875" style="293" customWidth="1"/>
    <col min="2066" max="2066" width="8.28515625" style="293" customWidth="1"/>
    <col min="2067" max="2067" width="6.85546875" style="293" bestFit="1" customWidth="1"/>
    <col min="2068" max="2304" width="9.140625" style="293"/>
    <col min="2305" max="2305" width="56.42578125" style="293" bestFit="1" customWidth="1"/>
    <col min="2306" max="2309" width="8.42578125" style="293" bestFit="1" customWidth="1"/>
    <col min="2310" max="2310" width="7.140625" style="293" bestFit="1" customWidth="1"/>
    <col min="2311" max="2311" width="7" style="293" bestFit="1" customWidth="1"/>
    <col min="2312" max="2312" width="7.140625" style="293" bestFit="1" customWidth="1"/>
    <col min="2313" max="2313" width="6.85546875" style="293" bestFit="1" customWidth="1"/>
    <col min="2314" max="2314" width="10.42578125" style="293" bestFit="1" customWidth="1"/>
    <col min="2315" max="2315" width="54.85546875" style="293" customWidth="1"/>
    <col min="2316" max="2318" width="9.42578125" style="293" bestFit="1" customWidth="1"/>
    <col min="2319" max="2319" width="10.28515625" style="293" customWidth="1"/>
    <col min="2320" max="2320" width="8.42578125" style="293" customWidth="1"/>
    <col min="2321" max="2321" width="6.85546875" style="293" customWidth="1"/>
    <col min="2322" max="2322" width="8.28515625" style="293" customWidth="1"/>
    <col min="2323" max="2323" width="6.85546875" style="293" bestFit="1" customWidth="1"/>
    <col min="2324" max="2560" width="9.140625" style="293"/>
    <col min="2561" max="2561" width="56.42578125" style="293" bestFit="1" customWidth="1"/>
    <col min="2562" max="2565" width="8.42578125" style="293" bestFit="1" customWidth="1"/>
    <col min="2566" max="2566" width="7.140625" style="293" bestFit="1" customWidth="1"/>
    <col min="2567" max="2567" width="7" style="293" bestFit="1" customWidth="1"/>
    <col min="2568" max="2568" width="7.140625" style="293" bestFit="1" customWidth="1"/>
    <col min="2569" max="2569" width="6.85546875" style="293" bestFit="1" customWidth="1"/>
    <col min="2570" max="2570" width="10.42578125" style="293" bestFit="1" customWidth="1"/>
    <col min="2571" max="2571" width="54.85546875" style="293" customWidth="1"/>
    <col min="2572" max="2574" width="9.42578125" style="293" bestFit="1" customWidth="1"/>
    <col min="2575" max="2575" width="10.28515625" style="293" customWidth="1"/>
    <col min="2576" max="2576" width="8.42578125" style="293" customWidth="1"/>
    <col min="2577" max="2577" width="6.85546875" style="293" customWidth="1"/>
    <col min="2578" max="2578" width="8.28515625" style="293" customWidth="1"/>
    <col min="2579" max="2579" width="6.85546875" style="293" bestFit="1" customWidth="1"/>
    <col min="2580" max="2816" width="9.140625" style="293"/>
    <col min="2817" max="2817" width="56.42578125" style="293" bestFit="1" customWidth="1"/>
    <col min="2818" max="2821" width="8.42578125" style="293" bestFit="1" customWidth="1"/>
    <col min="2822" max="2822" width="7.140625" style="293" bestFit="1" customWidth="1"/>
    <col min="2823" max="2823" width="7" style="293" bestFit="1" customWidth="1"/>
    <col min="2824" max="2824" width="7.140625" style="293" bestFit="1" customWidth="1"/>
    <col min="2825" max="2825" width="6.85546875" style="293" bestFit="1" customWidth="1"/>
    <col min="2826" max="2826" width="10.42578125" style="293" bestFit="1" customWidth="1"/>
    <col min="2827" max="2827" width="54.85546875" style="293" customWidth="1"/>
    <col min="2828" max="2830" width="9.42578125" style="293" bestFit="1" customWidth="1"/>
    <col min="2831" max="2831" width="10.28515625" style="293" customWidth="1"/>
    <col min="2832" max="2832" width="8.42578125" style="293" customWidth="1"/>
    <col min="2833" max="2833" width="6.85546875" style="293" customWidth="1"/>
    <col min="2834" max="2834" width="8.28515625" style="293" customWidth="1"/>
    <col min="2835" max="2835" width="6.85546875" style="293" bestFit="1" customWidth="1"/>
    <col min="2836" max="3072" width="9.140625" style="293"/>
    <col min="3073" max="3073" width="56.42578125" style="293" bestFit="1" customWidth="1"/>
    <col min="3074" max="3077" width="8.42578125" style="293" bestFit="1" customWidth="1"/>
    <col min="3078" max="3078" width="7.140625" style="293" bestFit="1" customWidth="1"/>
    <col min="3079" max="3079" width="7" style="293" bestFit="1" customWidth="1"/>
    <col min="3080" max="3080" width="7.140625" style="293" bestFit="1" customWidth="1"/>
    <col min="3081" max="3081" width="6.85546875" style="293" bestFit="1" customWidth="1"/>
    <col min="3082" max="3082" width="10.42578125" style="293" bestFit="1" customWidth="1"/>
    <col min="3083" max="3083" width="54.85546875" style="293" customWidth="1"/>
    <col min="3084" max="3086" width="9.42578125" style="293" bestFit="1" customWidth="1"/>
    <col min="3087" max="3087" width="10.28515625" style="293" customWidth="1"/>
    <col min="3088" max="3088" width="8.42578125" style="293" customWidth="1"/>
    <col min="3089" max="3089" width="6.85546875" style="293" customWidth="1"/>
    <col min="3090" max="3090" width="8.28515625" style="293" customWidth="1"/>
    <col min="3091" max="3091" width="6.85546875" style="293" bestFit="1" customWidth="1"/>
    <col min="3092" max="3328" width="9.140625" style="293"/>
    <col min="3329" max="3329" width="56.42578125" style="293" bestFit="1" customWidth="1"/>
    <col min="3330" max="3333" width="8.42578125" style="293" bestFit="1" customWidth="1"/>
    <col min="3334" max="3334" width="7.140625" style="293" bestFit="1" customWidth="1"/>
    <col min="3335" max="3335" width="7" style="293" bestFit="1" customWidth="1"/>
    <col min="3336" max="3336" width="7.140625" style="293" bestFit="1" customWidth="1"/>
    <col min="3337" max="3337" width="6.85546875" style="293" bestFit="1" customWidth="1"/>
    <col min="3338" max="3338" width="10.42578125" style="293" bestFit="1" customWidth="1"/>
    <col min="3339" max="3339" width="54.85546875" style="293" customWidth="1"/>
    <col min="3340" max="3342" width="9.42578125" style="293" bestFit="1" customWidth="1"/>
    <col min="3343" max="3343" width="10.28515625" style="293" customWidth="1"/>
    <col min="3344" max="3344" width="8.42578125" style="293" customWidth="1"/>
    <col min="3345" max="3345" width="6.85546875" style="293" customWidth="1"/>
    <col min="3346" max="3346" width="8.28515625" style="293" customWidth="1"/>
    <col min="3347" max="3347" width="6.85546875" style="293" bestFit="1" customWidth="1"/>
    <col min="3348" max="3584" width="9.140625" style="293"/>
    <col min="3585" max="3585" width="56.42578125" style="293" bestFit="1" customWidth="1"/>
    <col min="3586" max="3589" width="8.42578125" style="293" bestFit="1" customWidth="1"/>
    <col min="3590" max="3590" width="7.140625" style="293" bestFit="1" customWidth="1"/>
    <col min="3591" max="3591" width="7" style="293" bestFit="1" customWidth="1"/>
    <col min="3592" max="3592" width="7.140625" style="293" bestFit="1" customWidth="1"/>
    <col min="3593" max="3593" width="6.85546875" style="293" bestFit="1" customWidth="1"/>
    <col min="3594" max="3594" width="10.42578125" style="293" bestFit="1" customWidth="1"/>
    <col min="3595" max="3595" width="54.85546875" style="293" customWidth="1"/>
    <col min="3596" max="3598" width="9.42578125" style="293" bestFit="1" customWidth="1"/>
    <col min="3599" max="3599" width="10.28515625" style="293" customWidth="1"/>
    <col min="3600" max="3600" width="8.42578125" style="293" customWidth="1"/>
    <col min="3601" max="3601" width="6.85546875" style="293" customWidth="1"/>
    <col min="3602" max="3602" width="8.28515625" style="293" customWidth="1"/>
    <col min="3603" max="3603" width="6.85546875" style="293" bestFit="1" customWidth="1"/>
    <col min="3604" max="3840" width="9.140625" style="293"/>
    <col min="3841" max="3841" width="56.42578125" style="293" bestFit="1" customWidth="1"/>
    <col min="3842" max="3845" width="8.42578125" style="293" bestFit="1" customWidth="1"/>
    <col min="3846" max="3846" width="7.140625" style="293" bestFit="1" customWidth="1"/>
    <col min="3847" max="3847" width="7" style="293" bestFit="1" customWidth="1"/>
    <col min="3848" max="3848" width="7.140625" style="293" bestFit="1" customWidth="1"/>
    <col min="3849" max="3849" width="6.85546875" style="293" bestFit="1" customWidth="1"/>
    <col min="3850" max="3850" width="10.42578125" style="293" bestFit="1" customWidth="1"/>
    <col min="3851" max="3851" width="54.85546875" style="293" customWidth="1"/>
    <col min="3852" max="3854" width="9.42578125" style="293" bestFit="1" customWidth="1"/>
    <col min="3855" max="3855" width="10.28515625" style="293" customWidth="1"/>
    <col min="3856" max="3856" width="8.42578125" style="293" customWidth="1"/>
    <col min="3857" max="3857" width="6.85546875" style="293" customWidth="1"/>
    <col min="3858" max="3858" width="8.28515625" style="293" customWidth="1"/>
    <col min="3859" max="3859" width="6.85546875" style="293" bestFit="1" customWidth="1"/>
    <col min="3860" max="4096" width="9.140625" style="293"/>
    <col min="4097" max="4097" width="56.42578125" style="293" bestFit="1" customWidth="1"/>
    <col min="4098" max="4101" width="8.42578125" style="293" bestFit="1" customWidth="1"/>
    <col min="4102" max="4102" width="7.140625" style="293" bestFit="1" customWidth="1"/>
    <col min="4103" max="4103" width="7" style="293" bestFit="1" customWidth="1"/>
    <col min="4104" max="4104" width="7.140625" style="293" bestFit="1" customWidth="1"/>
    <col min="4105" max="4105" width="6.85546875" style="293" bestFit="1" customWidth="1"/>
    <col min="4106" max="4106" width="10.42578125" style="293" bestFit="1" customWidth="1"/>
    <col min="4107" max="4107" width="54.85546875" style="293" customWidth="1"/>
    <col min="4108" max="4110" width="9.42578125" style="293" bestFit="1" customWidth="1"/>
    <col min="4111" max="4111" width="10.28515625" style="293" customWidth="1"/>
    <col min="4112" max="4112" width="8.42578125" style="293" customWidth="1"/>
    <col min="4113" max="4113" width="6.85546875" style="293" customWidth="1"/>
    <col min="4114" max="4114" width="8.28515625" style="293" customWidth="1"/>
    <col min="4115" max="4115" width="6.85546875" style="293" bestFit="1" customWidth="1"/>
    <col min="4116" max="4352" width="9.140625" style="293"/>
    <col min="4353" max="4353" width="56.42578125" style="293" bestFit="1" customWidth="1"/>
    <col min="4354" max="4357" width="8.42578125" style="293" bestFit="1" customWidth="1"/>
    <col min="4358" max="4358" width="7.140625" style="293" bestFit="1" customWidth="1"/>
    <col min="4359" max="4359" width="7" style="293" bestFit="1" customWidth="1"/>
    <col min="4360" max="4360" width="7.140625" style="293" bestFit="1" customWidth="1"/>
    <col min="4361" max="4361" width="6.85546875" style="293" bestFit="1" customWidth="1"/>
    <col min="4362" max="4362" width="10.42578125" style="293" bestFit="1" customWidth="1"/>
    <col min="4363" max="4363" width="54.85546875" style="293" customWidth="1"/>
    <col min="4364" max="4366" width="9.42578125" style="293" bestFit="1" customWidth="1"/>
    <col min="4367" max="4367" width="10.28515625" style="293" customWidth="1"/>
    <col min="4368" max="4368" width="8.42578125" style="293" customWidth="1"/>
    <col min="4369" max="4369" width="6.85546875" style="293" customWidth="1"/>
    <col min="4370" max="4370" width="8.28515625" style="293" customWidth="1"/>
    <col min="4371" max="4371" width="6.85546875" style="293" bestFit="1" customWidth="1"/>
    <col min="4372" max="4608" width="9.140625" style="293"/>
    <col min="4609" max="4609" width="56.42578125" style="293" bestFit="1" customWidth="1"/>
    <col min="4610" max="4613" width="8.42578125" style="293" bestFit="1" customWidth="1"/>
    <col min="4614" max="4614" width="7.140625" style="293" bestFit="1" customWidth="1"/>
    <col min="4615" max="4615" width="7" style="293" bestFit="1" customWidth="1"/>
    <col min="4616" max="4616" width="7.140625" style="293" bestFit="1" customWidth="1"/>
    <col min="4617" max="4617" width="6.85546875" style="293" bestFit="1" customWidth="1"/>
    <col min="4618" max="4618" width="10.42578125" style="293" bestFit="1" customWidth="1"/>
    <col min="4619" max="4619" width="54.85546875" style="293" customWidth="1"/>
    <col min="4620" max="4622" width="9.42578125" style="293" bestFit="1" customWidth="1"/>
    <col min="4623" max="4623" width="10.28515625" style="293" customWidth="1"/>
    <col min="4624" max="4624" width="8.42578125" style="293" customWidth="1"/>
    <col min="4625" max="4625" width="6.85546875" style="293" customWidth="1"/>
    <col min="4626" max="4626" width="8.28515625" style="293" customWidth="1"/>
    <col min="4627" max="4627" width="6.85546875" style="293" bestFit="1" customWidth="1"/>
    <col min="4628" max="4864" width="9.140625" style="293"/>
    <col min="4865" max="4865" width="56.42578125" style="293" bestFit="1" customWidth="1"/>
    <col min="4866" max="4869" width="8.42578125" style="293" bestFit="1" customWidth="1"/>
    <col min="4870" max="4870" width="7.140625" style="293" bestFit="1" customWidth="1"/>
    <col min="4871" max="4871" width="7" style="293" bestFit="1" customWidth="1"/>
    <col min="4872" max="4872" width="7.140625" style="293" bestFit="1" customWidth="1"/>
    <col min="4873" max="4873" width="6.85546875" style="293" bestFit="1" customWidth="1"/>
    <col min="4874" max="4874" width="10.42578125" style="293" bestFit="1" customWidth="1"/>
    <col min="4875" max="4875" width="54.85546875" style="293" customWidth="1"/>
    <col min="4876" max="4878" width="9.42578125" style="293" bestFit="1" customWidth="1"/>
    <col min="4879" max="4879" width="10.28515625" style="293" customWidth="1"/>
    <col min="4880" max="4880" width="8.42578125" style="293" customWidth="1"/>
    <col min="4881" max="4881" width="6.85546875" style="293" customWidth="1"/>
    <col min="4882" max="4882" width="8.28515625" style="293" customWidth="1"/>
    <col min="4883" max="4883" width="6.85546875" style="293" bestFit="1" customWidth="1"/>
    <col min="4884" max="5120" width="9.140625" style="293"/>
    <col min="5121" max="5121" width="56.42578125" style="293" bestFit="1" customWidth="1"/>
    <col min="5122" max="5125" width="8.42578125" style="293" bestFit="1" customWidth="1"/>
    <col min="5126" max="5126" width="7.140625" style="293" bestFit="1" customWidth="1"/>
    <col min="5127" max="5127" width="7" style="293" bestFit="1" customWidth="1"/>
    <col min="5128" max="5128" width="7.140625" style="293" bestFit="1" customWidth="1"/>
    <col min="5129" max="5129" width="6.85546875" style="293" bestFit="1" customWidth="1"/>
    <col min="5130" max="5130" width="10.42578125" style="293" bestFit="1" customWidth="1"/>
    <col min="5131" max="5131" width="54.85546875" style="293" customWidth="1"/>
    <col min="5132" max="5134" width="9.42578125" style="293" bestFit="1" customWidth="1"/>
    <col min="5135" max="5135" width="10.28515625" style="293" customWidth="1"/>
    <col min="5136" max="5136" width="8.42578125" style="293" customWidth="1"/>
    <col min="5137" max="5137" width="6.85546875" style="293" customWidth="1"/>
    <col min="5138" max="5138" width="8.28515625" style="293" customWidth="1"/>
    <col min="5139" max="5139" width="6.85546875" style="293" bestFit="1" customWidth="1"/>
    <col min="5140" max="5376" width="9.140625" style="293"/>
    <col min="5377" max="5377" width="56.42578125" style="293" bestFit="1" customWidth="1"/>
    <col min="5378" max="5381" width="8.42578125" style="293" bestFit="1" customWidth="1"/>
    <col min="5382" max="5382" width="7.140625" style="293" bestFit="1" customWidth="1"/>
    <col min="5383" max="5383" width="7" style="293" bestFit="1" customWidth="1"/>
    <col min="5384" max="5384" width="7.140625" style="293" bestFit="1" customWidth="1"/>
    <col min="5385" max="5385" width="6.85546875" style="293" bestFit="1" customWidth="1"/>
    <col min="5386" max="5386" width="10.42578125" style="293" bestFit="1" customWidth="1"/>
    <col min="5387" max="5387" width="54.85546875" style="293" customWidth="1"/>
    <col min="5388" max="5390" width="9.42578125" style="293" bestFit="1" customWidth="1"/>
    <col min="5391" max="5391" width="10.28515625" style="293" customWidth="1"/>
    <col min="5392" max="5392" width="8.42578125" style="293" customWidth="1"/>
    <col min="5393" max="5393" width="6.85546875" style="293" customWidth="1"/>
    <col min="5394" max="5394" width="8.28515625" style="293" customWidth="1"/>
    <col min="5395" max="5395" width="6.85546875" style="293" bestFit="1" customWidth="1"/>
    <col min="5396" max="5632" width="9.140625" style="293"/>
    <col min="5633" max="5633" width="56.42578125" style="293" bestFit="1" customWidth="1"/>
    <col min="5634" max="5637" width="8.42578125" style="293" bestFit="1" customWidth="1"/>
    <col min="5638" max="5638" width="7.140625" style="293" bestFit="1" customWidth="1"/>
    <col min="5639" max="5639" width="7" style="293" bestFit="1" customWidth="1"/>
    <col min="5640" max="5640" width="7.140625" style="293" bestFit="1" customWidth="1"/>
    <col min="5641" max="5641" width="6.85546875" style="293" bestFit="1" customWidth="1"/>
    <col min="5642" max="5642" width="10.42578125" style="293" bestFit="1" customWidth="1"/>
    <col min="5643" max="5643" width="54.85546875" style="293" customWidth="1"/>
    <col min="5644" max="5646" width="9.42578125" style="293" bestFit="1" customWidth="1"/>
    <col min="5647" max="5647" width="10.28515625" style="293" customWidth="1"/>
    <col min="5648" max="5648" width="8.42578125" style="293" customWidth="1"/>
    <col min="5649" max="5649" width="6.85546875" style="293" customWidth="1"/>
    <col min="5650" max="5650" width="8.28515625" style="293" customWidth="1"/>
    <col min="5651" max="5651" width="6.85546875" style="293" bestFit="1" customWidth="1"/>
    <col min="5652" max="5888" width="9.140625" style="293"/>
    <col min="5889" max="5889" width="56.42578125" style="293" bestFit="1" customWidth="1"/>
    <col min="5890" max="5893" width="8.42578125" style="293" bestFit="1" customWidth="1"/>
    <col min="5894" max="5894" width="7.140625" style="293" bestFit="1" customWidth="1"/>
    <col min="5895" max="5895" width="7" style="293" bestFit="1" customWidth="1"/>
    <col min="5896" max="5896" width="7.140625" style="293" bestFit="1" customWidth="1"/>
    <col min="5897" max="5897" width="6.85546875" style="293" bestFit="1" customWidth="1"/>
    <col min="5898" max="5898" width="10.42578125" style="293" bestFit="1" customWidth="1"/>
    <col min="5899" max="5899" width="54.85546875" style="293" customWidth="1"/>
    <col min="5900" max="5902" width="9.42578125" style="293" bestFit="1" customWidth="1"/>
    <col min="5903" max="5903" width="10.28515625" style="293" customWidth="1"/>
    <col min="5904" max="5904" width="8.42578125" style="293" customWidth="1"/>
    <col min="5905" max="5905" width="6.85546875" style="293" customWidth="1"/>
    <col min="5906" max="5906" width="8.28515625" style="293" customWidth="1"/>
    <col min="5907" max="5907" width="6.85546875" style="293" bestFit="1" customWidth="1"/>
    <col min="5908" max="6144" width="9.140625" style="293"/>
    <col min="6145" max="6145" width="56.42578125" style="293" bestFit="1" customWidth="1"/>
    <col min="6146" max="6149" width="8.42578125" style="293" bestFit="1" customWidth="1"/>
    <col min="6150" max="6150" width="7.140625" style="293" bestFit="1" customWidth="1"/>
    <col min="6151" max="6151" width="7" style="293" bestFit="1" customWidth="1"/>
    <col min="6152" max="6152" width="7.140625" style="293" bestFit="1" customWidth="1"/>
    <col min="6153" max="6153" width="6.85546875" style="293" bestFit="1" customWidth="1"/>
    <col min="6154" max="6154" width="10.42578125" style="293" bestFit="1" customWidth="1"/>
    <col min="6155" max="6155" width="54.85546875" style="293" customWidth="1"/>
    <col min="6156" max="6158" width="9.42578125" style="293" bestFit="1" customWidth="1"/>
    <col min="6159" max="6159" width="10.28515625" style="293" customWidth="1"/>
    <col min="6160" max="6160" width="8.42578125" style="293" customWidth="1"/>
    <col min="6161" max="6161" width="6.85546875" style="293" customWidth="1"/>
    <col min="6162" max="6162" width="8.28515625" style="293" customWidth="1"/>
    <col min="6163" max="6163" width="6.85546875" style="293" bestFit="1" customWidth="1"/>
    <col min="6164" max="6400" width="9.140625" style="293"/>
    <col min="6401" max="6401" width="56.42578125" style="293" bestFit="1" customWidth="1"/>
    <col min="6402" max="6405" width="8.42578125" style="293" bestFit="1" customWidth="1"/>
    <col min="6406" max="6406" width="7.140625" style="293" bestFit="1" customWidth="1"/>
    <col min="6407" max="6407" width="7" style="293" bestFit="1" customWidth="1"/>
    <col min="6408" max="6408" width="7.140625" style="293" bestFit="1" customWidth="1"/>
    <col min="6409" max="6409" width="6.85546875" style="293" bestFit="1" customWidth="1"/>
    <col min="6410" max="6410" width="10.42578125" style="293" bestFit="1" customWidth="1"/>
    <col min="6411" max="6411" width="54.85546875" style="293" customWidth="1"/>
    <col min="6412" max="6414" width="9.42578125" style="293" bestFit="1" customWidth="1"/>
    <col min="6415" max="6415" width="10.28515625" style="293" customWidth="1"/>
    <col min="6416" max="6416" width="8.42578125" style="293" customWidth="1"/>
    <col min="6417" max="6417" width="6.85546875" style="293" customWidth="1"/>
    <col min="6418" max="6418" width="8.28515625" style="293" customWidth="1"/>
    <col min="6419" max="6419" width="6.85546875" style="293" bestFit="1" customWidth="1"/>
    <col min="6420" max="6656" width="9.140625" style="293"/>
    <col min="6657" max="6657" width="56.42578125" style="293" bestFit="1" customWidth="1"/>
    <col min="6658" max="6661" width="8.42578125" style="293" bestFit="1" customWidth="1"/>
    <col min="6662" max="6662" width="7.140625" style="293" bestFit="1" customWidth="1"/>
    <col min="6663" max="6663" width="7" style="293" bestFit="1" customWidth="1"/>
    <col min="6664" max="6664" width="7.140625" style="293" bestFit="1" customWidth="1"/>
    <col min="6665" max="6665" width="6.85546875" style="293" bestFit="1" customWidth="1"/>
    <col min="6666" max="6666" width="10.42578125" style="293" bestFit="1" customWidth="1"/>
    <col min="6667" max="6667" width="54.85546875" style="293" customWidth="1"/>
    <col min="6668" max="6670" width="9.42578125" style="293" bestFit="1" customWidth="1"/>
    <col min="6671" max="6671" width="10.28515625" style="293" customWidth="1"/>
    <col min="6672" max="6672" width="8.42578125" style="293" customWidth="1"/>
    <col min="6673" max="6673" width="6.85546875" style="293" customWidth="1"/>
    <col min="6674" max="6674" width="8.28515625" style="293" customWidth="1"/>
    <col min="6675" max="6675" width="6.85546875" style="293" bestFit="1" customWidth="1"/>
    <col min="6676" max="6912" width="9.140625" style="293"/>
    <col min="6913" max="6913" width="56.42578125" style="293" bestFit="1" customWidth="1"/>
    <col min="6914" max="6917" width="8.42578125" style="293" bestFit="1" customWidth="1"/>
    <col min="6918" max="6918" width="7.140625" style="293" bestFit="1" customWidth="1"/>
    <col min="6919" max="6919" width="7" style="293" bestFit="1" customWidth="1"/>
    <col min="6920" max="6920" width="7.140625" style="293" bestFit="1" customWidth="1"/>
    <col min="6921" max="6921" width="6.85546875" style="293" bestFit="1" customWidth="1"/>
    <col min="6922" max="6922" width="10.42578125" style="293" bestFit="1" customWidth="1"/>
    <col min="6923" max="6923" width="54.85546875" style="293" customWidth="1"/>
    <col min="6924" max="6926" width="9.42578125" style="293" bestFit="1" customWidth="1"/>
    <col min="6927" max="6927" width="10.28515625" style="293" customWidth="1"/>
    <col min="6928" max="6928" width="8.42578125" style="293" customWidth="1"/>
    <col min="6929" max="6929" width="6.85546875" style="293" customWidth="1"/>
    <col min="6930" max="6930" width="8.28515625" style="293" customWidth="1"/>
    <col min="6931" max="6931" width="6.85546875" style="293" bestFit="1" customWidth="1"/>
    <col min="6932" max="7168" width="9.140625" style="293"/>
    <col min="7169" max="7169" width="56.42578125" style="293" bestFit="1" customWidth="1"/>
    <col min="7170" max="7173" width="8.42578125" style="293" bestFit="1" customWidth="1"/>
    <col min="7174" max="7174" width="7.140625" style="293" bestFit="1" customWidth="1"/>
    <col min="7175" max="7175" width="7" style="293" bestFit="1" customWidth="1"/>
    <col min="7176" max="7176" width="7.140625" style="293" bestFit="1" customWidth="1"/>
    <col min="7177" max="7177" width="6.85546875" style="293" bestFit="1" customWidth="1"/>
    <col min="7178" max="7178" width="10.42578125" style="293" bestFit="1" customWidth="1"/>
    <col min="7179" max="7179" width="54.85546875" style="293" customWidth="1"/>
    <col min="7180" max="7182" width="9.42578125" style="293" bestFit="1" customWidth="1"/>
    <col min="7183" max="7183" width="10.28515625" style="293" customWidth="1"/>
    <col min="7184" max="7184" width="8.42578125" style="293" customWidth="1"/>
    <col min="7185" max="7185" width="6.85546875" style="293" customWidth="1"/>
    <col min="7186" max="7186" width="8.28515625" style="293" customWidth="1"/>
    <col min="7187" max="7187" width="6.85546875" style="293" bestFit="1" customWidth="1"/>
    <col min="7188" max="7424" width="9.140625" style="293"/>
    <col min="7425" max="7425" width="56.42578125" style="293" bestFit="1" customWidth="1"/>
    <col min="7426" max="7429" width="8.42578125" style="293" bestFit="1" customWidth="1"/>
    <col min="7430" max="7430" width="7.140625" style="293" bestFit="1" customWidth="1"/>
    <col min="7431" max="7431" width="7" style="293" bestFit="1" customWidth="1"/>
    <col min="7432" max="7432" width="7.140625" style="293" bestFit="1" customWidth="1"/>
    <col min="7433" max="7433" width="6.85546875" style="293" bestFit="1" customWidth="1"/>
    <col min="7434" max="7434" width="10.42578125" style="293" bestFit="1" customWidth="1"/>
    <col min="7435" max="7435" width="54.85546875" style="293" customWidth="1"/>
    <col min="7436" max="7438" width="9.42578125" style="293" bestFit="1" customWidth="1"/>
    <col min="7439" max="7439" width="10.28515625" style="293" customWidth="1"/>
    <col min="7440" max="7440" width="8.42578125" style="293" customWidth="1"/>
    <col min="7441" max="7441" width="6.85546875" style="293" customWidth="1"/>
    <col min="7442" max="7442" width="8.28515625" style="293" customWidth="1"/>
    <col min="7443" max="7443" width="6.85546875" style="293" bestFit="1" customWidth="1"/>
    <col min="7444" max="7680" width="9.140625" style="293"/>
    <col min="7681" max="7681" width="56.42578125" style="293" bestFit="1" customWidth="1"/>
    <col min="7682" max="7685" width="8.42578125" style="293" bestFit="1" customWidth="1"/>
    <col min="7686" max="7686" width="7.140625" style="293" bestFit="1" customWidth="1"/>
    <col min="7687" max="7687" width="7" style="293" bestFit="1" customWidth="1"/>
    <col min="7688" max="7688" width="7.140625" style="293" bestFit="1" customWidth="1"/>
    <col min="7689" max="7689" width="6.85546875" style="293" bestFit="1" customWidth="1"/>
    <col min="7690" max="7690" width="10.42578125" style="293" bestFit="1" customWidth="1"/>
    <col min="7691" max="7691" width="54.85546875" style="293" customWidth="1"/>
    <col min="7692" max="7694" width="9.42578125" style="293" bestFit="1" customWidth="1"/>
    <col min="7695" max="7695" width="10.28515625" style="293" customWidth="1"/>
    <col min="7696" max="7696" width="8.42578125" style="293" customWidth="1"/>
    <col min="7697" max="7697" width="6.85546875" style="293" customWidth="1"/>
    <col min="7698" max="7698" width="8.28515625" style="293" customWidth="1"/>
    <col min="7699" max="7699" width="6.85546875" style="293" bestFit="1" customWidth="1"/>
    <col min="7700" max="7936" width="9.140625" style="293"/>
    <col min="7937" max="7937" width="56.42578125" style="293" bestFit="1" customWidth="1"/>
    <col min="7938" max="7941" width="8.42578125" style="293" bestFit="1" customWidth="1"/>
    <col min="7942" max="7942" width="7.140625" style="293" bestFit="1" customWidth="1"/>
    <col min="7943" max="7943" width="7" style="293" bestFit="1" customWidth="1"/>
    <col min="7944" max="7944" width="7.140625" style="293" bestFit="1" customWidth="1"/>
    <col min="7945" max="7945" width="6.85546875" style="293" bestFit="1" customWidth="1"/>
    <col min="7946" max="7946" width="10.42578125" style="293" bestFit="1" customWidth="1"/>
    <col min="7947" max="7947" width="54.85546875" style="293" customWidth="1"/>
    <col min="7948" max="7950" width="9.42578125" style="293" bestFit="1" customWidth="1"/>
    <col min="7951" max="7951" width="10.28515625" style="293" customWidth="1"/>
    <col min="7952" max="7952" width="8.42578125" style="293" customWidth="1"/>
    <col min="7953" max="7953" width="6.85546875" style="293" customWidth="1"/>
    <col min="7954" max="7954" width="8.28515625" style="293" customWidth="1"/>
    <col min="7955" max="7955" width="6.85546875" style="293" bestFit="1" customWidth="1"/>
    <col min="7956" max="8192" width="9.140625" style="293"/>
    <col min="8193" max="8193" width="56.42578125" style="293" bestFit="1" customWidth="1"/>
    <col min="8194" max="8197" width="8.42578125" style="293" bestFit="1" customWidth="1"/>
    <col min="8198" max="8198" width="7.140625" style="293" bestFit="1" customWidth="1"/>
    <col min="8199" max="8199" width="7" style="293" bestFit="1" customWidth="1"/>
    <col min="8200" max="8200" width="7.140625" style="293" bestFit="1" customWidth="1"/>
    <col min="8201" max="8201" width="6.85546875" style="293" bestFit="1" customWidth="1"/>
    <col min="8202" max="8202" width="10.42578125" style="293" bestFit="1" customWidth="1"/>
    <col min="8203" max="8203" width="54.85546875" style="293" customWidth="1"/>
    <col min="8204" max="8206" width="9.42578125" style="293" bestFit="1" customWidth="1"/>
    <col min="8207" max="8207" width="10.28515625" style="293" customWidth="1"/>
    <col min="8208" max="8208" width="8.42578125" style="293" customWidth="1"/>
    <col min="8209" max="8209" width="6.85546875" style="293" customWidth="1"/>
    <col min="8210" max="8210" width="8.28515625" style="293" customWidth="1"/>
    <col min="8211" max="8211" width="6.85546875" style="293" bestFit="1" customWidth="1"/>
    <col min="8212" max="8448" width="9.140625" style="293"/>
    <col min="8449" max="8449" width="56.42578125" style="293" bestFit="1" customWidth="1"/>
    <col min="8450" max="8453" width="8.42578125" style="293" bestFit="1" customWidth="1"/>
    <col min="8454" max="8454" width="7.140625" style="293" bestFit="1" customWidth="1"/>
    <col min="8455" max="8455" width="7" style="293" bestFit="1" customWidth="1"/>
    <col min="8456" max="8456" width="7.140625" style="293" bestFit="1" customWidth="1"/>
    <col min="8457" max="8457" width="6.85546875" style="293" bestFit="1" customWidth="1"/>
    <col min="8458" max="8458" width="10.42578125" style="293" bestFit="1" customWidth="1"/>
    <col min="8459" max="8459" width="54.85546875" style="293" customWidth="1"/>
    <col min="8460" max="8462" width="9.42578125" style="293" bestFit="1" customWidth="1"/>
    <col min="8463" max="8463" width="10.28515625" style="293" customWidth="1"/>
    <col min="8464" max="8464" width="8.42578125" style="293" customWidth="1"/>
    <col min="8465" max="8465" width="6.85546875" style="293" customWidth="1"/>
    <col min="8466" max="8466" width="8.28515625" style="293" customWidth="1"/>
    <col min="8467" max="8467" width="6.85546875" style="293" bestFit="1" customWidth="1"/>
    <col min="8468" max="8704" width="9.140625" style="293"/>
    <col min="8705" max="8705" width="56.42578125" style="293" bestFit="1" customWidth="1"/>
    <col min="8706" max="8709" width="8.42578125" style="293" bestFit="1" customWidth="1"/>
    <col min="8710" max="8710" width="7.140625" style="293" bestFit="1" customWidth="1"/>
    <col min="8711" max="8711" width="7" style="293" bestFit="1" customWidth="1"/>
    <col min="8712" max="8712" width="7.140625" style="293" bestFit="1" customWidth="1"/>
    <col min="8713" max="8713" width="6.85546875" style="293" bestFit="1" customWidth="1"/>
    <col min="8714" max="8714" width="10.42578125" style="293" bestFit="1" customWidth="1"/>
    <col min="8715" max="8715" width="54.85546875" style="293" customWidth="1"/>
    <col min="8716" max="8718" width="9.42578125" style="293" bestFit="1" customWidth="1"/>
    <col min="8719" max="8719" width="10.28515625" style="293" customWidth="1"/>
    <col min="8720" max="8720" width="8.42578125" style="293" customWidth="1"/>
    <col min="8721" max="8721" width="6.85546875" style="293" customWidth="1"/>
    <col min="8722" max="8722" width="8.28515625" style="293" customWidth="1"/>
    <col min="8723" max="8723" width="6.85546875" style="293" bestFit="1" customWidth="1"/>
    <col min="8724" max="8960" width="9.140625" style="293"/>
    <col min="8961" max="8961" width="56.42578125" style="293" bestFit="1" customWidth="1"/>
    <col min="8962" max="8965" width="8.42578125" style="293" bestFit="1" customWidth="1"/>
    <col min="8966" max="8966" width="7.140625" style="293" bestFit="1" customWidth="1"/>
    <col min="8967" max="8967" width="7" style="293" bestFit="1" customWidth="1"/>
    <col min="8968" max="8968" width="7.140625" style="293" bestFit="1" customWidth="1"/>
    <col min="8969" max="8969" width="6.85546875" style="293" bestFit="1" customWidth="1"/>
    <col min="8970" max="8970" width="10.42578125" style="293" bestFit="1" customWidth="1"/>
    <col min="8971" max="8971" width="54.85546875" style="293" customWidth="1"/>
    <col min="8972" max="8974" width="9.42578125" style="293" bestFit="1" customWidth="1"/>
    <col min="8975" max="8975" width="10.28515625" style="293" customWidth="1"/>
    <col min="8976" max="8976" width="8.42578125" style="293" customWidth="1"/>
    <col min="8977" max="8977" width="6.85546875" style="293" customWidth="1"/>
    <col min="8978" max="8978" width="8.28515625" style="293" customWidth="1"/>
    <col min="8979" max="8979" width="6.85546875" style="293" bestFit="1" customWidth="1"/>
    <col min="8980" max="9216" width="9.140625" style="293"/>
    <col min="9217" max="9217" width="56.42578125" style="293" bestFit="1" customWidth="1"/>
    <col min="9218" max="9221" width="8.42578125" style="293" bestFit="1" customWidth="1"/>
    <col min="9222" max="9222" width="7.140625" style="293" bestFit="1" customWidth="1"/>
    <col min="9223" max="9223" width="7" style="293" bestFit="1" customWidth="1"/>
    <col min="9224" max="9224" width="7.140625" style="293" bestFit="1" customWidth="1"/>
    <col min="9225" max="9225" width="6.85546875" style="293" bestFit="1" customWidth="1"/>
    <col min="9226" max="9226" width="10.42578125" style="293" bestFit="1" customWidth="1"/>
    <col min="9227" max="9227" width="54.85546875" style="293" customWidth="1"/>
    <col min="9228" max="9230" width="9.42578125" style="293" bestFit="1" customWidth="1"/>
    <col min="9231" max="9231" width="10.28515625" style="293" customWidth="1"/>
    <col min="9232" max="9232" width="8.42578125" style="293" customWidth="1"/>
    <col min="9233" max="9233" width="6.85546875" style="293" customWidth="1"/>
    <col min="9234" max="9234" width="8.28515625" style="293" customWidth="1"/>
    <col min="9235" max="9235" width="6.85546875" style="293" bestFit="1" customWidth="1"/>
    <col min="9236" max="9472" width="9.140625" style="293"/>
    <col min="9473" max="9473" width="56.42578125" style="293" bestFit="1" customWidth="1"/>
    <col min="9474" max="9477" width="8.42578125" style="293" bestFit="1" customWidth="1"/>
    <col min="9478" max="9478" width="7.140625" style="293" bestFit="1" customWidth="1"/>
    <col min="9479" max="9479" width="7" style="293" bestFit="1" customWidth="1"/>
    <col min="9480" max="9480" width="7.140625" style="293" bestFit="1" customWidth="1"/>
    <col min="9481" max="9481" width="6.85546875" style="293" bestFit="1" customWidth="1"/>
    <col min="9482" max="9482" width="10.42578125" style="293" bestFit="1" customWidth="1"/>
    <col min="9483" max="9483" width="54.85546875" style="293" customWidth="1"/>
    <col min="9484" max="9486" width="9.42578125" style="293" bestFit="1" customWidth="1"/>
    <col min="9487" max="9487" width="10.28515625" style="293" customWidth="1"/>
    <col min="9488" max="9488" width="8.42578125" style="293" customWidth="1"/>
    <col min="9489" max="9489" width="6.85546875" style="293" customWidth="1"/>
    <col min="9490" max="9490" width="8.28515625" style="293" customWidth="1"/>
    <col min="9491" max="9491" width="6.85546875" style="293" bestFit="1" customWidth="1"/>
    <col min="9492" max="9728" width="9.140625" style="293"/>
    <col min="9729" max="9729" width="56.42578125" style="293" bestFit="1" customWidth="1"/>
    <col min="9730" max="9733" width="8.42578125" style="293" bestFit="1" customWidth="1"/>
    <col min="9734" max="9734" width="7.140625" style="293" bestFit="1" customWidth="1"/>
    <col min="9735" max="9735" width="7" style="293" bestFit="1" customWidth="1"/>
    <col min="9736" max="9736" width="7.140625" style="293" bestFit="1" customWidth="1"/>
    <col min="9737" max="9737" width="6.85546875" style="293" bestFit="1" customWidth="1"/>
    <col min="9738" max="9738" width="10.42578125" style="293" bestFit="1" customWidth="1"/>
    <col min="9739" max="9739" width="54.85546875" style="293" customWidth="1"/>
    <col min="9740" max="9742" width="9.42578125" style="293" bestFit="1" customWidth="1"/>
    <col min="9743" max="9743" width="10.28515625" style="293" customWidth="1"/>
    <col min="9744" max="9744" width="8.42578125" style="293" customWidth="1"/>
    <col min="9745" max="9745" width="6.85546875" style="293" customWidth="1"/>
    <col min="9746" max="9746" width="8.28515625" style="293" customWidth="1"/>
    <col min="9747" max="9747" width="6.85546875" style="293" bestFit="1" customWidth="1"/>
    <col min="9748" max="9984" width="9.140625" style="293"/>
    <col min="9985" max="9985" width="56.42578125" style="293" bestFit="1" customWidth="1"/>
    <col min="9986" max="9989" width="8.42578125" style="293" bestFit="1" customWidth="1"/>
    <col min="9990" max="9990" width="7.140625" style="293" bestFit="1" customWidth="1"/>
    <col min="9991" max="9991" width="7" style="293" bestFit="1" customWidth="1"/>
    <col min="9992" max="9992" width="7.140625" style="293" bestFit="1" customWidth="1"/>
    <col min="9993" max="9993" width="6.85546875" style="293" bestFit="1" customWidth="1"/>
    <col min="9994" max="9994" width="10.42578125" style="293" bestFit="1" customWidth="1"/>
    <col min="9995" max="9995" width="54.85546875" style="293" customWidth="1"/>
    <col min="9996" max="9998" width="9.42578125" style="293" bestFit="1" customWidth="1"/>
    <col min="9999" max="9999" width="10.28515625" style="293" customWidth="1"/>
    <col min="10000" max="10000" width="8.42578125" style="293" customWidth="1"/>
    <col min="10001" max="10001" width="6.85546875" style="293" customWidth="1"/>
    <col min="10002" max="10002" width="8.28515625" style="293" customWidth="1"/>
    <col min="10003" max="10003" width="6.85546875" style="293" bestFit="1" customWidth="1"/>
    <col min="10004" max="10240" width="9.140625" style="293"/>
    <col min="10241" max="10241" width="56.42578125" style="293" bestFit="1" customWidth="1"/>
    <col min="10242" max="10245" width="8.42578125" style="293" bestFit="1" customWidth="1"/>
    <col min="10246" max="10246" width="7.140625" style="293" bestFit="1" customWidth="1"/>
    <col min="10247" max="10247" width="7" style="293" bestFit="1" customWidth="1"/>
    <col min="10248" max="10248" width="7.140625" style="293" bestFit="1" customWidth="1"/>
    <col min="10249" max="10249" width="6.85546875" style="293" bestFit="1" customWidth="1"/>
    <col min="10250" max="10250" width="10.42578125" style="293" bestFit="1" customWidth="1"/>
    <col min="10251" max="10251" width="54.85546875" style="293" customWidth="1"/>
    <col min="10252" max="10254" width="9.42578125" style="293" bestFit="1" customWidth="1"/>
    <col min="10255" max="10255" width="10.28515625" style="293" customWidth="1"/>
    <col min="10256" max="10256" width="8.42578125" style="293" customWidth="1"/>
    <col min="10257" max="10257" width="6.85546875" style="293" customWidth="1"/>
    <col min="10258" max="10258" width="8.28515625" style="293" customWidth="1"/>
    <col min="10259" max="10259" width="6.85546875" style="293" bestFit="1" customWidth="1"/>
    <col min="10260" max="10496" width="9.140625" style="293"/>
    <col min="10497" max="10497" width="56.42578125" style="293" bestFit="1" customWidth="1"/>
    <col min="10498" max="10501" width="8.42578125" style="293" bestFit="1" customWidth="1"/>
    <col min="10502" max="10502" width="7.140625" style="293" bestFit="1" customWidth="1"/>
    <col min="10503" max="10503" width="7" style="293" bestFit="1" customWidth="1"/>
    <col min="10504" max="10504" width="7.140625" style="293" bestFit="1" customWidth="1"/>
    <col min="10505" max="10505" width="6.85546875" style="293" bestFit="1" customWidth="1"/>
    <col min="10506" max="10506" width="10.42578125" style="293" bestFit="1" customWidth="1"/>
    <col min="10507" max="10507" width="54.85546875" style="293" customWidth="1"/>
    <col min="10508" max="10510" width="9.42578125" style="293" bestFit="1" customWidth="1"/>
    <col min="10511" max="10511" width="10.28515625" style="293" customWidth="1"/>
    <col min="10512" max="10512" width="8.42578125" style="293" customWidth="1"/>
    <col min="10513" max="10513" width="6.85546875" style="293" customWidth="1"/>
    <col min="10514" max="10514" width="8.28515625" style="293" customWidth="1"/>
    <col min="10515" max="10515" width="6.85546875" style="293" bestFit="1" customWidth="1"/>
    <col min="10516" max="10752" width="9.140625" style="293"/>
    <col min="10753" max="10753" width="56.42578125" style="293" bestFit="1" customWidth="1"/>
    <col min="10754" max="10757" width="8.42578125" style="293" bestFit="1" customWidth="1"/>
    <col min="10758" max="10758" width="7.140625" style="293" bestFit="1" customWidth="1"/>
    <col min="10759" max="10759" width="7" style="293" bestFit="1" customWidth="1"/>
    <col min="10760" max="10760" width="7.140625" style="293" bestFit="1" customWidth="1"/>
    <col min="10761" max="10761" width="6.85546875" style="293" bestFit="1" customWidth="1"/>
    <col min="10762" max="10762" width="10.42578125" style="293" bestFit="1" customWidth="1"/>
    <col min="10763" max="10763" width="54.85546875" style="293" customWidth="1"/>
    <col min="10764" max="10766" width="9.42578125" style="293" bestFit="1" customWidth="1"/>
    <col min="10767" max="10767" width="10.28515625" style="293" customWidth="1"/>
    <col min="10768" max="10768" width="8.42578125" style="293" customWidth="1"/>
    <col min="10769" max="10769" width="6.85546875" style="293" customWidth="1"/>
    <col min="10770" max="10770" width="8.28515625" style="293" customWidth="1"/>
    <col min="10771" max="10771" width="6.85546875" style="293" bestFit="1" customWidth="1"/>
    <col min="10772" max="11008" width="9.140625" style="293"/>
    <col min="11009" max="11009" width="56.42578125" style="293" bestFit="1" customWidth="1"/>
    <col min="11010" max="11013" width="8.42578125" style="293" bestFit="1" customWidth="1"/>
    <col min="11014" max="11014" width="7.140625" style="293" bestFit="1" customWidth="1"/>
    <col min="11015" max="11015" width="7" style="293" bestFit="1" customWidth="1"/>
    <col min="11016" max="11016" width="7.140625" style="293" bestFit="1" customWidth="1"/>
    <col min="11017" max="11017" width="6.85546875" style="293" bestFit="1" customWidth="1"/>
    <col min="11018" max="11018" width="10.42578125" style="293" bestFit="1" customWidth="1"/>
    <col min="11019" max="11019" width="54.85546875" style="293" customWidth="1"/>
    <col min="11020" max="11022" width="9.42578125" style="293" bestFit="1" customWidth="1"/>
    <col min="11023" max="11023" width="10.28515625" style="293" customWidth="1"/>
    <col min="11024" max="11024" width="8.42578125" style="293" customWidth="1"/>
    <col min="11025" max="11025" width="6.85546875" style="293" customWidth="1"/>
    <col min="11026" max="11026" width="8.28515625" style="293" customWidth="1"/>
    <col min="11027" max="11027" width="6.85546875" style="293" bestFit="1" customWidth="1"/>
    <col min="11028" max="11264" width="9.140625" style="293"/>
    <col min="11265" max="11265" width="56.42578125" style="293" bestFit="1" customWidth="1"/>
    <col min="11266" max="11269" width="8.42578125" style="293" bestFit="1" customWidth="1"/>
    <col min="11270" max="11270" width="7.140625" style="293" bestFit="1" customWidth="1"/>
    <col min="11271" max="11271" width="7" style="293" bestFit="1" customWidth="1"/>
    <col min="11272" max="11272" width="7.140625" style="293" bestFit="1" customWidth="1"/>
    <col min="11273" max="11273" width="6.85546875" style="293" bestFit="1" customWidth="1"/>
    <col min="11274" max="11274" width="10.42578125" style="293" bestFit="1" customWidth="1"/>
    <col min="11275" max="11275" width="54.85546875" style="293" customWidth="1"/>
    <col min="11276" max="11278" width="9.42578125" style="293" bestFit="1" customWidth="1"/>
    <col min="11279" max="11279" width="10.28515625" style="293" customWidth="1"/>
    <col min="11280" max="11280" width="8.42578125" style="293" customWidth="1"/>
    <col min="11281" max="11281" width="6.85546875" style="293" customWidth="1"/>
    <col min="11282" max="11282" width="8.28515625" style="293" customWidth="1"/>
    <col min="11283" max="11283" width="6.85546875" style="293" bestFit="1" customWidth="1"/>
    <col min="11284" max="11520" width="9.140625" style="293"/>
    <col min="11521" max="11521" width="56.42578125" style="293" bestFit="1" customWidth="1"/>
    <col min="11522" max="11525" width="8.42578125" style="293" bestFit="1" customWidth="1"/>
    <col min="11526" max="11526" width="7.140625" style="293" bestFit="1" customWidth="1"/>
    <col min="11527" max="11527" width="7" style="293" bestFit="1" customWidth="1"/>
    <col min="11528" max="11528" width="7.140625" style="293" bestFit="1" customWidth="1"/>
    <col min="11529" max="11529" width="6.85546875" style="293" bestFit="1" customWidth="1"/>
    <col min="11530" max="11530" width="10.42578125" style="293" bestFit="1" customWidth="1"/>
    <col min="11531" max="11531" width="54.85546875" style="293" customWidth="1"/>
    <col min="11532" max="11534" width="9.42578125" style="293" bestFit="1" customWidth="1"/>
    <col min="11535" max="11535" width="10.28515625" style="293" customWidth="1"/>
    <col min="11536" max="11536" width="8.42578125" style="293" customWidth="1"/>
    <col min="11537" max="11537" width="6.85546875" style="293" customWidth="1"/>
    <col min="11538" max="11538" width="8.28515625" style="293" customWidth="1"/>
    <col min="11539" max="11539" width="6.85546875" style="293" bestFit="1" customWidth="1"/>
    <col min="11540" max="11776" width="9.140625" style="293"/>
    <col min="11777" max="11777" width="56.42578125" style="293" bestFit="1" customWidth="1"/>
    <col min="11778" max="11781" width="8.42578125" style="293" bestFit="1" customWidth="1"/>
    <col min="11782" max="11782" width="7.140625" style="293" bestFit="1" customWidth="1"/>
    <col min="11783" max="11783" width="7" style="293" bestFit="1" customWidth="1"/>
    <col min="11784" max="11784" width="7.140625" style="293" bestFit="1" customWidth="1"/>
    <col min="11785" max="11785" width="6.85546875" style="293" bestFit="1" customWidth="1"/>
    <col min="11786" max="11786" width="10.42578125" style="293" bestFit="1" customWidth="1"/>
    <col min="11787" max="11787" width="54.85546875" style="293" customWidth="1"/>
    <col min="11788" max="11790" width="9.42578125" style="293" bestFit="1" customWidth="1"/>
    <col min="11791" max="11791" width="10.28515625" style="293" customWidth="1"/>
    <col min="11792" max="11792" width="8.42578125" style="293" customWidth="1"/>
    <col min="11793" max="11793" width="6.85546875" style="293" customWidth="1"/>
    <col min="11794" max="11794" width="8.28515625" style="293" customWidth="1"/>
    <col min="11795" max="11795" width="6.85546875" style="293" bestFit="1" customWidth="1"/>
    <col min="11796" max="12032" width="9.140625" style="293"/>
    <col min="12033" max="12033" width="56.42578125" style="293" bestFit="1" customWidth="1"/>
    <col min="12034" max="12037" width="8.42578125" style="293" bestFit="1" customWidth="1"/>
    <col min="12038" max="12038" width="7.140625" style="293" bestFit="1" customWidth="1"/>
    <col min="12039" max="12039" width="7" style="293" bestFit="1" customWidth="1"/>
    <col min="12040" max="12040" width="7.140625" style="293" bestFit="1" customWidth="1"/>
    <col min="12041" max="12041" width="6.85546875" style="293" bestFit="1" customWidth="1"/>
    <col min="12042" max="12042" width="10.42578125" style="293" bestFit="1" customWidth="1"/>
    <col min="12043" max="12043" width="54.85546875" style="293" customWidth="1"/>
    <col min="12044" max="12046" width="9.42578125" style="293" bestFit="1" customWidth="1"/>
    <col min="12047" max="12047" width="10.28515625" style="293" customWidth="1"/>
    <col min="12048" max="12048" width="8.42578125" style="293" customWidth="1"/>
    <col min="12049" max="12049" width="6.85546875" style="293" customWidth="1"/>
    <col min="12050" max="12050" width="8.28515625" style="293" customWidth="1"/>
    <col min="12051" max="12051" width="6.85546875" style="293" bestFit="1" customWidth="1"/>
    <col min="12052" max="12288" width="9.140625" style="293"/>
    <col min="12289" max="12289" width="56.42578125" style="293" bestFit="1" customWidth="1"/>
    <col min="12290" max="12293" width="8.42578125" style="293" bestFit="1" customWidth="1"/>
    <col min="12294" max="12294" width="7.140625" style="293" bestFit="1" customWidth="1"/>
    <col min="12295" max="12295" width="7" style="293" bestFit="1" customWidth="1"/>
    <col min="12296" max="12296" width="7.140625" style="293" bestFit="1" customWidth="1"/>
    <col min="12297" max="12297" width="6.85546875" style="293" bestFit="1" customWidth="1"/>
    <col min="12298" max="12298" width="10.42578125" style="293" bestFit="1" customWidth="1"/>
    <col min="12299" max="12299" width="54.85546875" style="293" customWidth="1"/>
    <col min="12300" max="12302" width="9.42578125" style="293" bestFit="1" customWidth="1"/>
    <col min="12303" max="12303" width="10.28515625" style="293" customWidth="1"/>
    <col min="12304" max="12304" width="8.42578125" style="293" customWidth="1"/>
    <col min="12305" max="12305" width="6.85546875" style="293" customWidth="1"/>
    <col min="12306" max="12306" width="8.28515625" style="293" customWidth="1"/>
    <col min="12307" max="12307" width="6.85546875" style="293" bestFit="1" customWidth="1"/>
    <col min="12308" max="12544" width="9.140625" style="293"/>
    <col min="12545" max="12545" width="56.42578125" style="293" bestFit="1" customWidth="1"/>
    <col min="12546" max="12549" width="8.42578125" style="293" bestFit="1" customWidth="1"/>
    <col min="12550" max="12550" width="7.140625" style="293" bestFit="1" customWidth="1"/>
    <col min="12551" max="12551" width="7" style="293" bestFit="1" customWidth="1"/>
    <col min="12552" max="12552" width="7.140625" style="293" bestFit="1" customWidth="1"/>
    <col min="12553" max="12553" width="6.85546875" style="293" bestFit="1" customWidth="1"/>
    <col min="12554" max="12554" width="10.42578125" style="293" bestFit="1" customWidth="1"/>
    <col min="12555" max="12555" width="54.85546875" style="293" customWidth="1"/>
    <col min="12556" max="12558" width="9.42578125" style="293" bestFit="1" customWidth="1"/>
    <col min="12559" max="12559" width="10.28515625" style="293" customWidth="1"/>
    <col min="12560" max="12560" width="8.42578125" style="293" customWidth="1"/>
    <col min="12561" max="12561" width="6.85546875" style="293" customWidth="1"/>
    <col min="12562" max="12562" width="8.28515625" style="293" customWidth="1"/>
    <col min="12563" max="12563" width="6.85546875" style="293" bestFit="1" customWidth="1"/>
    <col min="12564" max="12800" width="9.140625" style="293"/>
    <col min="12801" max="12801" width="56.42578125" style="293" bestFit="1" customWidth="1"/>
    <col min="12802" max="12805" width="8.42578125" style="293" bestFit="1" customWidth="1"/>
    <col min="12806" max="12806" width="7.140625" style="293" bestFit="1" customWidth="1"/>
    <col min="12807" max="12807" width="7" style="293" bestFit="1" customWidth="1"/>
    <col min="12808" max="12808" width="7.140625" style="293" bestFit="1" customWidth="1"/>
    <col min="12809" max="12809" width="6.85546875" style="293" bestFit="1" customWidth="1"/>
    <col min="12810" max="12810" width="10.42578125" style="293" bestFit="1" customWidth="1"/>
    <col min="12811" max="12811" width="54.85546875" style="293" customWidth="1"/>
    <col min="12812" max="12814" width="9.42578125" style="293" bestFit="1" customWidth="1"/>
    <col min="12815" max="12815" width="10.28515625" style="293" customWidth="1"/>
    <col min="12816" max="12816" width="8.42578125" style="293" customWidth="1"/>
    <col min="12817" max="12817" width="6.85546875" style="293" customWidth="1"/>
    <col min="12818" max="12818" width="8.28515625" style="293" customWidth="1"/>
    <col min="12819" max="12819" width="6.85546875" style="293" bestFit="1" customWidth="1"/>
    <col min="12820" max="13056" width="9.140625" style="293"/>
    <col min="13057" max="13057" width="56.42578125" style="293" bestFit="1" customWidth="1"/>
    <col min="13058" max="13061" width="8.42578125" style="293" bestFit="1" customWidth="1"/>
    <col min="13062" max="13062" width="7.140625" style="293" bestFit="1" customWidth="1"/>
    <col min="13063" max="13063" width="7" style="293" bestFit="1" customWidth="1"/>
    <col min="13064" max="13064" width="7.140625" style="293" bestFit="1" customWidth="1"/>
    <col min="13065" max="13065" width="6.85546875" style="293" bestFit="1" customWidth="1"/>
    <col min="13066" max="13066" width="10.42578125" style="293" bestFit="1" customWidth="1"/>
    <col min="13067" max="13067" width="54.85546875" style="293" customWidth="1"/>
    <col min="13068" max="13070" width="9.42578125" style="293" bestFit="1" customWidth="1"/>
    <col min="13071" max="13071" width="10.28515625" style="293" customWidth="1"/>
    <col min="13072" max="13072" width="8.42578125" style="293" customWidth="1"/>
    <col min="13073" max="13073" width="6.85546875" style="293" customWidth="1"/>
    <col min="13074" max="13074" width="8.28515625" style="293" customWidth="1"/>
    <col min="13075" max="13075" width="6.85546875" style="293" bestFit="1" customWidth="1"/>
    <col min="13076" max="13312" width="9.140625" style="293"/>
    <col min="13313" max="13313" width="56.42578125" style="293" bestFit="1" customWidth="1"/>
    <col min="13314" max="13317" width="8.42578125" style="293" bestFit="1" customWidth="1"/>
    <col min="13318" max="13318" width="7.140625" style="293" bestFit="1" customWidth="1"/>
    <col min="13319" max="13319" width="7" style="293" bestFit="1" customWidth="1"/>
    <col min="13320" max="13320" width="7.140625" style="293" bestFit="1" customWidth="1"/>
    <col min="13321" max="13321" width="6.85546875" style="293" bestFit="1" customWidth="1"/>
    <col min="13322" max="13322" width="10.42578125" style="293" bestFit="1" customWidth="1"/>
    <col min="13323" max="13323" width="54.85546875" style="293" customWidth="1"/>
    <col min="13324" max="13326" width="9.42578125" style="293" bestFit="1" customWidth="1"/>
    <col min="13327" max="13327" width="10.28515625" style="293" customWidth="1"/>
    <col min="13328" max="13328" width="8.42578125" style="293" customWidth="1"/>
    <col min="13329" max="13329" width="6.85546875" style="293" customWidth="1"/>
    <col min="13330" max="13330" width="8.28515625" style="293" customWidth="1"/>
    <col min="13331" max="13331" width="6.85546875" style="293" bestFit="1" customWidth="1"/>
    <col min="13332" max="13568" width="9.140625" style="293"/>
    <col min="13569" max="13569" width="56.42578125" style="293" bestFit="1" customWidth="1"/>
    <col min="13570" max="13573" width="8.42578125" style="293" bestFit="1" customWidth="1"/>
    <col min="13574" max="13574" width="7.140625" style="293" bestFit="1" customWidth="1"/>
    <col min="13575" max="13575" width="7" style="293" bestFit="1" customWidth="1"/>
    <col min="13576" max="13576" width="7.140625" style="293" bestFit="1" customWidth="1"/>
    <col min="13577" max="13577" width="6.85546875" style="293" bestFit="1" customWidth="1"/>
    <col min="13578" max="13578" width="10.42578125" style="293" bestFit="1" customWidth="1"/>
    <col min="13579" max="13579" width="54.85546875" style="293" customWidth="1"/>
    <col min="13580" max="13582" width="9.42578125" style="293" bestFit="1" customWidth="1"/>
    <col min="13583" max="13583" width="10.28515625" style="293" customWidth="1"/>
    <col min="13584" max="13584" width="8.42578125" style="293" customWidth="1"/>
    <col min="13585" max="13585" width="6.85546875" style="293" customWidth="1"/>
    <col min="13586" max="13586" width="8.28515625" style="293" customWidth="1"/>
    <col min="13587" max="13587" width="6.85546875" style="293" bestFit="1" customWidth="1"/>
    <col min="13588" max="13824" width="9.140625" style="293"/>
    <col min="13825" max="13825" width="56.42578125" style="293" bestFit="1" customWidth="1"/>
    <col min="13826" max="13829" width="8.42578125" style="293" bestFit="1" customWidth="1"/>
    <col min="13830" max="13830" width="7.140625" style="293" bestFit="1" customWidth="1"/>
    <col min="13831" max="13831" width="7" style="293" bestFit="1" customWidth="1"/>
    <col min="13832" max="13832" width="7.140625" style="293" bestFit="1" customWidth="1"/>
    <col min="13833" max="13833" width="6.85546875" style="293" bestFit="1" customWidth="1"/>
    <col min="13834" max="13834" width="10.42578125" style="293" bestFit="1" customWidth="1"/>
    <col min="13835" max="13835" width="54.85546875" style="293" customWidth="1"/>
    <col min="13836" max="13838" width="9.42578125" style="293" bestFit="1" customWidth="1"/>
    <col min="13839" max="13839" width="10.28515625" style="293" customWidth="1"/>
    <col min="13840" max="13840" width="8.42578125" style="293" customWidth="1"/>
    <col min="13841" max="13841" width="6.85546875" style="293" customWidth="1"/>
    <col min="13842" max="13842" width="8.28515625" style="293" customWidth="1"/>
    <col min="13843" max="13843" width="6.85546875" style="293" bestFit="1" customWidth="1"/>
    <col min="13844" max="14080" width="9.140625" style="293"/>
    <col min="14081" max="14081" width="56.42578125" style="293" bestFit="1" customWidth="1"/>
    <col min="14082" max="14085" width="8.42578125" style="293" bestFit="1" customWidth="1"/>
    <col min="14086" max="14086" width="7.140625" style="293" bestFit="1" customWidth="1"/>
    <col min="14087" max="14087" width="7" style="293" bestFit="1" customWidth="1"/>
    <col min="14088" max="14088" width="7.140625" style="293" bestFit="1" customWidth="1"/>
    <col min="14089" max="14089" width="6.85546875" style="293" bestFit="1" customWidth="1"/>
    <col min="14090" max="14090" width="10.42578125" style="293" bestFit="1" customWidth="1"/>
    <col min="14091" max="14091" width="54.85546875" style="293" customWidth="1"/>
    <col min="14092" max="14094" width="9.42578125" style="293" bestFit="1" customWidth="1"/>
    <col min="14095" max="14095" width="10.28515625" style="293" customWidth="1"/>
    <col min="14096" max="14096" width="8.42578125" style="293" customWidth="1"/>
    <col min="14097" max="14097" width="6.85546875" style="293" customWidth="1"/>
    <col min="14098" max="14098" width="8.28515625" style="293" customWidth="1"/>
    <col min="14099" max="14099" width="6.85546875" style="293" bestFit="1" customWidth="1"/>
    <col min="14100" max="14336" width="9.140625" style="293"/>
    <col min="14337" max="14337" width="56.42578125" style="293" bestFit="1" customWidth="1"/>
    <col min="14338" max="14341" width="8.42578125" style="293" bestFit="1" customWidth="1"/>
    <col min="14342" max="14342" width="7.140625" style="293" bestFit="1" customWidth="1"/>
    <col min="14343" max="14343" width="7" style="293" bestFit="1" customWidth="1"/>
    <col min="14344" max="14344" width="7.140625" style="293" bestFit="1" customWidth="1"/>
    <col min="14345" max="14345" width="6.85546875" style="293" bestFit="1" customWidth="1"/>
    <col min="14346" max="14346" width="10.42578125" style="293" bestFit="1" customWidth="1"/>
    <col min="14347" max="14347" width="54.85546875" style="293" customWidth="1"/>
    <col min="14348" max="14350" width="9.42578125" style="293" bestFit="1" customWidth="1"/>
    <col min="14351" max="14351" width="10.28515625" style="293" customWidth="1"/>
    <col min="14352" max="14352" width="8.42578125" style="293" customWidth="1"/>
    <col min="14353" max="14353" width="6.85546875" style="293" customWidth="1"/>
    <col min="14354" max="14354" width="8.28515625" style="293" customWidth="1"/>
    <col min="14355" max="14355" width="6.85546875" style="293" bestFit="1" customWidth="1"/>
    <col min="14356" max="14592" width="9.140625" style="293"/>
    <col min="14593" max="14593" width="56.42578125" style="293" bestFit="1" customWidth="1"/>
    <col min="14594" max="14597" width="8.42578125" style="293" bestFit="1" customWidth="1"/>
    <col min="14598" max="14598" width="7.140625" style="293" bestFit="1" customWidth="1"/>
    <col min="14599" max="14599" width="7" style="293" bestFit="1" customWidth="1"/>
    <col min="14600" max="14600" width="7.140625" style="293" bestFit="1" customWidth="1"/>
    <col min="14601" max="14601" width="6.85546875" style="293" bestFit="1" customWidth="1"/>
    <col min="14602" max="14602" width="10.42578125" style="293" bestFit="1" customWidth="1"/>
    <col min="14603" max="14603" width="54.85546875" style="293" customWidth="1"/>
    <col min="14604" max="14606" width="9.42578125" style="293" bestFit="1" customWidth="1"/>
    <col min="14607" max="14607" width="10.28515625" style="293" customWidth="1"/>
    <col min="14608" max="14608" width="8.42578125" style="293" customWidth="1"/>
    <col min="14609" max="14609" width="6.85546875" style="293" customWidth="1"/>
    <col min="14610" max="14610" width="8.28515625" style="293" customWidth="1"/>
    <col min="14611" max="14611" width="6.85546875" style="293" bestFit="1" customWidth="1"/>
    <col min="14612" max="14848" width="9.140625" style="293"/>
    <col min="14849" max="14849" width="56.42578125" style="293" bestFit="1" customWidth="1"/>
    <col min="14850" max="14853" width="8.42578125" style="293" bestFit="1" customWidth="1"/>
    <col min="14854" max="14854" width="7.140625" style="293" bestFit="1" customWidth="1"/>
    <col min="14855" max="14855" width="7" style="293" bestFit="1" customWidth="1"/>
    <col min="14856" max="14856" width="7.140625" style="293" bestFit="1" customWidth="1"/>
    <col min="14857" max="14857" width="6.85546875" style="293" bestFit="1" customWidth="1"/>
    <col min="14858" max="14858" width="10.42578125" style="293" bestFit="1" customWidth="1"/>
    <col min="14859" max="14859" width="54.85546875" style="293" customWidth="1"/>
    <col min="14860" max="14862" width="9.42578125" style="293" bestFit="1" customWidth="1"/>
    <col min="14863" max="14863" width="10.28515625" style="293" customWidth="1"/>
    <col min="14864" max="14864" width="8.42578125" style="293" customWidth="1"/>
    <col min="14865" max="14865" width="6.85546875" style="293" customWidth="1"/>
    <col min="14866" max="14866" width="8.28515625" style="293" customWidth="1"/>
    <col min="14867" max="14867" width="6.85546875" style="293" bestFit="1" customWidth="1"/>
    <col min="14868" max="15104" width="9.140625" style="293"/>
    <col min="15105" max="15105" width="56.42578125" style="293" bestFit="1" customWidth="1"/>
    <col min="15106" max="15109" width="8.42578125" style="293" bestFit="1" customWidth="1"/>
    <col min="15110" max="15110" width="7.140625" style="293" bestFit="1" customWidth="1"/>
    <col min="15111" max="15111" width="7" style="293" bestFit="1" customWidth="1"/>
    <col min="15112" max="15112" width="7.140625" style="293" bestFit="1" customWidth="1"/>
    <col min="15113" max="15113" width="6.85546875" style="293" bestFit="1" customWidth="1"/>
    <col min="15114" max="15114" width="10.42578125" style="293" bestFit="1" customWidth="1"/>
    <col min="15115" max="15115" width="54.85546875" style="293" customWidth="1"/>
    <col min="15116" max="15118" width="9.42578125" style="293" bestFit="1" customWidth="1"/>
    <col min="15119" max="15119" width="10.28515625" style="293" customWidth="1"/>
    <col min="15120" max="15120" width="8.42578125" style="293" customWidth="1"/>
    <col min="15121" max="15121" width="6.85546875" style="293" customWidth="1"/>
    <col min="15122" max="15122" width="8.28515625" style="293" customWidth="1"/>
    <col min="15123" max="15123" width="6.85546875" style="293" bestFit="1" customWidth="1"/>
    <col min="15124" max="15360" width="9.140625" style="293"/>
    <col min="15361" max="15361" width="56.42578125" style="293" bestFit="1" customWidth="1"/>
    <col min="15362" max="15365" width="8.42578125" style="293" bestFit="1" customWidth="1"/>
    <col min="15366" max="15366" width="7.140625" style="293" bestFit="1" customWidth="1"/>
    <col min="15367" max="15367" width="7" style="293" bestFit="1" customWidth="1"/>
    <col min="15368" max="15368" width="7.140625" style="293" bestFit="1" customWidth="1"/>
    <col min="15369" max="15369" width="6.85546875" style="293" bestFit="1" customWidth="1"/>
    <col min="15370" max="15370" width="10.42578125" style="293" bestFit="1" customWidth="1"/>
    <col min="15371" max="15371" width="54.85546875" style="293" customWidth="1"/>
    <col min="15372" max="15374" width="9.42578125" style="293" bestFit="1" customWidth="1"/>
    <col min="15375" max="15375" width="10.28515625" style="293" customWidth="1"/>
    <col min="15376" max="15376" width="8.42578125" style="293" customWidth="1"/>
    <col min="15377" max="15377" width="6.85546875" style="293" customWidth="1"/>
    <col min="15378" max="15378" width="8.28515625" style="293" customWidth="1"/>
    <col min="15379" max="15379" width="6.85546875" style="293" bestFit="1" customWidth="1"/>
    <col min="15380" max="15616" width="9.140625" style="293"/>
    <col min="15617" max="15617" width="56.42578125" style="293" bestFit="1" customWidth="1"/>
    <col min="15618" max="15621" width="8.42578125" style="293" bestFit="1" customWidth="1"/>
    <col min="15622" max="15622" width="7.140625" style="293" bestFit="1" customWidth="1"/>
    <col min="15623" max="15623" width="7" style="293" bestFit="1" customWidth="1"/>
    <col min="15624" max="15624" width="7.140625" style="293" bestFit="1" customWidth="1"/>
    <col min="15625" max="15625" width="6.85546875" style="293" bestFit="1" customWidth="1"/>
    <col min="15626" max="15626" width="10.42578125" style="293" bestFit="1" customWidth="1"/>
    <col min="15627" max="15627" width="54.85546875" style="293" customWidth="1"/>
    <col min="15628" max="15630" width="9.42578125" style="293" bestFit="1" customWidth="1"/>
    <col min="15631" max="15631" width="10.28515625" style="293" customWidth="1"/>
    <col min="15632" max="15632" width="8.42578125" style="293" customWidth="1"/>
    <col min="15633" max="15633" width="6.85546875" style="293" customWidth="1"/>
    <col min="15634" max="15634" width="8.28515625" style="293" customWidth="1"/>
    <col min="15635" max="15635" width="6.85546875" style="293" bestFit="1" customWidth="1"/>
    <col min="15636" max="15872" width="9.140625" style="293"/>
    <col min="15873" max="15873" width="56.42578125" style="293" bestFit="1" customWidth="1"/>
    <col min="15874" max="15877" width="8.42578125" style="293" bestFit="1" customWidth="1"/>
    <col min="15878" max="15878" width="7.140625" style="293" bestFit="1" customWidth="1"/>
    <col min="15879" max="15879" width="7" style="293" bestFit="1" customWidth="1"/>
    <col min="15880" max="15880" width="7.140625" style="293" bestFit="1" customWidth="1"/>
    <col min="15881" max="15881" width="6.85546875" style="293" bestFit="1" customWidth="1"/>
    <col min="15882" max="15882" width="10.42578125" style="293" bestFit="1" customWidth="1"/>
    <col min="15883" max="15883" width="54.85546875" style="293" customWidth="1"/>
    <col min="15884" max="15886" width="9.42578125" style="293" bestFit="1" customWidth="1"/>
    <col min="15887" max="15887" width="10.28515625" style="293" customWidth="1"/>
    <col min="15888" max="15888" width="8.42578125" style="293" customWidth="1"/>
    <col min="15889" max="15889" width="6.85546875" style="293" customWidth="1"/>
    <col min="15890" max="15890" width="8.28515625" style="293" customWidth="1"/>
    <col min="15891" max="15891" width="6.85546875" style="293" bestFit="1" customWidth="1"/>
    <col min="15892" max="16128" width="9.140625" style="293"/>
    <col min="16129" max="16129" width="56.42578125" style="293" bestFit="1" customWidth="1"/>
    <col min="16130" max="16133" width="8.42578125" style="293" bestFit="1" customWidth="1"/>
    <col min="16134" max="16134" width="7.140625" style="293" bestFit="1" customWidth="1"/>
    <col min="16135" max="16135" width="7" style="293" bestFit="1" customWidth="1"/>
    <col min="16136" max="16136" width="7.140625" style="293" bestFit="1" customWidth="1"/>
    <col min="16137" max="16137" width="6.85546875" style="293" bestFit="1" customWidth="1"/>
    <col min="16138" max="16138" width="10.42578125" style="293" bestFit="1" customWidth="1"/>
    <col min="16139" max="16139" width="54.85546875" style="293" customWidth="1"/>
    <col min="16140" max="16142" width="9.42578125" style="293" bestFit="1" customWidth="1"/>
    <col min="16143" max="16143" width="10.28515625" style="293" customWidth="1"/>
    <col min="16144" max="16144" width="8.42578125" style="293" customWidth="1"/>
    <col min="16145" max="16145" width="6.85546875" style="293" customWidth="1"/>
    <col min="16146" max="16146" width="8.28515625" style="293" customWidth="1"/>
    <col min="16147" max="16147" width="6.85546875" style="293" bestFit="1" customWidth="1"/>
    <col min="16148" max="16384" width="9.140625" style="293"/>
  </cols>
  <sheetData>
    <row r="1" spans="1:19" ht="15.75">
      <c r="A1" s="1819" t="s">
        <v>430</v>
      </c>
      <c r="B1" s="1819"/>
      <c r="C1" s="1819"/>
      <c r="D1" s="1819"/>
      <c r="E1" s="1819"/>
      <c r="F1" s="1819"/>
      <c r="G1" s="1819"/>
      <c r="H1" s="1819"/>
      <c r="I1" s="1819"/>
      <c r="J1" s="1819"/>
      <c r="K1" s="1819"/>
      <c r="L1" s="1819"/>
      <c r="M1" s="1819"/>
      <c r="N1" s="1819"/>
      <c r="O1" s="1819"/>
      <c r="P1" s="1819"/>
      <c r="Q1" s="1819"/>
      <c r="R1" s="1819"/>
      <c r="S1" s="1819"/>
    </row>
    <row r="2" spans="1:19" ht="15.75">
      <c r="A2" s="1819" t="s">
        <v>431</v>
      </c>
      <c r="B2" s="1819"/>
      <c r="C2" s="1819"/>
      <c r="D2" s="1819"/>
      <c r="E2" s="1819"/>
      <c r="F2" s="1819"/>
      <c r="G2" s="1819"/>
      <c r="H2" s="1819"/>
      <c r="I2" s="1819"/>
      <c r="J2" s="1819"/>
      <c r="K2" s="1819"/>
      <c r="L2" s="1819"/>
      <c r="M2" s="1819"/>
      <c r="N2" s="1819"/>
      <c r="O2" s="1819"/>
      <c r="P2" s="1819"/>
      <c r="Q2" s="1819"/>
      <c r="R2" s="1819"/>
      <c r="S2" s="1819"/>
    </row>
    <row r="3" spans="1:19" ht="13.5" thickBot="1">
      <c r="A3" s="298"/>
      <c r="B3" s="298"/>
      <c r="C3" s="298"/>
      <c r="D3" s="298"/>
      <c r="E3" s="298"/>
      <c r="F3" s="298"/>
      <c r="G3" s="298"/>
      <c r="H3" s="1820" t="s">
        <v>69</v>
      </c>
      <c r="I3" s="1820"/>
      <c r="K3" s="298"/>
      <c r="L3" s="298"/>
      <c r="M3" s="298"/>
      <c r="N3" s="298"/>
      <c r="O3" s="298"/>
      <c r="P3" s="298"/>
      <c r="Q3" s="298"/>
      <c r="R3" s="1820" t="s">
        <v>69</v>
      </c>
      <c r="S3" s="1820"/>
    </row>
    <row r="4" spans="1:19" ht="13.5" customHeight="1" thickTop="1">
      <c r="A4" s="1824" t="s">
        <v>324</v>
      </c>
      <c r="B4" s="793">
        <v>2016</v>
      </c>
      <c r="C4" s="794">
        <v>2017</v>
      </c>
      <c r="D4" s="795">
        <v>2017</v>
      </c>
      <c r="E4" s="794">
        <v>2018</v>
      </c>
      <c r="F4" s="1821" t="s">
        <v>284</v>
      </c>
      <c r="G4" s="1822"/>
      <c r="H4" s="1822"/>
      <c r="I4" s="1823"/>
      <c r="K4" s="1824" t="s">
        <v>324</v>
      </c>
      <c r="L4" s="793">
        <v>2016</v>
      </c>
      <c r="M4" s="795">
        <v>2017</v>
      </c>
      <c r="N4" s="795">
        <v>2017</v>
      </c>
      <c r="O4" s="794">
        <v>2018</v>
      </c>
      <c r="P4" s="1821" t="s">
        <v>284</v>
      </c>
      <c r="Q4" s="1822"/>
      <c r="R4" s="1822"/>
      <c r="S4" s="1823"/>
    </row>
    <row r="5" spans="1:19">
      <c r="A5" s="1825"/>
      <c r="B5" s="796" t="s">
        <v>286</v>
      </c>
      <c r="C5" s="797" t="s">
        <v>287</v>
      </c>
      <c r="D5" s="796" t="s">
        <v>288</v>
      </c>
      <c r="E5" s="797" t="s">
        <v>289</v>
      </c>
      <c r="F5" s="1827" t="s">
        <v>6</v>
      </c>
      <c r="G5" s="1828"/>
      <c r="H5" s="1827" t="s">
        <v>47</v>
      </c>
      <c r="I5" s="1829"/>
      <c r="K5" s="1825"/>
      <c r="L5" s="796" t="s">
        <v>286</v>
      </c>
      <c r="M5" s="797" t="s">
        <v>287</v>
      </c>
      <c r="N5" s="796" t="s">
        <v>288</v>
      </c>
      <c r="O5" s="797" t="s">
        <v>289</v>
      </c>
      <c r="P5" s="1827" t="s">
        <v>6</v>
      </c>
      <c r="Q5" s="1828"/>
      <c r="R5" s="1827" t="s">
        <v>47</v>
      </c>
      <c r="S5" s="1829"/>
    </row>
    <row r="6" spans="1:19">
      <c r="A6" s="1826"/>
      <c r="B6" s="798"/>
      <c r="C6" s="799"/>
      <c r="D6" s="799"/>
      <c r="E6" s="799"/>
      <c r="F6" s="800" t="s">
        <v>3</v>
      </c>
      <c r="G6" s="801" t="s">
        <v>290</v>
      </c>
      <c r="H6" s="800" t="s">
        <v>3</v>
      </c>
      <c r="I6" s="802" t="s">
        <v>290</v>
      </c>
      <c r="K6" s="1826"/>
      <c r="L6" s="798"/>
      <c r="M6" s="799"/>
      <c r="N6" s="799"/>
      <c r="O6" s="799"/>
      <c r="P6" s="800" t="s">
        <v>3</v>
      </c>
      <c r="Q6" s="801" t="s">
        <v>290</v>
      </c>
      <c r="R6" s="800" t="s">
        <v>3</v>
      </c>
      <c r="S6" s="802" t="s">
        <v>290</v>
      </c>
    </row>
    <row r="7" spans="1:19" s="298" customFormat="1">
      <c r="A7" s="299" t="s">
        <v>432</v>
      </c>
      <c r="B7" s="300">
        <v>78791.454301178601</v>
      </c>
      <c r="C7" s="301">
        <v>87273.607434937978</v>
      </c>
      <c r="D7" s="301">
        <v>90041.163963841056</v>
      </c>
      <c r="E7" s="301">
        <v>131866.73993746508</v>
      </c>
      <c r="F7" s="301">
        <v>8482.1531337593769</v>
      </c>
      <c r="G7" s="301">
        <v>10.765321200109511</v>
      </c>
      <c r="H7" s="301">
        <v>41825.575973624029</v>
      </c>
      <c r="I7" s="302">
        <v>46.451616274552428</v>
      </c>
      <c r="J7" s="297"/>
      <c r="K7" s="299" t="s">
        <v>433</v>
      </c>
      <c r="L7" s="303">
        <v>29942.067053997056</v>
      </c>
      <c r="M7" s="304">
        <v>34947.387964989997</v>
      </c>
      <c r="N7" s="304">
        <v>33692.491801106589</v>
      </c>
      <c r="O7" s="304">
        <v>37016.1439035519</v>
      </c>
      <c r="P7" s="304">
        <v>5005.3209109929412</v>
      </c>
      <c r="Q7" s="304">
        <v>16.716684596178425</v>
      </c>
      <c r="R7" s="304">
        <v>3323.6521024453104</v>
      </c>
      <c r="S7" s="305">
        <v>9.8646669473587263</v>
      </c>
    </row>
    <row r="8" spans="1:19" s="291" customFormat="1">
      <c r="A8" s="306" t="s">
        <v>434</v>
      </c>
      <c r="B8" s="307">
        <v>10347.911532059999</v>
      </c>
      <c r="C8" s="308">
        <v>11690.173926256097</v>
      </c>
      <c r="D8" s="308">
        <v>11443.927111926099</v>
      </c>
      <c r="E8" s="308">
        <v>15502.434383374009</v>
      </c>
      <c r="F8" s="309">
        <v>1342.2623941960974</v>
      </c>
      <c r="G8" s="309">
        <v>12.971336197043115</v>
      </c>
      <c r="H8" s="309">
        <v>4058.5072714479102</v>
      </c>
      <c r="I8" s="310">
        <v>35.464288017165053</v>
      </c>
      <c r="J8" s="296"/>
      <c r="K8" s="306" t="s">
        <v>435</v>
      </c>
      <c r="L8" s="311">
        <v>18943.62419662</v>
      </c>
      <c r="M8" s="312">
        <v>22057.322915799996</v>
      </c>
      <c r="N8" s="312">
        <v>20785.778497327086</v>
      </c>
      <c r="O8" s="312">
        <v>24636.988088731901</v>
      </c>
      <c r="P8" s="313">
        <v>3113.6987191799963</v>
      </c>
      <c r="Q8" s="313">
        <v>16.436657985094296</v>
      </c>
      <c r="R8" s="313">
        <v>3851.209591404815</v>
      </c>
      <c r="S8" s="314">
        <v>18.528098872505812</v>
      </c>
    </row>
    <row r="9" spans="1:19" s="291" customFormat="1">
      <c r="A9" s="306" t="s">
        <v>436</v>
      </c>
      <c r="B9" s="315">
        <v>3421.7982416800005</v>
      </c>
      <c r="C9" s="309">
        <v>2824.0402349099995</v>
      </c>
      <c r="D9" s="309">
        <v>2959.2410274899999</v>
      </c>
      <c r="E9" s="309">
        <v>2915.8237032500001</v>
      </c>
      <c r="F9" s="315">
        <v>-597.75800677000097</v>
      </c>
      <c r="G9" s="309">
        <v>-17.469118999737393</v>
      </c>
      <c r="H9" s="309">
        <v>-43.417324239999743</v>
      </c>
      <c r="I9" s="310">
        <v>-1.4671776930865921</v>
      </c>
      <c r="K9" s="306" t="s">
        <v>437</v>
      </c>
      <c r="L9" s="316">
        <v>49.519275039999997</v>
      </c>
      <c r="M9" s="313">
        <v>29.979448550000004</v>
      </c>
      <c r="N9" s="313">
        <v>27.260503960000001</v>
      </c>
      <c r="O9" s="313">
        <v>75.692198629999993</v>
      </c>
      <c r="P9" s="316">
        <v>-19.539826489999992</v>
      </c>
      <c r="Q9" s="313">
        <v>-39.459031809767772</v>
      </c>
      <c r="R9" s="313">
        <v>48.431694669999992</v>
      </c>
      <c r="S9" s="314">
        <v>177.6625066839006</v>
      </c>
    </row>
    <row r="10" spans="1:19" s="291" customFormat="1">
      <c r="A10" s="306" t="s">
        <v>438</v>
      </c>
      <c r="B10" s="315">
        <v>28761.712302441654</v>
      </c>
      <c r="C10" s="309">
        <v>31859.942786678548</v>
      </c>
      <c r="D10" s="309">
        <v>32324.876146634997</v>
      </c>
      <c r="E10" s="309">
        <v>44402.33641173027</v>
      </c>
      <c r="F10" s="315">
        <v>3098.230484236894</v>
      </c>
      <c r="G10" s="309">
        <v>10.772065486427515</v>
      </c>
      <c r="H10" s="309">
        <v>12077.460265095273</v>
      </c>
      <c r="I10" s="310">
        <v>37.362742583477868</v>
      </c>
      <c r="K10" s="306" t="s">
        <v>439</v>
      </c>
      <c r="L10" s="316">
        <v>7273.6232158500006</v>
      </c>
      <c r="M10" s="313">
        <v>8505.77072228</v>
      </c>
      <c r="N10" s="313">
        <v>8732.5246681595017</v>
      </c>
      <c r="O10" s="313">
        <v>7641.0024753000007</v>
      </c>
      <c r="P10" s="316">
        <v>1232.1475064299993</v>
      </c>
      <c r="Q10" s="313">
        <v>16.939941345119699</v>
      </c>
      <c r="R10" s="313">
        <v>-1091.522192859501</v>
      </c>
      <c r="S10" s="314">
        <v>-12.49950311436743</v>
      </c>
    </row>
    <row r="11" spans="1:19" s="291" customFormat="1">
      <c r="A11" s="306" t="s">
        <v>440</v>
      </c>
      <c r="B11" s="315">
        <v>2010.0968664000006</v>
      </c>
      <c r="C11" s="309">
        <v>1398.6663465900001</v>
      </c>
      <c r="D11" s="309">
        <v>1826.9595200699998</v>
      </c>
      <c r="E11" s="309">
        <v>2335.6593091604</v>
      </c>
      <c r="F11" s="315">
        <v>-611.43051981000053</v>
      </c>
      <c r="G11" s="309">
        <v>-30.417962936534842</v>
      </c>
      <c r="H11" s="309">
        <v>508.69978909040015</v>
      </c>
      <c r="I11" s="310">
        <v>27.844064605816186</v>
      </c>
      <c r="K11" s="306" t="s">
        <v>441</v>
      </c>
      <c r="L11" s="317">
        <v>3675.3003664870571</v>
      </c>
      <c r="M11" s="318">
        <v>4354.31487836</v>
      </c>
      <c r="N11" s="318">
        <v>4146.92813166</v>
      </c>
      <c r="O11" s="318">
        <v>4662.4611408900009</v>
      </c>
      <c r="P11" s="313">
        <v>679.01451187294288</v>
      </c>
      <c r="Q11" s="313">
        <v>18.475075345255707</v>
      </c>
      <c r="R11" s="313">
        <v>515.53300923000097</v>
      </c>
      <c r="S11" s="314">
        <v>12.431684197614368</v>
      </c>
    </row>
    <row r="12" spans="1:19" s="291" customFormat="1">
      <c r="A12" s="306" t="s">
        <v>442</v>
      </c>
      <c r="B12" s="319">
        <v>34249.935358596929</v>
      </c>
      <c r="C12" s="320">
        <v>39500.784140503325</v>
      </c>
      <c r="D12" s="320">
        <v>41486.160157719947</v>
      </c>
      <c r="E12" s="320">
        <v>66710.486129950412</v>
      </c>
      <c r="F12" s="309">
        <v>5250.8487819063957</v>
      </c>
      <c r="G12" s="309">
        <v>15.330974283396429</v>
      </c>
      <c r="H12" s="309">
        <v>25224.325972230465</v>
      </c>
      <c r="I12" s="310">
        <v>60.801785164821041</v>
      </c>
      <c r="K12" s="299" t="s">
        <v>443</v>
      </c>
      <c r="L12" s="303">
        <v>83966.814373449117</v>
      </c>
      <c r="M12" s="304">
        <v>105893.49822658402</v>
      </c>
      <c r="N12" s="304">
        <v>105100.41508861403</v>
      </c>
      <c r="O12" s="304">
        <v>125942.47052521097</v>
      </c>
      <c r="P12" s="304">
        <v>21926.683853134906</v>
      </c>
      <c r="Q12" s="304">
        <v>26.113511649512184</v>
      </c>
      <c r="R12" s="304">
        <v>20842.055436596944</v>
      </c>
      <c r="S12" s="305">
        <v>19.830611914352801</v>
      </c>
    </row>
    <row r="13" spans="1:19" s="298" customFormat="1">
      <c r="A13" s="299" t="s">
        <v>444</v>
      </c>
      <c r="B13" s="300">
        <v>3404.0254247600001</v>
      </c>
      <c r="C13" s="301">
        <v>3574.7123853639996</v>
      </c>
      <c r="D13" s="301">
        <v>3894.4797711739998</v>
      </c>
      <c r="E13" s="301">
        <v>5511.6556084199992</v>
      </c>
      <c r="F13" s="301">
        <v>170.68696060399952</v>
      </c>
      <c r="G13" s="301">
        <v>5.0142680886713347</v>
      </c>
      <c r="H13" s="301">
        <v>1617.1758372459994</v>
      </c>
      <c r="I13" s="302">
        <v>41.524823141102054</v>
      </c>
      <c r="K13" s="306" t="s">
        <v>445</v>
      </c>
      <c r="L13" s="311">
        <v>15317.699804687185</v>
      </c>
      <c r="M13" s="312">
        <v>17061.649820899998</v>
      </c>
      <c r="N13" s="312">
        <v>15215.767211950006</v>
      </c>
      <c r="O13" s="312">
        <v>16434.268846165</v>
      </c>
      <c r="P13" s="313">
        <v>1743.9500162128134</v>
      </c>
      <c r="Q13" s="313">
        <v>11.385195156254259</v>
      </c>
      <c r="R13" s="313">
        <v>1218.5016342149938</v>
      </c>
      <c r="S13" s="314">
        <v>8.0081511319259633</v>
      </c>
    </row>
    <row r="14" spans="1:19" s="291" customFormat="1">
      <c r="A14" s="306" t="s">
        <v>446</v>
      </c>
      <c r="B14" s="307">
        <v>1624.5139974299998</v>
      </c>
      <c r="C14" s="308">
        <v>1220.855072539</v>
      </c>
      <c r="D14" s="308">
        <v>1449.5635857780001</v>
      </c>
      <c r="E14" s="308">
        <v>2765.9176360799997</v>
      </c>
      <c r="F14" s="309">
        <v>-403.65892489099974</v>
      </c>
      <c r="G14" s="309">
        <v>-24.847980720978271</v>
      </c>
      <c r="H14" s="309">
        <v>1316.3540503019997</v>
      </c>
      <c r="I14" s="310">
        <v>90.810369632422507</v>
      </c>
      <c r="K14" s="306" t="s">
        <v>447</v>
      </c>
      <c r="L14" s="316">
        <v>10873.652292877894</v>
      </c>
      <c r="M14" s="313">
        <v>14829.548196464</v>
      </c>
      <c r="N14" s="313">
        <v>13977.515579923998</v>
      </c>
      <c r="O14" s="313">
        <v>15374.436494163001</v>
      </c>
      <c r="P14" s="316">
        <v>3955.8959035861062</v>
      </c>
      <c r="Q14" s="313">
        <v>36.380562823193898</v>
      </c>
      <c r="R14" s="313">
        <v>1396.9209142390027</v>
      </c>
      <c r="S14" s="314">
        <v>9.9940572861561314</v>
      </c>
    </row>
    <row r="15" spans="1:19" s="291" customFormat="1">
      <c r="A15" s="306" t="s">
        <v>448</v>
      </c>
      <c r="B15" s="315">
        <v>511.91883568000009</v>
      </c>
      <c r="C15" s="309">
        <v>619.71313758500003</v>
      </c>
      <c r="D15" s="309">
        <v>581.56760937599995</v>
      </c>
      <c r="E15" s="309">
        <v>543.17614132999995</v>
      </c>
      <c r="F15" s="315">
        <v>107.79430190499994</v>
      </c>
      <c r="G15" s="309">
        <v>21.056912618152236</v>
      </c>
      <c r="H15" s="309">
        <v>-38.391468046</v>
      </c>
      <c r="I15" s="310">
        <v>-6.6013765944070695</v>
      </c>
      <c r="K15" s="306" t="s">
        <v>449</v>
      </c>
      <c r="L15" s="316">
        <v>0</v>
      </c>
      <c r="M15" s="313">
        <v>0</v>
      </c>
      <c r="N15" s="313">
        <v>0</v>
      </c>
      <c r="O15" s="313">
        <v>0</v>
      </c>
      <c r="P15" s="321">
        <v>0</v>
      </c>
      <c r="Q15" s="322"/>
      <c r="R15" s="322">
        <v>0</v>
      </c>
      <c r="S15" s="323"/>
    </row>
    <row r="16" spans="1:19" s="291" customFormat="1">
      <c r="A16" s="306" t="s">
        <v>450</v>
      </c>
      <c r="B16" s="315">
        <v>254.76278612000002</v>
      </c>
      <c r="C16" s="309">
        <v>499.59133123000004</v>
      </c>
      <c r="D16" s="309">
        <v>575.03229275000001</v>
      </c>
      <c r="E16" s="309">
        <v>711.26867695999988</v>
      </c>
      <c r="F16" s="315">
        <v>244.82854511000002</v>
      </c>
      <c r="G16" s="309">
        <v>96.100591785285033</v>
      </c>
      <c r="H16" s="309">
        <v>136.23638420999987</v>
      </c>
      <c r="I16" s="310">
        <v>23.691953639415821</v>
      </c>
      <c r="K16" s="306" t="s">
        <v>451</v>
      </c>
      <c r="L16" s="316">
        <v>0</v>
      </c>
      <c r="M16" s="313">
        <v>0</v>
      </c>
      <c r="N16" s="313">
        <v>0</v>
      </c>
      <c r="O16" s="313">
        <v>0</v>
      </c>
      <c r="P16" s="321">
        <v>0</v>
      </c>
      <c r="Q16" s="322"/>
      <c r="R16" s="322">
        <v>0</v>
      </c>
      <c r="S16" s="323"/>
    </row>
    <row r="17" spans="1:19" s="291" customFormat="1">
      <c r="A17" s="306" t="s">
        <v>452</v>
      </c>
      <c r="B17" s="315">
        <v>14.135019659999999</v>
      </c>
      <c r="C17" s="309">
        <v>5.3099999999999987</v>
      </c>
      <c r="D17" s="309">
        <v>7.3199999999999994</v>
      </c>
      <c r="E17" s="309">
        <v>45.52346</v>
      </c>
      <c r="F17" s="315">
        <v>-8.8250196600000006</v>
      </c>
      <c r="G17" s="309">
        <v>-62.433727524083274</v>
      </c>
      <c r="H17" s="309">
        <v>38.20346</v>
      </c>
      <c r="I17" s="310">
        <v>521.90519125683068</v>
      </c>
      <c r="J17" s="296"/>
      <c r="K17" s="306" t="s">
        <v>453</v>
      </c>
      <c r="L17" s="316">
        <v>42207.085875954006</v>
      </c>
      <c r="M17" s="313">
        <v>55018.801804540009</v>
      </c>
      <c r="N17" s="313">
        <v>58209.597537530019</v>
      </c>
      <c r="O17" s="313">
        <v>73952.690133839977</v>
      </c>
      <c r="P17" s="316">
        <v>12811.715928586003</v>
      </c>
      <c r="Q17" s="324">
        <v>30.354419554667778</v>
      </c>
      <c r="R17" s="324">
        <v>15743.092596309958</v>
      </c>
      <c r="S17" s="325">
        <v>27.045527305286328</v>
      </c>
    </row>
    <row r="18" spans="1:19" s="291" customFormat="1">
      <c r="A18" s="306" t="s">
        <v>454</v>
      </c>
      <c r="B18" s="315">
        <v>27.84733919</v>
      </c>
      <c r="C18" s="309">
        <v>33.009804159999995</v>
      </c>
      <c r="D18" s="309">
        <v>32.251591149999996</v>
      </c>
      <c r="E18" s="309">
        <v>43.19018896</v>
      </c>
      <c r="F18" s="315">
        <v>5.1624649699999949</v>
      </c>
      <c r="G18" s="309">
        <v>18.538449705291196</v>
      </c>
      <c r="H18" s="309">
        <v>10.938597810000005</v>
      </c>
      <c r="I18" s="310">
        <v>33.916459374439285</v>
      </c>
      <c r="K18" s="306" t="s">
        <v>455</v>
      </c>
      <c r="L18" s="316">
        <v>4210.6796657599998</v>
      </c>
      <c r="M18" s="313">
        <v>5181.2997140899997</v>
      </c>
      <c r="N18" s="313">
        <v>5158.7032163699996</v>
      </c>
      <c r="O18" s="313">
        <v>5804.5231479300001</v>
      </c>
      <c r="P18" s="316">
        <v>970.62004832999992</v>
      </c>
      <c r="Q18" s="324">
        <v>23.051386602091696</v>
      </c>
      <c r="R18" s="324">
        <v>645.81993156000044</v>
      </c>
      <c r="S18" s="325">
        <v>12.519036363841096</v>
      </c>
    </row>
    <row r="19" spans="1:19" s="291" customFormat="1">
      <c r="A19" s="306" t="s">
        <v>456</v>
      </c>
      <c r="B19" s="315">
        <v>511.20403726000012</v>
      </c>
      <c r="C19" s="309">
        <v>544.27021151999998</v>
      </c>
      <c r="D19" s="309">
        <v>437.9450478199999</v>
      </c>
      <c r="E19" s="309">
        <v>424.52160512</v>
      </c>
      <c r="F19" s="315">
        <v>33.066174259999855</v>
      </c>
      <c r="G19" s="309">
        <v>6.4682928634975321</v>
      </c>
      <c r="H19" s="309">
        <v>-13.423442699999896</v>
      </c>
      <c r="I19" s="310">
        <v>-3.0650974972360174</v>
      </c>
      <c r="K19" s="306" t="s">
        <v>457</v>
      </c>
      <c r="L19" s="317">
        <v>11357.696734170016</v>
      </c>
      <c r="M19" s="318">
        <v>13802.198690590014</v>
      </c>
      <c r="N19" s="318">
        <v>12538.831542840011</v>
      </c>
      <c r="O19" s="318">
        <v>14376.551903113001</v>
      </c>
      <c r="P19" s="313">
        <v>2444.5019564199974</v>
      </c>
      <c r="Q19" s="324">
        <v>21.522866947711591</v>
      </c>
      <c r="R19" s="324">
        <v>1837.7203602729896</v>
      </c>
      <c r="S19" s="325">
        <v>14.656232951166604</v>
      </c>
    </row>
    <row r="20" spans="1:19" s="291" customFormat="1">
      <c r="A20" s="306" t="s">
        <v>458</v>
      </c>
      <c r="B20" s="319">
        <v>459.64340942000001</v>
      </c>
      <c r="C20" s="320">
        <v>651.96282832999998</v>
      </c>
      <c r="D20" s="320">
        <v>810.79964430000007</v>
      </c>
      <c r="E20" s="320">
        <v>978.05789997000022</v>
      </c>
      <c r="F20" s="309">
        <v>192.31941890999997</v>
      </c>
      <c r="G20" s="309">
        <v>41.841004345668267</v>
      </c>
      <c r="H20" s="309">
        <v>167.25825567000015</v>
      </c>
      <c r="I20" s="310">
        <v>20.628802299784155</v>
      </c>
      <c r="J20" s="296"/>
      <c r="K20" s="299" t="s">
        <v>459</v>
      </c>
      <c r="L20" s="303">
        <v>374349.8277711696</v>
      </c>
      <c r="M20" s="304">
        <v>426131.77458748809</v>
      </c>
      <c r="N20" s="304">
        <v>434697.5632333465</v>
      </c>
      <c r="O20" s="304">
        <v>513873.52021843137</v>
      </c>
      <c r="P20" s="304">
        <v>51781.946816318494</v>
      </c>
      <c r="Q20" s="326">
        <v>13.832501840490083</v>
      </c>
      <c r="R20" s="326">
        <v>79175.956985084864</v>
      </c>
      <c r="S20" s="327">
        <v>18.214032854512013</v>
      </c>
    </row>
    <row r="21" spans="1:19" s="298" customFormat="1">
      <c r="A21" s="299" t="s">
        <v>460</v>
      </c>
      <c r="B21" s="300">
        <v>296111.19728122093</v>
      </c>
      <c r="C21" s="301">
        <v>332838.81693743769</v>
      </c>
      <c r="D21" s="301">
        <v>329800.05582544114</v>
      </c>
      <c r="E21" s="301">
        <v>380176.48024893465</v>
      </c>
      <c r="F21" s="301">
        <v>36727.619656216761</v>
      </c>
      <c r="G21" s="301">
        <v>12.403320101852152</v>
      </c>
      <c r="H21" s="301">
        <v>50376.424423493503</v>
      </c>
      <c r="I21" s="302">
        <v>15.274838052227949</v>
      </c>
      <c r="J21" s="297"/>
      <c r="K21" s="306" t="s">
        <v>461</v>
      </c>
      <c r="L21" s="311">
        <v>75449.720605735507</v>
      </c>
      <c r="M21" s="312">
        <v>89238.732874726513</v>
      </c>
      <c r="N21" s="312">
        <v>90137.665558502005</v>
      </c>
      <c r="O21" s="312">
        <v>109839.29744070201</v>
      </c>
      <c r="P21" s="313">
        <v>13789.012268991006</v>
      </c>
      <c r="Q21" s="324">
        <v>18.275763194731827</v>
      </c>
      <c r="R21" s="324">
        <v>19701.631882200003</v>
      </c>
      <c r="S21" s="325">
        <v>21.85726883442867</v>
      </c>
    </row>
    <row r="22" spans="1:19" s="291" customFormat="1">
      <c r="A22" s="306" t="s">
        <v>462</v>
      </c>
      <c r="B22" s="307">
        <v>59646.213291206157</v>
      </c>
      <c r="C22" s="308">
        <v>67432.684708679488</v>
      </c>
      <c r="D22" s="308">
        <v>68366.714637647994</v>
      </c>
      <c r="E22" s="308">
        <v>55949.210699316514</v>
      </c>
      <c r="F22" s="309">
        <v>7786.4714174733308</v>
      </c>
      <c r="G22" s="309">
        <v>13.054427075626807</v>
      </c>
      <c r="H22" s="309">
        <v>-12417.50393833148</v>
      </c>
      <c r="I22" s="310">
        <v>-18.163084191109345</v>
      </c>
      <c r="J22" s="296"/>
      <c r="K22" s="306" t="s">
        <v>463</v>
      </c>
      <c r="L22" s="316">
        <v>59146.077144251867</v>
      </c>
      <c r="M22" s="313">
        <v>69431.606075980904</v>
      </c>
      <c r="N22" s="313">
        <v>70383.149777159837</v>
      </c>
      <c r="O22" s="313">
        <v>79803.963742590015</v>
      </c>
      <c r="P22" s="316">
        <v>10285.528931729037</v>
      </c>
      <c r="Q22" s="324">
        <v>17.390044155664921</v>
      </c>
      <c r="R22" s="324">
        <v>9420.8139654301776</v>
      </c>
      <c r="S22" s="325">
        <v>13.385041725551394</v>
      </c>
    </row>
    <row r="23" spans="1:19" s="291" customFormat="1">
      <c r="A23" s="306" t="s">
        <v>464</v>
      </c>
      <c r="B23" s="315">
        <v>19602.753444843507</v>
      </c>
      <c r="C23" s="309">
        <v>18796.785795012114</v>
      </c>
      <c r="D23" s="309">
        <v>17376.885927485997</v>
      </c>
      <c r="E23" s="309">
        <v>18111.032600510007</v>
      </c>
      <c r="F23" s="315">
        <v>-805.96764983139292</v>
      </c>
      <c r="G23" s="309">
        <v>-4.1115022545131392</v>
      </c>
      <c r="H23" s="309">
        <v>734.14667302400994</v>
      </c>
      <c r="I23" s="310">
        <v>4.2248460172185904</v>
      </c>
      <c r="K23" s="306" t="s">
        <v>465</v>
      </c>
      <c r="L23" s="316">
        <v>39671.87261881226</v>
      </c>
      <c r="M23" s="313">
        <v>39929.36805432001</v>
      </c>
      <c r="N23" s="313">
        <v>41261.564200699999</v>
      </c>
      <c r="O23" s="313">
        <v>54009.881403960004</v>
      </c>
      <c r="P23" s="316">
        <v>257.49543550774979</v>
      </c>
      <c r="Q23" s="324">
        <v>0.64906297210090957</v>
      </c>
      <c r="R23" s="324">
        <v>12748.317203260005</v>
      </c>
      <c r="S23" s="325">
        <v>30.896349787543269</v>
      </c>
    </row>
    <row r="24" spans="1:19" s="291" customFormat="1">
      <c r="A24" s="306" t="s">
        <v>466</v>
      </c>
      <c r="B24" s="315">
        <v>13697.186892970001</v>
      </c>
      <c r="C24" s="309">
        <v>16551.123622247349</v>
      </c>
      <c r="D24" s="309">
        <v>16175.157851436998</v>
      </c>
      <c r="E24" s="309">
        <v>18149.445294600002</v>
      </c>
      <c r="F24" s="315">
        <v>2853.9367292773477</v>
      </c>
      <c r="G24" s="309">
        <v>20.835933331260257</v>
      </c>
      <c r="H24" s="309">
        <v>1974.2874431630044</v>
      </c>
      <c r="I24" s="328">
        <v>12.205676515160617</v>
      </c>
      <c r="K24" s="306" t="s">
        <v>467</v>
      </c>
      <c r="L24" s="316">
        <v>150233.75500248134</v>
      </c>
      <c r="M24" s="313">
        <v>170569.9310912035</v>
      </c>
      <c r="N24" s="313">
        <v>178184.44643950532</v>
      </c>
      <c r="O24" s="313">
        <v>206928.51902147583</v>
      </c>
      <c r="P24" s="316">
        <v>20336.176088722161</v>
      </c>
      <c r="Q24" s="324">
        <v>13.536356119426211</v>
      </c>
      <c r="R24" s="324">
        <v>28744.072581970511</v>
      </c>
      <c r="S24" s="325">
        <v>16.131639520921539</v>
      </c>
    </row>
    <row r="25" spans="1:19" s="291" customFormat="1">
      <c r="A25" s="306" t="s">
        <v>468</v>
      </c>
      <c r="B25" s="315">
        <v>9577.1869013099986</v>
      </c>
      <c r="C25" s="309">
        <v>12312.575488417351</v>
      </c>
      <c r="D25" s="309">
        <v>12308.176647816999</v>
      </c>
      <c r="E25" s="309">
        <v>12751.000009680003</v>
      </c>
      <c r="F25" s="315">
        <v>2735.3885871073526</v>
      </c>
      <c r="G25" s="309">
        <v>28.561503657542669</v>
      </c>
      <c r="H25" s="309">
        <v>442.82336186300381</v>
      </c>
      <c r="I25" s="310">
        <v>3.5977982322957951</v>
      </c>
      <c r="K25" s="306" t="s">
        <v>469</v>
      </c>
      <c r="L25" s="316">
        <v>48367.846879668592</v>
      </c>
      <c r="M25" s="313">
        <v>55531.318275947167</v>
      </c>
      <c r="N25" s="313">
        <v>53330.805764029348</v>
      </c>
      <c r="O25" s="313">
        <v>61941.539364793498</v>
      </c>
      <c r="P25" s="316">
        <v>7163.4713962785754</v>
      </c>
      <c r="Q25" s="324">
        <v>14.810399590662238</v>
      </c>
      <c r="R25" s="324">
        <v>8610.7336007641497</v>
      </c>
      <c r="S25" s="325">
        <v>16.145890686264359</v>
      </c>
    </row>
    <row r="26" spans="1:19" s="291" customFormat="1">
      <c r="A26" s="306" t="s">
        <v>470</v>
      </c>
      <c r="B26" s="315">
        <v>4119.9999916600018</v>
      </c>
      <c r="C26" s="309">
        <v>4238.5481338299996</v>
      </c>
      <c r="D26" s="309">
        <v>3866.9812036199996</v>
      </c>
      <c r="E26" s="309">
        <v>5398.4452849200006</v>
      </c>
      <c r="F26" s="315">
        <v>118.54814216999785</v>
      </c>
      <c r="G26" s="309">
        <v>2.8773820973294044</v>
      </c>
      <c r="H26" s="309">
        <v>1531.464081300001</v>
      </c>
      <c r="I26" s="310">
        <v>39.60360810304303</v>
      </c>
      <c r="K26" s="306" t="s">
        <v>471</v>
      </c>
      <c r="L26" s="317">
        <v>1480.5555202200196</v>
      </c>
      <c r="M26" s="318">
        <v>1430.8182153099995</v>
      </c>
      <c r="N26" s="318">
        <v>1399.9314934499996</v>
      </c>
      <c r="O26" s="318">
        <v>1350.31924491</v>
      </c>
      <c r="P26" s="313">
        <v>-49.737304910020157</v>
      </c>
      <c r="Q26" s="324">
        <v>-3.35936776640628</v>
      </c>
      <c r="R26" s="324">
        <v>-49.612248539999655</v>
      </c>
      <c r="S26" s="325">
        <v>-3.5439054533829317</v>
      </c>
    </row>
    <row r="27" spans="1:19" s="291" customFormat="1">
      <c r="A27" s="306" t="s">
        <v>472</v>
      </c>
      <c r="B27" s="315">
        <v>494.77012422999985</v>
      </c>
      <c r="C27" s="309">
        <v>524.73319174000005</v>
      </c>
      <c r="D27" s="309">
        <v>429.82810351000006</v>
      </c>
      <c r="E27" s="309">
        <v>849.31041665999999</v>
      </c>
      <c r="F27" s="315">
        <v>29.963067510000201</v>
      </c>
      <c r="G27" s="309">
        <v>6.0559573108079396</v>
      </c>
      <c r="H27" s="309">
        <v>419.48231314999992</v>
      </c>
      <c r="I27" s="310">
        <v>97.593040037280986</v>
      </c>
      <c r="K27" s="299" t="s">
        <v>473</v>
      </c>
      <c r="L27" s="303">
        <v>135056.38298246288</v>
      </c>
      <c r="M27" s="304">
        <v>160573.87704640403</v>
      </c>
      <c r="N27" s="304">
        <v>165393.32964811832</v>
      </c>
      <c r="O27" s="304">
        <v>195480.23267533595</v>
      </c>
      <c r="P27" s="304">
        <v>25517.494063941151</v>
      </c>
      <c r="Q27" s="326">
        <v>18.893956361362505</v>
      </c>
      <c r="R27" s="326">
        <v>30086.903027217631</v>
      </c>
      <c r="S27" s="327">
        <v>18.191122393647227</v>
      </c>
    </row>
    <row r="28" spans="1:19" s="291" customFormat="1">
      <c r="A28" s="306" t="s">
        <v>474</v>
      </c>
      <c r="B28" s="315">
        <v>6808.2353451999998</v>
      </c>
      <c r="C28" s="309">
        <v>7504.7557612830051</v>
      </c>
      <c r="D28" s="309">
        <v>7980.9211584220038</v>
      </c>
      <c r="E28" s="309">
        <v>8504.8574434100028</v>
      </c>
      <c r="F28" s="315">
        <v>696.52041608300533</v>
      </c>
      <c r="G28" s="309">
        <v>10.230557270234087</v>
      </c>
      <c r="H28" s="309">
        <v>523.93628498799899</v>
      </c>
      <c r="I28" s="310">
        <v>6.5648598023688818</v>
      </c>
      <c r="K28" s="306" t="s">
        <v>475</v>
      </c>
      <c r="L28" s="311">
        <v>1497.29522539</v>
      </c>
      <c r="M28" s="312">
        <v>871.39301871999999</v>
      </c>
      <c r="N28" s="312">
        <v>1273.1897967</v>
      </c>
      <c r="O28" s="312">
        <v>969.85011408000003</v>
      </c>
      <c r="P28" s="313">
        <v>-625.90220667000006</v>
      </c>
      <c r="Q28" s="324">
        <v>-41.802190780844271</v>
      </c>
      <c r="R28" s="324">
        <v>-303.33968261999996</v>
      </c>
      <c r="S28" s="325">
        <v>-23.825173859092391</v>
      </c>
    </row>
    <row r="29" spans="1:19" s="291" customFormat="1">
      <c r="A29" s="306" t="s">
        <v>476</v>
      </c>
      <c r="B29" s="315">
        <v>0</v>
      </c>
      <c r="C29" s="309">
        <v>0</v>
      </c>
      <c r="D29" s="309">
        <v>0</v>
      </c>
      <c r="E29" s="309">
        <v>0</v>
      </c>
      <c r="F29" s="329">
        <v>0</v>
      </c>
      <c r="G29" s="330"/>
      <c r="H29" s="330">
        <v>0</v>
      </c>
      <c r="I29" s="331"/>
      <c r="J29" s="296"/>
      <c r="K29" s="332" t="s">
        <v>477</v>
      </c>
      <c r="L29" s="316">
        <v>158.91970232</v>
      </c>
      <c r="M29" s="313">
        <v>142.27062748</v>
      </c>
      <c r="N29" s="313">
        <v>174.83791459</v>
      </c>
      <c r="O29" s="313">
        <v>307.36359105999998</v>
      </c>
      <c r="P29" s="316">
        <v>-16.649074839999997</v>
      </c>
      <c r="Q29" s="324">
        <v>-10.476407013697706</v>
      </c>
      <c r="R29" s="324">
        <v>132.52567646999998</v>
      </c>
      <c r="S29" s="325">
        <v>75.799163345534382</v>
      </c>
    </row>
    <row r="30" spans="1:19" s="291" customFormat="1">
      <c r="A30" s="306" t="s">
        <v>478</v>
      </c>
      <c r="B30" s="315">
        <v>15064.411486055002</v>
      </c>
      <c r="C30" s="309">
        <v>16146.058821626002</v>
      </c>
      <c r="D30" s="309">
        <v>15944.989547361003</v>
      </c>
      <c r="E30" s="309">
        <v>14229.593964501999</v>
      </c>
      <c r="F30" s="315">
        <v>1081.6473355710004</v>
      </c>
      <c r="G30" s="333">
        <v>7.1801499618639086</v>
      </c>
      <c r="H30" s="333">
        <v>-1715.3955828590042</v>
      </c>
      <c r="I30" s="334">
        <v>-10.758210770623634</v>
      </c>
      <c r="K30" s="306" t="s">
        <v>479</v>
      </c>
      <c r="L30" s="316">
        <v>507.23868614000003</v>
      </c>
      <c r="M30" s="313">
        <v>1359.73066077</v>
      </c>
      <c r="N30" s="313">
        <v>1200.2112925900003</v>
      </c>
      <c r="O30" s="313">
        <v>1122.8723099399999</v>
      </c>
      <c r="P30" s="316">
        <v>852.49197462999996</v>
      </c>
      <c r="Q30" s="324">
        <v>168.06525170966722</v>
      </c>
      <c r="R30" s="324">
        <v>-77.338982650000389</v>
      </c>
      <c r="S30" s="325">
        <v>-6.4437806182531778</v>
      </c>
    </row>
    <row r="31" spans="1:19" s="291" customFormat="1">
      <c r="A31" s="306" t="s">
        <v>480</v>
      </c>
      <c r="B31" s="315">
        <v>13731.801656999</v>
      </c>
      <c r="C31" s="309">
        <v>16003.357538999502</v>
      </c>
      <c r="D31" s="309">
        <v>16168.125606502997</v>
      </c>
      <c r="E31" s="309">
        <v>18574.005602346999</v>
      </c>
      <c r="F31" s="315">
        <v>2271.5558820005026</v>
      </c>
      <c r="G31" s="333">
        <v>16.542300411415475</v>
      </c>
      <c r="H31" s="333">
        <v>2405.8799958440013</v>
      </c>
      <c r="I31" s="334">
        <v>14.880389071670312</v>
      </c>
      <c r="K31" s="306" t="s">
        <v>481</v>
      </c>
      <c r="L31" s="316">
        <v>40879.620896200009</v>
      </c>
      <c r="M31" s="313">
        <v>50707.619258160012</v>
      </c>
      <c r="N31" s="313">
        <v>54019.435589350003</v>
      </c>
      <c r="O31" s="313">
        <v>62728.384160439993</v>
      </c>
      <c r="P31" s="316">
        <v>9827.9983619600025</v>
      </c>
      <c r="Q31" s="324">
        <v>24.041314832431752</v>
      </c>
      <c r="R31" s="324">
        <v>8708.9485710899899</v>
      </c>
      <c r="S31" s="325">
        <v>16.121879979077324</v>
      </c>
    </row>
    <row r="32" spans="1:19" s="291" customFormat="1">
      <c r="A32" s="306" t="s">
        <v>482</v>
      </c>
      <c r="B32" s="315">
        <v>4792.5171924058332</v>
      </c>
      <c r="C32" s="309">
        <v>5860.5645937099989</v>
      </c>
      <c r="D32" s="309">
        <v>5910.252578300001</v>
      </c>
      <c r="E32" s="309">
        <v>6678.3305224099995</v>
      </c>
      <c r="F32" s="315">
        <v>1068.0474013041658</v>
      </c>
      <c r="G32" s="333">
        <v>22.285729157040503</v>
      </c>
      <c r="H32" s="333">
        <v>768.0779441099985</v>
      </c>
      <c r="I32" s="334">
        <v>12.995687306665413</v>
      </c>
      <c r="K32" s="306" t="s">
        <v>483</v>
      </c>
      <c r="L32" s="316">
        <v>4013.5000495628806</v>
      </c>
      <c r="M32" s="313">
        <v>4414.4206514000007</v>
      </c>
      <c r="N32" s="313">
        <v>4050.7289513899996</v>
      </c>
      <c r="O32" s="313">
        <v>4938.9569505600011</v>
      </c>
      <c r="P32" s="316">
        <v>400.9206018371201</v>
      </c>
      <c r="Q32" s="324">
        <v>9.9893010311731611</v>
      </c>
      <c r="R32" s="324">
        <v>888.22799917000157</v>
      </c>
      <c r="S32" s="325">
        <v>21.927608828658059</v>
      </c>
    </row>
    <row r="33" spans="1:19" s="291" customFormat="1">
      <c r="A33" s="306" t="s">
        <v>484</v>
      </c>
      <c r="B33" s="315">
        <v>7318.6586114084985</v>
      </c>
      <c r="C33" s="309">
        <v>7770.8034413400001</v>
      </c>
      <c r="D33" s="309">
        <v>7777.8760425200007</v>
      </c>
      <c r="E33" s="309">
        <v>8335.0655523200003</v>
      </c>
      <c r="F33" s="315">
        <v>452.14482993150159</v>
      </c>
      <c r="G33" s="333">
        <v>6.1779740515111268</v>
      </c>
      <c r="H33" s="333">
        <v>557.18950979999954</v>
      </c>
      <c r="I33" s="334">
        <v>7.1637746185971922</v>
      </c>
      <c r="K33" s="306" t="s">
        <v>485</v>
      </c>
      <c r="L33" s="316">
        <v>75.750901909999996</v>
      </c>
      <c r="M33" s="313">
        <v>171.44812609000002</v>
      </c>
      <c r="N33" s="313">
        <v>106.64442317</v>
      </c>
      <c r="O33" s="313">
        <v>114.48188716999998</v>
      </c>
      <c r="P33" s="316">
        <v>95.697224180000021</v>
      </c>
      <c r="Q33" s="324">
        <v>126.33146506123234</v>
      </c>
      <c r="R33" s="324">
        <v>7.8374639999999829</v>
      </c>
      <c r="S33" s="325">
        <v>7.3491550397402587</v>
      </c>
    </row>
    <row r="34" spans="1:19" s="291" customFormat="1">
      <c r="A34" s="306" t="s">
        <v>486</v>
      </c>
      <c r="B34" s="315">
        <v>0</v>
      </c>
      <c r="C34" s="309">
        <v>0</v>
      </c>
      <c r="D34" s="309">
        <v>0</v>
      </c>
      <c r="E34" s="309">
        <v>0</v>
      </c>
      <c r="F34" s="329">
        <v>0</v>
      </c>
      <c r="G34" s="330"/>
      <c r="H34" s="330">
        <v>0</v>
      </c>
      <c r="I34" s="331"/>
      <c r="K34" s="306" t="s">
        <v>487</v>
      </c>
      <c r="L34" s="316">
        <v>5434.4995479699992</v>
      </c>
      <c r="M34" s="313">
        <v>5360.6208196999996</v>
      </c>
      <c r="N34" s="313">
        <v>5511.1981904200011</v>
      </c>
      <c r="O34" s="313">
        <v>5979.8647470800006</v>
      </c>
      <c r="P34" s="316">
        <v>-73.878728269999556</v>
      </c>
      <c r="Q34" s="324">
        <v>-1.3594394040863651</v>
      </c>
      <c r="R34" s="324">
        <v>468.66655665999951</v>
      </c>
      <c r="S34" s="325">
        <v>8.5038958946290961</v>
      </c>
    </row>
    <row r="35" spans="1:19" s="291" customFormat="1">
      <c r="A35" s="306" t="s">
        <v>488</v>
      </c>
      <c r="B35" s="315">
        <v>9756.6369618300014</v>
      </c>
      <c r="C35" s="309">
        <v>10765.530484589999</v>
      </c>
      <c r="D35" s="309">
        <v>10746.803177829997</v>
      </c>
      <c r="E35" s="309">
        <v>11544.186203710002</v>
      </c>
      <c r="F35" s="315">
        <v>1008.8935227599977</v>
      </c>
      <c r="G35" s="309">
        <v>10.340586891846028</v>
      </c>
      <c r="H35" s="309">
        <v>797.38302588000442</v>
      </c>
      <c r="I35" s="310">
        <v>7.4197229881808688</v>
      </c>
      <c r="K35" s="306" t="s">
        <v>489</v>
      </c>
      <c r="L35" s="316">
        <v>0</v>
      </c>
      <c r="M35" s="313">
        <v>0</v>
      </c>
      <c r="N35" s="313">
        <v>0</v>
      </c>
      <c r="O35" s="313">
        <v>0</v>
      </c>
      <c r="P35" s="321">
        <v>0</v>
      </c>
      <c r="Q35" s="322"/>
      <c r="R35" s="322">
        <v>0</v>
      </c>
      <c r="S35" s="323"/>
    </row>
    <row r="36" spans="1:19" s="291" customFormat="1">
      <c r="A36" s="306" t="s">
        <v>490</v>
      </c>
      <c r="B36" s="315">
        <v>1607.0436244189998</v>
      </c>
      <c r="C36" s="309">
        <v>1536.4526383780001</v>
      </c>
      <c r="D36" s="309">
        <v>1427.4127736004998</v>
      </c>
      <c r="E36" s="309">
        <v>3167.6856019344991</v>
      </c>
      <c r="F36" s="315">
        <v>-70.590986040999724</v>
      </c>
      <c r="G36" s="309">
        <v>-4.3925992405166179</v>
      </c>
      <c r="H36" s="309">
        <v>1740.2728283339993</v>
      </c>
      <c r="I36" s="310">
        <v>121.91798059536364</v>
      </c>
      <c r="K36" s="306" t="s">
        <v>491</v>
      </c>
      <c r="L36" s="316">
        <v>1614.92240128</v>
      </c>
      <c r="M36" s="313">
        <v>2524.8521151000004</v>
      </c>
      <c r="N36" s="313">
        <v>2890.9113391400001</v>
      </c>
      <c r="O36" s="313">
        <v>3292.5872115800003</v>
      </c>
      <c r="P36" s="316">
        <v>909.92971382000042</v>
      </c>
      <c r="Q36" s="324">
        <v>56.345104452002339</v>
      </c>
      <c r="R36" s="324">
        <v>401.67587244000015</v>
      </c>
      <c r="S36" s="325">
        <v>13.89443761217154</v>
      </c>
    </row>
    <row r="37" spans="1:19" s="291" customFormat="1">
      <c r="A37" s="306" t="s">
        <v>492</v>
      </c>
      <c r="B37" s="315">
        <v>991.1339984</v>
      </c>
      <c r="C37" s="309">
        <v>1198.9199612800001</v>
      </c>
      <c r="D37" s="309">
        <v>1141.79956171</v>
      </c>
      <c r="E37" s="309">
        <v>1309.10478526</v>
      </c>
      <c r="F37" s="315">
        <v>207.78596288000006</v>
      </c>
      <c r="G37" s="309">
        <v>20.964467288523199</v>
      </c>
      <c r="H37" s="309">
        <v>167.30522354999994</v>
      </c>
      <c r="I37" s="310">
        <v>14.652766489018232</v>
      </c>
      <c r="K37" s="306" t="s">
        <v>493</v>
      </c>
      <c r="L37" s="316">
        <v>811.31831507999993</v>
      </c>
      <c r="M37" s="313">
        <v>682.70907755999997</v>
      </c>
      <c r="N37" s="313">
        <v>832.46635490000006</v>
      </c>
      <c r="O37" s="313">
        <v>1140.1214046299999</v>
      </c>
      <c r="P37" s="316">
        <v>-128.60923751999997</v>
      </c>
      <c r="Q37" s="324">
        <v>-15.851883918991582</v>
      </c>
      <c r="R37" s="324">
        <v>307.65504972999986</v>
      </c>
      <c r="S37" s="325">
        <v>36.957055131310007</v>
      </c>
    </row>
    <row r="38" spans="1:19" s="291" customFormat="1">
      <c r="A38" s="306" t="s">
        <v>494</v>
      </c>
      <c r="B38" s="315">
        <v>476.60258767000005</v>
      </c>
      <c r="C38" s="309">
        <v>547.23902469000006</v>
      </c>
      <c r="D38" s="309">
        <v>588.41508036000005</v>
      </c>
      <c r="E38" s="309">
        <v>678.50650411000004</v>
      </c>
      <c r="F38" s="315">
        <v>70.636437020000017</v>
      </c>
      <c r="G38" s="309">
        <v>14.820825326468587</v>
      </c>
      <c r="H38" s="309">
        <v>90.09142374999999</v>
      </c>
      <c r="I38" s="310">
        <v>15.310862477365617</v>
      </c>
      <c r="K38" s="306" t="s">
        <v>495</v>
      </c>
      <c r="L38" s="316">
        <v>68126.247831810004</v>
      </c>
      <c r="M38" s="313">
        <v>84313.370428474009</v>
      </c>
      <c r="N38" s="313">
        <v>85054.80704698831</v>
      </c>
      <c r="O38" s="313">
        <v>102388.84277021597</v>
      </c>
      <c r="P38" s="316">
        <v>16187.122596664005</v>
      </c>
      <c r="Q38" s="324">
        <v>23.760478687490249</v>
      </c>
      <c r="R38" s="324">
        <v>17334.035723227658</v>
      </c>
      <c r="S38" s="325">
        <v>20.379842509843698</v>
      </c>
    </row>
    <row r="39" spans="1:19" s="291" customFormat="1">
      <c r="A39" s="306" t="s">
        <v>496</v>
      </c>
      <c r="B39" s="315">
        <v>1822.8033438570001</v>
      </c>
      <c r="C39" s="309">
        <v>1871.3241977700004</v>
      </c>
      <c r="D39" s="309">
        <v>1885.2721999929997</v>
      </c>
      <c r="E39" s="309">
        <v>1835.8436024099999</v>
      </c>
      <c r="F39" s="315">
        <v>48.520853913000337</v>
      </c>
      <c r="G39" s="309">
        <v>2.6618808922267827</v>
      </c>
      <c r="H39" s="309">
        <v>-49.428597582999828</v>
      </c>
      <c r="I39" s="310">
        <v>-2.6218281680058384</v>
      </c>
      <c r="K39" s="306" t="s">
        <v>497</v>
      </c>
      <c r="L39" s="317">
        <v>11937.0694248</v>
      </c>
      <c r="M39" s="318">
        <v>10025.442262950002</v>
      </c>
      <c r="N39" s="318">
        <v>10278.898748879996</v>
      </c>
      <c r="O39" s="318">
        <v>12496.907528579997</v>
      </c>
      <c r="P39" s="313">
        <v>-1911.6271618499977</v>
      </c>
      <c r="Q39" s="324">
        <v>-16.014208293691198</v>
      </c>
      <c r="R39" s="324">
        <v>2218.0087797000015</v>
      </c>
      <c r="S39" s="325">
        <v>21.578272477308712</v>
      </c>
    </row>
    <row r="40" spans="1:19" s="291" customFormat="1">
      <c r="A40" s="306" t="s">
        <v>498</v>
      </c>
      <c r="B40" s="315">
        <v>14252.240938379999</v>
      </c>
      <c r="C40" s="309">
        <v>16090.808369984363</v>
      </c>
      <c r="D40" s="309">
        <v>15998.723864708501</v>
      </c>
      <c r="E40" s="309">
        <v>19544.118208763004</v>
      </c>
      <c r="F40" s="315">
        <v>1838.5674316043642</v>
      </c>
      <c r="G40" s="309">
        <v>12.900198919969617</v>
      </c>
      <c r="H40" s="309">
        <v>3545.3943440545027</v>
      </c>
      <c r="I40" s="310">
        <v>22.160482136173805</v>
      </c>
      <c r="K40" s="299" t="s">
        <v>499</v>
      </c>
      <c r="L40" s="303">
        <v>126574.73428609353</v>
      </c>
      <c r="M40" s="304">
        <v>147851.51307349998</v>
      </c>
      <c r="N40" s="304">
        <v>156122.2882613235</v>
      </c>
      <c r="O40" s="304">
        <v>183447.68021294801</v>
      </c>
      <c r="P40" s="304">
        <v>21276.778787406452</v>
      </c>
      <c r="Q40" s="326">
        <v>16.809657083154615</v>
      </c>
      <c r="R40" s="326">
        <v>27325.391951624508</v>
      </c>
      <c r="S40" s="327">
        <v>17.502556653465273</v>
      </c>
    </row>
    <row r="41" spans="1:19" s="291" customFormat="1">
      <c r="A41" s="306" t="s">
        <v>500</v>
      </c>
      <c r="B41" s="315">
        <v>38608.395599509997</v>
      </c>
      <c r="C41" s="309">
        <v>46163.975344851009</v>
      </c>
      <c r="D41" s="309">
        <v>47267.529103182504</v>
      </c>
      <c r="E41" s="309">
        <v>62779.991192419999</v>
      </c>
      <c r="F41" s="315">
        <v>7555.5797453410123</v>
      </c>
      <c r="G41" s="309">
        <v>19.569784312500428</v>
      </c>
      <c r="H41" s="309">
        <v>15512.462089237495</v>
      </c>
      <c r="I41" s="310">
        <v>32.818432407106826</v>
      </c>
      <c r="K41" s="306" t="s">
        <v>501</v>
      </c>
      <c r="L41" s="311">
        <v>11478.185984962998</v>
      </c>
      <c r="M41" s="312">
        <v>12508.933893977</v>
      </c>
      <c r="N41" s="312">
        <v>12074.975327048003</v>
      </c>
      <c r="O41" s="312">
        <v>16830.962069115994</v>
      </c>
      <c r="P41" s="313">
        <v>1030.7479090140023</v>
      </c>
      <c r="Q41" s="324">
        <v>8.9800593087124909</v>
      </c>
      <c r="R41" s="324">
        <v>4755.9867420679911</v>
      </c>
      <c r="S41" s="325">
        <v>39.387134244610486</v>
      </c>
    </row>
    <row r="42" spans="1:19" s="291" customFormat="1">
      <c r="A42" s="306" t="s">
        <v>502</v>
      </c>
      <c r="B42" s="315">
        <v>7090.8318297399992</v>
      </c>
      <c r="C42" s="309">
        <v>8803.9936675599984</v>
      </c>
      <c r="D42" s="309">
        <v>9533.9626331380005</v>
      </c>
      <c r="E42" s="309">
        <v>11479.291124279995</v>
      </c>
      <c r="F42" s="315">
        <v>1713.1618378199992</v>
      </c>
      <c r="G42" s="309">
        <v>24.160237881185456</v>
      </c>
      <c r="H42" s="309">
        <v>1945.3284911419942</v>
      </c>
      <c r="I42" s="310">
        <v>20.404196722781894</v>
      </c>
      <c r="K42" s="306" t="s">
        <v>503</v>
      </c>
      <c r="L42" s="316">
        <v>39907.145148835887</v>
      </c>
      <c r="M42" s="313">
        <v>49628.400673469987</v>
      </c>
      <c r="N42" s="313">
        <v>50929.034126069535</v>
      </c>
      <c r="O42" s="313">
        <v>63335.815671930024</v>
      </c>
      <c r="P42" s="316">
        <v>9721.2555246340999</v>
      </c>
      <c r="Q42" s="324">
        <v>24.359686688632184</v>
      </c>
      <c r="R42" s="324">
        <v>12406.781545860489</v>
      </c>
      <c r="S42" s="325">
        <v>24.360920560850989</v>
      </c>
    </row>
    <row r="43" spans="1:19" s="291" customFormat="1">
      <c r="A43" s="306" t="s">
        <v>504</v>
      </c>
      <c r="B43" s="315">
        <v>41259.998918947495</v>
      </c>
      <c r="C43" s="309">
        <v>45747.120437076053</v>
      </c>
      <c r="D43" s="309">
        <v>41177.272594663613</v>
      </c>
      <c r="E43" s="309">
        <v>64412.206910423731</v>
      </c>
      <c r="F43" s="315">
        <v>4487.1215181285588</v>
      </c>
      <c r="G43" s="309">
        <v>10.875234211574286</v>
      </c>
      <c r="H43" s="309">
        <v>23234.934315760118</v>
      </c>
      <c r="I43" s="310">
        <v>56.426598586258137</v>
      </c>
      <c r="K43" s="306" t="s">
        <v>505</v>
      </c>
      <c r="L43" s="316">
        <v>1022.18701226</v>
      </c>
      <c r="M43" s="313">
        <v>1508.87763851</v>
      </c>
      <c r="N43" s="313">
        <v>1483.35433272</v>
      </c>
      <c r="O43" s="313">
        <v>1861.2181189700004</v>
      </c>
      <c r="P43" s="316">
        <v>486.69062625000004</v>
      </c>
      <c r="Q43" s="324">
        <v>47.612679520741857</v>
      </c>
      <c r="R43" s="324">
        <v>377.86378625000043</v>
      </c>
      <c r="S43" s="325">
        <v>25.473602490992054</v>
      </c>
    </row>
    <row r="44" spans="1:19" s="291" customFormat="1">
      <c r="A44" s="306" t="s">
        <v>506</v>
      </c>
      <c r="B44" s="315">
        <v>4113.2320763216994</v>
      </c>
      <c r="C44" s="309">
        <v>5119.0053283594989</v>
      </c>
      <c r="D44" s="309">
        <v>5047.5928216425</v>
      </c>
      <c r="E44" s="309">
        <v>7341.5481148999979</v>
      </c>
      <c r="F44" s="315">
        <v>1005.7732520377995</v>
      </c>
      <c r="G44" s="309">
        <v>24.452139664757809</v>
      </c>
      <c r="H44" s="309">
        <v>2293.9552932574979</v>
      </c>
      <c r="I44" s="310">
        <v>45.446520238750935</v>
      </c>
      <c r="K44" s="306" t="s">
        <v>507</v>
      </c>
      <c r="L44" s="316">
        <v>1973.4139351400001</v>
      </c>
      <c r="M44" s="313">
        <v>2691.2707974700002</v>
      </c>
      <c r="N44" s="313">
        <v>2929.0406959200004</v>
      </c>
      <c r="O44" s="313">
        <v>3027.3326060199993</v>
      </c>
      <c r="P44" s="316">
        <v>717.85686233000001</v>
      </c>
      <c r="Q44" s="324">
        <v>36.376395724552992</v>
      </c>
      <c r="R44" s="324">
        <v>98.291910099998859</v>
      </c>
      <c r="S44" s="325">
        <v>3.3557714045050426</v>
      </c>
    </row>
    <row r="45" spans="1:19" s="291" customFormat="1">
      <c r="A45" s="306" t="s">
        <v>508</v>
      </c>
      <c r="B45" s="319">
        <v>34975.729356827804</v>
      </c>
      <c r="C45" s="320">
        <v>38403.580008261248</v>
      </c>
      <c r="D45" s="320">
        <v>38854.52056142551</v>
      </c>
      <c r="E45" s="320">
        <v>46703.145904648001</v>
      </c>
      <c r="F45" s="309">
        <v>3427.850651433444</v>
      </c>
      <c r="G45" s="309">
        <v>9.8006552385569456</v>
      </c>
      <c r="H45" s="309">
        <v>7848.6253432224912</v>
      </c>
      <c r="I45" s="310">
        <v>20.200031372963458</v>
      </c>
      <c r="K45" s="306" t="s">
        <v>509</v>
      </c>
      <c r="L45" s="316">
        <v>21023.335356708365</v>
      </c>
      <c r="M45" s="313">
        <v>23627.777201250003</v>
      </c>
      <c r="N45" s="313">
        <v>23914.127947180001</v>
      </c>
      <c r="O45" s="313">
        <v>25262.253773340002</v>
      </c>
      <c r="P45" s="316">
        <v>2604.4418445416377</v>
      </c>
      <c r="Q45" s="324">
        <v>12.388338007986837</v>
      </c>
      <c r="R45" s="324">
        <v>1348.1258261600015</v>
      </c>
      <c r="S45" s="325">
        <v>5.6373614339509084</v>
      </c>
    </row>
    <row r="46" spans="1:19" s="298" customFormat="1">
      <c r="A46" s="299" t="s">
        <v>510</v>
      </c>
      <c r="B46" s="300">
        <v>182872.14447774141</v>
      </c>
      <c r="C46" s="301">
        <v>216503.91096462877</v>
      </c>
      <c r="D46" s="301">
        <v>212185.50825047004</v>
      </c>
      <c r="E46" s="301">
        <v>242432.59899576203</v>
      </c>
      <c r="F46" s="301">
        <v>33631.766486887354</v>
      </c>
      <c r="G46" s="301">
        <v>18.390863509002543</v>
      </c>
      <c r="H46" s="301">
        <v>30247.090745291993</v>
      </c>
      <c r="I46" s="302">
        <v>14.255021935610907</v>
      </c>
      <c r="K46" s="306" t="s">
        <v>511</v>
      </c>
      <c r="L46" s="316">
        <v>27130.412025736256</v>
      </c>
      <c r="M46" s="313">
        <v>29180.31244850099</v>
      </c>
      <c r="N46" s="313">
        <v>29810.215481134004</v>
      </c>
      <c r="O46" s="313">
        <v>34247.413072189993</v>
      </c>
      <c r="P46" s="316">
        <v>2049.9004227647347</v>
      </c>
      <c r="Q46" s="324">
        <v>7.5557290498211858</v>
      </c>
      <c r="R46" s="324">
        <v>4437.1975910559886</v>
      </c>
      <c r="S46" s="325">
        <v>14.884822264582953</v>
      </c>
    </row>
    <row r="47" spans="1:19" s="291" customFormat="1">
      <c r="A47" s="306" t="s">
        <v>512</v>
      </c>
      <c r="B47" s="307">
        <v>149442.77513241951</v>
      </c>
      <c r="C47" s="308">
        <v>176384.53819925684</v>
      </c>
      <c r="D47" s="308">
        <v>176838.37856853809</v>
      </c>
      <c r="E47" s="308">
        <v>196880.54466152407</v>
      </c>
      <c r="F47" s="309">
        <v>26941.763066837331</v>
      </c>
      <c r="G47" s="309">
        <v>18.028146923104543</v>
      </c>
      <c r="H47" s="309">
        <v>20042.166092985979</v>
      </c>
      <c r="I47" s="310">
        <v>11.333606570712897</v>
      </c>
      <c r="K47" s="306" t="s">
        <v>513</v>
      </c>
      <c r="L47" s="316">
        <v>3048.4579758499995</v>
      </c>
      <c r="M47" s="313">
        <v>3577.2383396000005</v>
      </c>
      <c r="N47" s="313">
        <v>3524.7618459499995</v>
      </c>
      <c r="O47" s="313">
        <v>4299.0371323100007</v>
      </c>
      <c r="P47" s="316">
        <v>528.78036375000102</v>
      </c>
      <c r="Q47" s="324">
        <v>17.345830841002869</v>
      </c>
      <c r="R47" s="324">
        <v>774.27528636000125</v>
      </c>
      <c r="S47" s="325">
        <v>21.966740455093564</v>
      </c>
    </row>
    <row r="48" spans="1:19" s="291" customFormat="1">
      <c r="A48" s="306" t="s">
        <v>514</v>
      </c>
      <c r="B48" s="315">
        <v>13822.840305757914</v>
      </c>
      <c r="C48" s="309">
        <v>14912.266598277916</v>
      </c>
      <c r="D48" s="309">
        <v>14969.161282877936</v>
      </c>
      <c r="E48" s="309">
        <v>17006.953701127943</v>
      </c>
      <c r="F48" s="315">
        <v>1089.4262925200019</v>
      </c>
      <c r="G48" s="309">
        <v>7.8813490456530886</v>
      </c>
      <c r="H48" s="309">
        <v>2037.7924182500064</v>
      </c>
      <c r="I48" s="310">
        <v>13.613270508220655</v>
      </c>
      <c r="K48" s="306" t="s">
        <v>515</v>
      </c>
      <c r="L48" s="317">
        <v>20991.596846599998</v>
      </c>
      <c r="M48" s="318">
        <v>25128.702080721996</v>
      </c>
      <c r="N48" s="318">
        <v>31456.778505301998</v>
      </c>
      <c r="O48" s="318">
        <v>34583.647769071998</v>
      </c>
      <c r="P48" s="313">
        <v>4137.1052341219984</v>
      </c>
      <c r="Q48" s="322">
        <v>19.70838742928737</v>
      </c>
      <c r="R48" s="324">
        <v>3126.8692637700005</v>
      </c>
      <c r="S48" s="325">
        <v>9.9402081597229373</v>
      </c>
    </row>
    <row r="49" spans="1:19" s="291" customFormat="1">
      <c r="A49" s="306" t="s">
        <v>516</v>
      </c>
      <c r="B49" s="319">
        <v>19606.529039563993</v>
      </c>
      <c r="C49" s="320">
        <v>25207.106167094003</v>
      </c>
      <c r="D49" s="320">
        <v>20377.968399053996</v>
      </c>
      <c r="E49" s="320">
        <v>28545.100633109992</v>
      </c>
      <c r="F49" s="309">
        <v>5600.5771275300103</v>
      </c>
      <c r="G49" s="309">
        <v>28.564857738096389</v>
      </c>
      <c r="H49" s="309">
        <v>8167.1322340559964</v>
      </c>
      <c r="I49" s="310">
        <v>40.078245652962821</v>
      </c>
      <c r="K49" s="299" t="s">
        <v>517</v>
      </c>
      <c r="L49" s="303">
        <v>65186.970792073036</v>
      </c>
      <c r="M49" s="304">
        <v>82614.63665071725</v>
      </c>
      <c r="N49" s="304">
        <v>85338.972948454437</v>
      </c>
      <c r="O49" s="304">
        <v>83484.186890291996</v>
      </c>
      <c r="P49" s="304">
        <v>17427.665858644214</v>
      </c>
      <c r="Q49" s="326">
        <v>26.734891416005908</v>
      </c>
      <c r="R49" s="326">
        <v>-1854.7860581624409</v>
      </c>
      <c r="S49" s="327">
        <v>-2.1734337713236243</v>
      </c>
    </row>
    <row r="50" spans="1:19" s="298" customFormat="1">
      <c r="A50" s="299" t="s">
        <v>518</v>
      </c>
      <c r="B50" s="300">
        <v>19473.464319079496</v>
      </c>
      <c r="C50" s="301">
        <v>24167.548678591</v>
      </c>
      <c r="D50" s="301">
        <v>25027.059758277504</v>
      </c>
      <c r="E50" s="301">
        <v>31794.626692389993</v>
      </c>
      <c r="F50" s="301">
        <v>4694.0843595115039</v>
      </c>
      <c r="G50" s="301">
        <v>24.105029709132882</v>
      </c>
      <c r="H50" s="301">
        <v>6767.5669341124885</v>
      </c>
      <c r="I50" s="302">
        <v>27.040998820783045</v>
      </c>
      <c r="K50" s="306" t="s">
        <v>519</v>
      </c>
      <c r="L50" s="311">
        <v>31271.072266219999</v>
      </c>
      <c r="M50" s="312">
        <v>36354.640615839024</v>
      </c>
      <c r="N50" s="312">
        <v>38626.74104097901</v>
      </c>
      <c r="O50" s="312">
        <v>38835.026409390004</v>
      </c>
      <c r="P50" s="313">
        <v>5083.568349619025</v>
      </c>
      <c r="Q50" s="324">
        <v>16.256456786454542</v>
      </c>
      <c r="R50" s="324">
        <v>208.28536841099412</v>
      </c>
      <c r="S50" s="325">
        <v>0.53922583888199294</v>
      </c>
    </row>
    <row r="51" spans="1:19" s="291" customFormat="1">
      <c r="A51" s="306" t="s">
        <v>520</v>
      </c>
      <c r="B51" s="307">
        <v>3887.3781986699992</v>
      </c>
      <c r="C51" s="308">
        <v>5152.1790648304996</v>
      </c>
      <c r="D51" s="308">
        <v>5484.9336908934984</v>
      </c>
      <c r="E51" s="308">
        <v>6129.9044615199991</v>
      </c>
      <c r="F51" s="309">
        <v>1264.8008661605004</v>
      </c>
      <c r="G51" s="309">
        <v>32.536089917704189</v>
      </c>
      <c r="H51" s="309">
        <v>644.97077062650078</v>
      </c>
      <c r="I51" s="310">
        <v>11.758952924031334</v>
      </c>
      <c r="K51" s="306" t="s">
        <v>521</v>
      </c>
      <c r="L51" s="316">
        <v>7501.0507342409865</v>
      </c>
      <c r="M51" s="313">
        <v>17915.050315869987</v>
      </c>
      <c r="N51" s="313">
        <v>17443.313639898217</v>
      </c>
      <c r="O51" s="313">
        <v>13232.852340900999</v>
      </c>
      <c r="P51" s="316">
        <v>10413.999581628999</v>
      </c>
      <c r="Q51" s="324">
        <v>138.8338774205447</v>
      </c>
      <c r="R51" s="324">
        <v>-4210.4612989972175</v>
      </c>
      <c r="S51" s="325">
        <v>-24.137967050977053</v>
      </c>
    </row>
    <row r="52" spans="1:19" s="291" customFormat="1">
      <c r="A52" s="306" t="s">
        <v>522</v>
      </c>
      <c r="B52" s="315">
        <v>91.5</v>
      </c>
      <c r="C52" s="309">
        <v>141.30000000000001</v>
      </c>
      <c r="D52" s="309">
        <v>100.30000000000001</v>
      </c>
      <c r="E52" s="309">
        <v>235.8</v>
      </c>
      <c r="F52" s="315">
        <v>49.800000000000011</v>
      </c>
      <c r="G52" s="309">
        <v>54.426229508196734</v>
      </c>
      <c r="H52" s="309">
        <v>135.5</v>
      </c>
      <c r="I52" s="310">
        <v>135.09471585244265</v>
      </c>
      <c r="K52" s="306" t="s">
        <v>523</v>
      </c>
      <c r="L52" s="316">
        <v>25868.472679219867</v>
      </c>
      <c r="M52" s="313">
        <v>27449.827196759859</v>
      </c>
      <c r="N52" s="313">
        <v>28363.100666419999</v>
      </c>
      <c r="O52" s="313">
        <v>30142.357612927008</v>
      </c>
      <c r="P52" s="316">
        <v>1581.3545175399922</v>
      </c>
      <c r="Q52" s="324">
        <v>6.1130571454660849</v>
      </c>
      <c r="R52" s="324">
        <v>1779.2569465070083</v>
      </c>
      <c r="S52" s="325">
        <v>6.2731397650523046</v>
      </c>
    </row>
    <row r="53" spans="1:19" s="291" customFormat="1">
      <c r="A53" s="306" t="s">
        <v>524</v>
      </c>
      <c r="B53" s="315">
        <v>1009.2920061000003</v>
      </c>
      <c r="C53" s="309">
        <v>2607.5030162300013</v>
      </c>
      <c r="D53" s="309">
        <v>2675.3091348700009</v>
      </c>
      <c r="E53" s="309">
        <v>3459.2348031600009</v>
      </c>
      <c r="F53" s="315">
        <v>1598.2110101300009</v>
      </c>
      <c r="G53" s="309">
        <v>158.34971449993341</v>
      </c>
      <c r="H53" s="309">
        <v>783.92566828999998</v>
      </c>
      <c r="I53" s="310">
        <v>29.302246161847485</v>
      </c>
      <c r="K53" s="306" t="s">
        <v>525</v>
      </c>
      <c r="L53" s="317">
        <v>546.3751123921819</v>
      </c>
      <c r="M53" s="318">
        <v>895.11852224836923</v>
      </c>
      <c r="N53" s="318">
        <v>905.81760115722693</v>
      </c>
      <c r="O53" s="318">
        <v>1273.9505270739999</v>
      </c>
      <c r="P53" s="313">
        <v>348.74340985618733</v>
      </c>
      <c r="Q53" s="324">
        <v>63.82856794653253</v>
      </c>
      <c r="R53" s="324">
        <v>368.13292591677293</v>
      </c>
      <c r="S53" s="325">
        <v>40.640955248216073</v>
      </c>
    </row>
    <row r="54" spans="1:19" s="291" customFormat="1">
      <c r="A54" s="306" t="s">
        <v>526</v>
      </c>
      <c r="B54" s="315">
        <v>970.18571304000011</v>
      </c>
      <c r="C54" s="309">
        <v>953.26432555999986</v>
      </c>
      <c r="D54" s="309">
        <v>666.31954827000004</v>
      </c>
      <c r="E54" s="309">
        <v>1601.3350171700001</v>
      </c>
      <c r="F54" s="315">
        <v>-16.921387480000249</v>
      </c>
      <c r="G54" s="309">
        <v>-1.744139008909791</v>
      </c>
      <c r="H54" s="309">
        <v>935.01546890000009</v>
      </c>
      <c r="I54" s="310">
        <v>140.32538461878076</v>
      </c>
      <c r="K54" s="299" t="s">
        <v>527</v>
      </c>
      <c r="L54" s="303">
        <v>1654.9809354899999</v>
      </c>
      <c r="M54" s="304">
        <v>1560.2090555499999</v>
      </c>
      <c r="N54" s="304">
        <v>1583.80948373</v>
      </c>
      <c r="O54" s="304">
        <v>1560.90737545</v>
      </c>
      <c r="P54" s="304">
        <v>-94.771879939999963</v>
      </c>
      <c r="Q54" s="326">
        <v>-5.7264635445447176</v>
      </c>
      <c r="R54" s="326">
        <v>-22.902108279999993</v>
      </c>
      <c r="S54" s="327">
        <v>-1.4460140891481259</v>
      </c>
    </row>
    <row r="55" spans="1:19" s="291" customFormat="1">
      <c r="A55" s="306" t="s">
        <v>528</v>
      </c>
      <c r="B55" s="315">
        <v>543.40985409999996</v>
      </c>
      <c r="C55" s="309">
        <v>801.58358518999989</v>
      </c>
      <c r="D55" s="309">
        <v>591.08299421000004</v>
      </c>
      <c r="E55" s="309">
        <v>844.02953181999987</v>
      </c>
      <c r="F55" s="315">
        <v>258.17373108999993</v>
      </c>
      <c r="G55" s="309">
        <v>47.509946524173628</v>
      </c>
      <c r="H55" s="309">
        <v>252.94653760999984</v>
      </c>
      <c r="I55" s="310">
        <v>42.79374302555776</v>
      </c>
      <c r="K55" s="299" t="s">
        <v>529</v>
      </c>
      <c r="L55" s="303">
        <v>284468.56294568279</v>
      </c>
      <c r="M55" s="303">
        <v>334629.47311085073</v>
      </c>
      <c r="N55" s="303">
        <v>343347.97696838086</v>
      </c>
      <c r="O55" s="303">
        <v>401073.52692782006</v>
      </c>
      <c r="P55" s="304">
        <v>50160.910165167938</v>
      </c>
      <c r="Q55" s="326">
        <v>17.633199832610607</v>
      </c>
      <c r="R55" s="326">
        <v>57725.549959439202</v>
      </c>
      <c r="S55" s="327">
        <v>16.812549900288239</v>
      </c>
    </row>
    <row r="56" spans="1:19" s="291" customFormat="1" ht="13.5" thickBot="1">
      <c r="A56" s="306" t="s">
        <v>530</v>
      </c>
      <c r="B56" s="315">
        <v>1475.18554584</v>
      </c>
      <c r="C56" s="309">
        <v>1695.2853054739999</v>
      </c>
      <c r="D56" s="309">
        <v>2092.3804161399999</v>
      </c>
      <c r="E56" s="309">
        <v>2953.4179586999999</v>
      </c>
      <c r="F56" s="315">
        <v>220.09975963399984</v>
      </c>
      <c r="G56" s="309">
        <v>14.920140741256427</v>
      </c>
      <c r="H56" s="309">
        <v>861.03754256000002</v>
      </c>
      <c r="I56" s="310">
        <v>41.15109928950838</v>
      </c>
      <c r="K56" s="335" t="s">
        <v>531</v>
      </c>
      <c r="L56" s="336">
        <v>1681852.6269443983</v>
      </c>
      <c r="M56" s="336">
        <v>1958561.0661170431</v>
      </c>
      <c r="N56" s="336">
        <v>1986225.1150022778</v>
      </c>
      <c r="O56" s="336">
        <v>2333660.7702120123</v>
      </c>
      <c r="P56" s="336">
        <v>276708.33917264506</v>
      </c>
      <c r="Q56" s="337">
        <v>16.45259131148552</v>
      </c>
      <c r="R56" s="337">
        <v>347435.65520973399</v>
      </c>
      <c r="S56" s="338">
        <v>17.492259693299445</v>
      </c>
    </row>
    <row r="57" spans="1:19" s="291" customFormat="1" ht="13.5" thickTop="1">
      <c r="A57" s="306" t="s">
        <v>532</v>
      </c>
      <c r="B57" s="315">
        <v>3634.4989916394998</v>
      </c>
      <c r="C57" s="309">
        <v>3790.8920800074998</v>
      </c>
      <c r="D57" s="309">
        <v>3466.174055902</v>
      </c>
      <c r="E57" s="309">
        <v>4052.6898855699997</v>
      </c>
      <c r="F57" s="315">
        <v>156.39308836800001</v>
      </c>
      <c r="G57" s="309">
        <v>4.3030164192576121</v>
      </c>
      <c r="H57" s="309">
        <v>586.5158296679997</v>
      </c>
      <c r="I57" s="310">
        <v>16.921130335890506</v>
      </c>
      <c r="K57" s="292" t="s">
        <v>318</v>
      </c>
    </row>
    <row r="58" spans="1:19" s="291" customFormat="1">
      <c r="A58" s="306" t="s">
        <v>533</v>
      </c>
      <c r="B58" s="315">
        <v>2955.3369070400004</v>
      </c>
      <c r="C58" s="309">
        <v>3072.9000827759996</v>
      </c>
      <c r="D58" s="309">
        <v>2997.7223488409991</v>
      </c>
      <c r="E58" s="309">
        <v>3214.5523621499997</v>
      </c>
      <c r="F58" s="315">
        <v>117.56317573599927</v>
      </c>
      <c r="G58" s="309">
        <v>3.9779957221103404</v>
      </c>
      <c r="H58" s="309">
        <v>216.83001330900061</v>
      </c>
      <c r="I58" s="310">
        <v>7.2331586476924041</v>
      </c>
    </row>
    <row r="59" spans="1:19" s="291" customFormat="1">
      <c r="A59" s="306" t="s">
        <v>534</v>
      </c>
      <c r="B59" s="315">
        <v>1918.6132841600004</v>
      </c>
      <c r="C59" s="309">
        <v>2575.8835693399997</v>
      </c>
      <c r="D59" s="309">
        <v>3376.8731346009999</v>
      </c>
      <c r="E59" s="309">
        <v>4090.1965017299995</v>
      </c>
      <c r="F59" s="315">
        <v>657.27028517999929</v>
      </c>
      <c r="G59" s="309">
        <v>34.257569808694548</v>
      </c>
      <c r="H59" s="309">
        <v>713.32336712899951</v>
      </c>
      <c r="I59" s="310">
        <v>21.123783414305951</v>
      </c>
    </row>
    <row r="60" spans="1:19" s="291" customFormat="1">
      <c r="A60" s="306" t="s">
        <v>535</v>
      </c>
      <c r="B60" s="315">
        <v>2239.3474177900002</v>
      </c>
      <c r="C60" s="309">
        <v>2527.8217415130002</v>
      </c>
      <c r="D60" s="309">
        <v>2721.2001818100002</v>
      </c>
      <c r="E60" s="309">
        <v>4099.9643301999995</v>
      </c>
      <c r="F60" s="315">
        <v>288.474323723</v>
      </c>
      <c r="G60" s="309">
        <v>12.882070974395464</v>
      </c>
      <c r="H60" s="309">
        <v>1378.7641483899993</v>
      </c>
      <c r="I60" s="310">
        <v>50.667501700404763</v>
      </c>
    </row>
    <row r="61" spans="1:19" s="291" customFormat="1">
      <c r="A61" s="306" t="s">
        <v>536</v>
      </c>
      <c r="B61" s="315">
        <v>675.67252008999992</v>
      </c>
      <c r="C61" s="309">
        <v>758.62036799999987</v>
      </c>
      <c r="D61" s="309">
        <v>777.87812006000013</v>
      </c>
      <c r="E61" s="309">
        <v>986.84502824999993</v>
      </c>
      <c r="F61" s="315">
        <v>82.94784790999995</v>
      </c>
      <c r="G61" s="309">
        <v>12.276338824457632</v>
      </c>
      <c r="H61" s="309">
        <v>208.9669081899998</v>
      </c>
      <c r="I61" s="310">
        <v>26.863708182701107</v>
      </c>
    </row>
    <row r="62" spans="1:19" s="291" customFormat="1">
      <c r="A62" s="306" t="s">
        <v>537</v>
      </c>
      <c r="B62" s="315">
        <v>63.511422489999987</v>
      </c>
      <c r="C62" s="309">
        <v>83.335493689999993</v>
      </c>
      <c r="D62" s="309">
        <v>69.900637559999993</v>
      </c>
      <c r="E62" s="309">
        <v>123.24694761000002</v>
      </c>
      <c r="F62" s="315">
        <v>19.824071200000006</v>
      </c>
      <c r="G62" s="309">
        <v>31.213395044208543</v>
      </c>
      <c r="H62" s="309">
        <v>53.346310050000028</v>
      </c>
      <c r="I62" s="310">
        <v>76.317344035967665</v>
      </c>
    </row>
    <row r="63" spans="1:19" s="291" customFormat="1" ht="13.5" thickBot="1">
      <c r="A63" s="339" t="s">
        <v>538</v>
      </c>
      <c r="B63" s="340">
        <v>9.5646649999999962</v>
      </c>
      <c r="C63" s="340">
        <v>6.9854959999999968</v>
      </c>
      <c r="D63" s="340">
        <v>6.9854959999999968</v>
      </c>
      <c r="E63" s="340">
        <v>3.4132109999999964</v>
      </c>
      <c r="F63" s="340">
        <v>-2.5791689999999994</v>
      </c>
      <c r="G63" s="340">
        <v>-26.965596808670249</v>
      </c>
      <c r="H63" s="340">
        <v>-3.5722850000000004</v>
      </c>
      <c r="I63" s="341">
        <v>-51.138602040570944</v>
      </c>
    </row>
    <row r="64" spans="1:19" ht="13.5" thickTop="1">
      <c r="A64" s="292" t="s">
        <v>318</v>
      </c>
      <c r="B64" s="294"/>
      <c r="C64" s="294"/>
      <c r="D64" s="294"/>
      <c r="E64" s="294"/>
    </row>
    <row r="65" spans="1:9" ht="25.5" customHeight="1">
      <c r="A65" s="1818" t="s">
        <v>539</v>
      </c>
      <c r="B65" s="1818"/>
      <c r="C65" s="1818"/>
      <c r="D65" s="1818"/>
      <c r="E65" s="1818"/>
      <c r="F65" s="1818"/>
      <c r="G65" s="1818"/>
      <c r="H65" s="1818"/>
      <c r="I65" s="1818"/>
    </row>
  </sheetData>
  <mergeCells count="13">
    <mergeCell ref="A65:I65"/>
    <mergeCell ref="A1:S1"/>
    <mergeCell ref="A2:S2"/>
    <mergeCell ref="H3:I3"/>
    <mergeCell ref="R3:S3"/>
    <mergeCell ref="F4:I4"/>
    <mergeCell ref="P4:S4"/>
    <mergeCell ref="A4:A6"/>
    <mergeCell ref="K4:K6"/>
    <mergeCell ref="F5:G5"/>
    <mergeCell ref="H5:I5"/>
    <mergeCell ref="P5:Q5"/>
    <mergeCell ref="R5:S5"/>
  </mergeCells>
  <pageMargins left="0.7" right="0.43" top="0.78" bottom="0.75" header="0.3" footer="0.3"/>
  <pageSetup scale="50"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4"/>
  <sheetViews>
    <sheetView workbookViewId="0">
      <selection activeCell="L9" sqref="L9"/>
    </sheetView>
  </sheetViews>
  <sheetFormatPr defaultRowHeight="15.75"/>
  <cols>
    <col min="1" max="1" width="40.42578125" style="342" bestFit="1" customWidth="1"/>
    <col min="2" max="6" width="13.85546875" style="342" customWidth="1"/>
    <col min="7" max="7" width="9.28515625" style="342" customWidth="1"/>
    <col min="8" max="8" width="13.85546875" style="342" customWidth="1"/>
    <col min="9" max="9" width="10.5703125" style="342" customWidth="1"/>
    <col min="10" max="256" width="9.140625" style="342"/>
    <col min="257" max="257" width="34.42578125" style="342" bestFit="1" customWidth="1"/>
    <col min="258" max="260" width="9.42578125" style="342" bestFit="1" customWidth="1"/>
    <col min="261" max="262" width="9.140625" style="342"/>
    <col min="263" max="263" width="7.28515625" style="342" bestFit="1" customWidth="1"/>
    <col min="264" max="264" width="9.5703125" style="342" customWidth="1"/>
    <col min="265" max="265" width="7.28515625" style="342" bestFit="1" customWidth="1"/>
    <col min="266" max="512" width="9.140625" style="342"/>
    <col min="513" max="513" width="34.42578125" style="342" bestFit="1" customWidth="1"/>
    <col min="514" max="516" width="9.42578125" style="342" bestFit="1" customWidth="1"/>
    <col min="517" max="518" width="9.140625" style="342"/>
    <col min="519" max="519" width="7.28515625" style="342" bestFit="1" customWidth="1"/>
    <col min="520" max="520" width="9.5703125" style="342" customWidth="1"/>
    <col min="521" max="521" width="7.28515625" style="342" bestFit="1" customWidth="1"/>
    <col min="522" max="768" width="9.140625" style="342"/>
    <col min="769" max="769" width="34.42578125" style="342" bestFit="1" customWidth="1"/>
    <col min="770" max="772" width="9.42578125" style="342" bestFit="1" customWidth="1"/>
    <col min="773" max="774" width="9.140625" style="342"/>
    <col min="775" max="775" width="7.28515625" style="342" bestFit="1" customWidth="1"/>
    <col min="776" max="776" width="9.5703125" style="342" customWidth="1"/>
    <col min="777" max="777" width="7.28515625" style="342" bestFit="1" customWidth="1"/>
    <col min="778" max="1024" width="9.140625" style="342"/>
    <col min="1025" max="1025" width="34.42578125" style="342" bestFit="1" customWidth="1"/>
    <col min="1026" max="1028" width="9.42578125" style="342" bestFit="1" customWidth="1"/>
    <col min="1029" max="1030" width="9.140625" style="342"/>
    <col min="1031" max="1031" width="7.28515625" style="342" bestFit="1" customWidth="1"/>
    <col min="1032" max="1032" width="9.5703125" style="342" customWidth="1"/>
    <col min="1033" max="1033" width="7.28515625" style="342" bestFit="1" customWidth="1"/>
    <col min="1034" max="1280" width="9.140625" style="342"/>
    <col min="1281" max="1281" width="34.42578125" style="342" bestFit="1" customWidth="1"/>
    <col min="1282" max="1284" width="9.42578125" style="342" bestFit="1" customWidth="1"/>
    <col min="1285" max="1286" width="9.140625" style="342"/>
    <col min="1287" max="1287" width="7.28515625" style="342" bestFit="1" customWidth="1"/>
    <col min="1288" max="1288" width="9.5703125" style="342" customWidth="1"/>
    <col min="1289" max="1289" width="7.28515625" style="342" bestFit="1" customWidth="1"/>
    <col min="1290" max="1536" width="9.140625" style="342"/>
    <col min="1537" max="1537" width="34.42578125" style="342" bestFit="1" customWidth="1"/>
    <col min="1538" max="1540" width="9.42578125" style="342" bestFit="1" customWidth="1"/>
    <col min="1541" max="1542" width="9.140625" style="342"/>
    <col min="1543" max="1543" width="7.28515625" style="342" bestFit="1" customWidth="1"/>
    <col min="1544" max="1544" width="9.5703125" style="342" customWidth="1"/>
    <col min="1545" max="1545" width="7.28515625" style="342" bestFit="1" customWidth="1"/>
    <col min="1546" max="1792" width="9.140625" style="342"/>
    <col min="1793" max="1793" width="34.42578125" style="342" bestFit="1" customWidth="1"/>
    <col min="1794" max="1796" width="9.42578125" style="342" bestFit="1" customWidth="1"/>
    <col min="1797" max="1798" width="9.140625" style="342"/>
    <col min="1799" max="1799" width="7.28515625" style="342" bestFit="1" customWidth="1"/>
    <col min="1800" max="1800" width="9.5703125" style="342" customWidth="1"/>
    <col min="1801" max="1801" width="7.28515625" style="342" bestFit="1" customWidth="1"/>
    <col min="1802" max="2048" width="9.140625" style="342"/>
    <col min="2049" max="2049" width="34.42578125" style="342" bestFit="1" customWidth="1"/>
    <col min="2050" max="2052" width="9.42578125" style="342" bestFit="1" customWidth="1"/>
    <col min="2053" max="2054" width="9.140625" style="342"/>
    <col min="2055" max="2055" width="7.28515625" style="342" bestFit="1" customWidth="1"/>
    <col min="2056" max="2056" width="9.5703125" style="342" customWidth="1"/>
    <col min="2057" max="2057" width="7.28515625" style="342" bestFit="1" customWidth="1"/>
    <col min="2058" max="2304" width="9.140625" style="342"/>
    <col min="2305" max="2305" width="34.42578125" style="342" bestFit="1" customWidth="1"/>
    <col min="2306" max="2308" width="9.42578125" style="342" bestFit="1" customWidth="1"/>
    <col min="2309" max="2310" width="9.140625" style="342"/>
    <col min="2311" max="2311" width="7.28515625" style="342" bestFit="1" customWidth="1"/>
    <col min="2312" max="2312" width="9.5703125" style="342" customWidth="1"/>
    <col min="2313" max="2313" width="7.28515625" style="342" bestFit="1" customWidth="1"/>
    <col min="2314" max="2560" width="9.140625" style="342"/>
    <col min="2561" max="2561" width="34.42578125" style="342" bestFit="1" customWidth="1"/>
    <col min="2562" max="2564" width="9.42578125" style="342" bestFit="1" customWidth="1"/>
    <col min="2565" max="2566" width="9.140625" style="342"/>
    <col min="2567" max="2567" width="7.28515625" style="342" bestFit="1" customWidth="1"/>
    <col min="2568" max="2568" width="9.5703125" style="342" customWidth="1"/>
    <col min="2569" max="2569" width="7.28515625" style="342" bestFit="1" customWidth="1"/>
    <col min="2570" max="2816" width="9.140625" style="342"/>
    <col min="2817" max="2817" width="34.42578125" style="342" bestFit="1" customWidth="1"/>
    <col min="2818" max="2820" width="9.42578125" style="342" bestFit="1" customWidth="1"/>
    <col min="2821" max="2822" width="9.140625" style="342"/>
    <col min="2823" max="2823" width="7.28515625" style="342" bestFit="1" customWidth="1"/>
    <col min="2824" max="2824" width="9.5703125" style="342" customWidth="1"/>
    <col min="2825" max="2825" width="7.28515625" style="342" bestFit="1" customWidth="1"/>
    <col min="2826" max="3072" width="9.140625" style="342"/>
    <col min="3073" max="3073" width="34.42578125" style="342" bestFit="1" customWidth="1"/>
    <col min="3074" max="3076" width="9.42578125" style="342" bestFit="1" customWidth="1"/>
    <col min="3077" max="3078" width="9.140625" style="342"/>
    <col min="3079" max="3079" width="7.28515625" style="342" bestFit="1" customWidth="1"/>
    <col min="3080" max="3080" width="9.5703125" style="342" customWidth="1"/>
    <col min="3081" max="3081" width="7.28515625" style="342" bestFit="1" customWidth="1"/>
    <col min="3082" max="3328" width="9.140625" style="342"/>
    <col min="3329" max="3329" width="34.42578125" style="342" bestFit="1" customWidth="1"/>
    <col min="3330" max="3332" width="9.42578125" style="342" bestFit="1" customWidth="1"/>
    <col min="3333" max="3334" width="9.140625" style="342"/>
    <col min="3335" max="3335" width="7.28515625" style="342" bestFit="1" customWidth="1"/>
    <col min="3336" max="3336" width="9.5703125" style="342" customWidth="1"/>
    <col min="3337" max="3337" width="7.28515625" style="342" bestFit="1" customWidth="1"/>
    <col min="3338" max="3584" width="9.140625" style="342"/>
    <col min="3585" max="3585" width="34.42578125" style="342" bestFit="1" customWidth="1"/>
    <col min="3586" max="3588" width="9.42578125" style="342" bestFit="1" customWidth="1"/>
    <col min="3589" max="3590" width="9.140625" style="342"/>
    <col min="3591" max="3591" width="7.28515625" style="342" bestFit="1" customWidth="1"/>
    <col min="3592" max="3592" width="9.5703125" style="342" customWidth="1"/>
    <col min="3593" max="3593" width="7.28515625" style="342" bestFit="1" customWidth="1"/>
    <col min="3594" max="3840" width="9.140625" style="342"/>
    <col min="3841" max="3841" width="34.42578125" style="342" bestFit="1" customWidth="1"/>
    <col min="3842" max="3844" width="9.42578125" style="342" bestFit="1" customWidth="1"/>
    <col min="3845" max="3846" width="9.140625" style="342"/>
    <col min="3847" max="3847" width="7.28515625" style="342" bestFit="1" customWidth="1"/>
    <col min="3848" max="3848" width="9.5703125" style="342" customWidth="1"/>
    <col min="3849" max="3849" width="7.28515625" style="342" bestFit="1" customWidth="1"/>
    <col min="3850" max="4096" width="9.140625" style="342"/>
    <col min="4097" max="4097" width="34.42578125" style="342" bestFit="1" customWidth="1"/>
    <col min="4098" max="4100" width="9.42578125" style="342" bestFit="1" customWidth="1"/>
    <col min="4101" max="4102" width="9.140625" style="342"/>
    <col min="4103" max="4103" width="7.28515625" style="342" bestFit="1" customWidth="1"/>
    <col min="4104" max="4104" width="9.5703125" style="342" customWidth="1"/>
    <col min="4105" max="4105" width="7.28515625" style="342" bestFit="1" customWidth="1"/>
    <col min="4106" max="4352" width="9.140625" style="342"/>
    <col min="4353" max="4353" width="34.42578125" style="342" bestFit="1" customWidth="1"/>
    <col min="4354" max="4356" width="9.42578125" style="342" bestFit="1" customWidth="1"/>
    <col min="4357" max="4358" width="9.140625" style="342"/>
    <col min="4359" max="4359" width="7.28515625" style="342" bestFit="1" customWidth="1"/>
    <col min="4360" max="4360" width="9.5703125" style="342" customWidth="1"/>
    <col min="4361" max="4361" width="7.28515625" style="342" bestFit="1" customWidth="1"/>
    <col min="4362" max="4608" width="9.140625" style="342"/>
    <col min="4609" max="4609" width="34.42578125" style="342" bestFit="1" customWidth="1"/>
    <col min="4610" max="4612" width="9.42578125" style="342" bestFit="1" customWidth="1"/>
    <col min="4613" max="4614" width="9.140625" style="342"/>
    <col min="4615" max="4615" width="7.28515625" style="342" bestFit="1" customWidth="1"/>
    <col min="4616" max="4616" width="9.5703125" style="342" customWidth="1"/>
    <col min="4617" max="4617" width="7.28515625" style="342" bestFit="1" customWidth="1"/>
    <col min="4618" max="4864" width="9.140625" style="342"/>
    <col min="4865" max="4865" width="34.42578125" style="342" bestFit="1" customWidth="1"/>
    <col min="4866" max="4868" width="9.42578125" style="342" bestFit="1" customWidth="1"/>
    <col min="4869" max="4870" width="9.140625" style="342"/>
    <col min="4871" max="4871" width="7.28515625" style="342" bestFit="1" customWidth="1"/>
    <col min="4872" max="4872" width="9.5703125" style="342" customWidth="1"/>
    <col min="4873" max="4873" width="7.28515625" style="342" bestFit="1" customWidth="1"/>
    <col min="4874" max="5120" width="9.140625" style="342"/>
    <col min="5121" max="5121" width="34.42578125" style="342" bestFit="1" customWidth="1"/>
    <col min="5122" max="5124" width="9.42578125" style="342" bestFit="1" customWidth="1"/>
    <col min="5125" max="5126" width="9.140625" style="342"/>
    <col min="5127" max="5127" width="7.28515625" style="342" bestFit="1" customWidth="1"/>
    <col min="5128" max="5128" width="9.5703125" style="342" customWidth="1"/>
    <col min="5129" max="5129" width="7.28515625" style="342" bestFit="1" customWidth="1"/>
    <col min="5130" max="5376" width="9.140625" style="342"/>
    <col min="5377" max="5377" width="34.42578125" style="342" bestFit="1" customWidth="1"/>
    <col min="5378" max="5380" width="9.42578125" style="342" bestFit="1" customWidth="1"/>
    <col min="5381" max="5382" width="9.140625" style="342"/>
    <col min="5383" max="5383" width="7.28515625" style="342" bestFit="1" customWidth="1"/>
    <col min="5384" max="5384" width="9.5703125" style="342" customWidth="1"/>
    <col min="5385" max="5385" width="7.28515625" style="342" bestFit="1" customWidth="1"/>
    <col min="5386" max="5632" width="9.140625" style="342"/>
    <col min="5633" max="5633" width="34.42578125" style="342" bestFit="1" customWidth="1"/>
    <col min="5634" max="5636" width="9.42578125" style="342" bestFit="1" customWidth="1"/>
    <col min="5637" max="5638" width="9.140625" style="342"/>
    <col min="5639" max="5639" width="7.28515625" style="342" bestFit="1" customWidth="1"/>
    <col min="5640" max="5640" width="9.5703125" style="342" customWidth="1"/>
    <col min="5641" max="5641" width="7.28515625" style="342" bestFit="1" customWidth="1"/>
    <col min="5642" max="5888" width="9.140625" style="342"/>
    <col min="5889" max="5889" width="34.42578125" style="342" bestFit="1" customWidth="1"/>
    <col min="5890" max="5892" width="9.42578125" style="342" bestFit="1" customWidth="1"/>
    <col min="5893" max="5894" width="9.140625" style="342"/>
    <col min="5895" max="5895" width="7.28515625" style="342" bestFit="1" customWidth="1"/>
    <col min="5896" max="5896" width="9.5703125" style="342" customWidth="1"/>
    <col min="5897" max="5897" width="7.28515625" style="342" bestFit="1" customWidth="1"/>
    <col min="5898" max="6144" width="9.140625" style="342"/>
    <col min="6145" max="6145" width="34.42578125" style="342" bestFit="1" customWidth="1"/>
    <col min="6146" max="6148" width="9.42578125" style="342" bestFit="1" customWidth="1"/>
    <col min="6149" max="6150" width="9.140625" style="342"/>
    <col min="6151" max="6151" width="7.28515625" style="342" bestFit="1" customWidth="1"/>
    <col min="6152" max="6152" width="9.5703125" style="342" customWidth="1"/>
    <col min="6153" max="6153" width="7.28515625" style="342" bestFit="1" customWidth="1"/>
    <col min="6154" max="6400" width="9.140625" style="342"/>
    <col min="6401" max="6401" width="34.42578125" style="342" bestFit="1" customWidth="1"/>
    <col min="6402" max="6404" width="9.42578125" style="342" bestFit="1" customWidth="1"/>
    <col min="6405" max="6406" width="9.140625" style="342"/>
    <col min="6407" max="6407" width="7.28515625" style="342" bestFit="1" customWidth="1"/>
    <col min="6408" max="6408" width="9.5703125" style="342" customWidth="1"/>
    <col min="6409" max="6409" width="7.28515625" style="342" bestFit="1" customWidth="1"/>
    <col min="6410" max="6656" width="9.140625" style="342"/>
    <col min="6657" max="6657" width="34.42578125" style="342" bestFit="1" customWidth="1"/>
    <col min="6658" max="6660" width="9.42578125" style="342" bestFit="1" customWidth="1"/>
    <col min="6661" max="6662" width="9.140625" style="342"/>
    <col min="6663" max="6663" width="7.28515625" style="342" bestFit="1" customWidth="1"/>
    <col min="6664" max="6664" width="9.5703125" style="342" customWidth="1"/>
    <col min="6665" max="6665" width="7.28515625" style="342" bestFit="1" customWidth="1"/>
    <col min="6666" max="6912" width="9.140625" style="342"/>
    <col min="6913" max="6913" width="34.42578125" style="342" bestFit="1" customWidth="1"/>
    <col min="6914" max="6916" width="9.42578125" style="342" bestFit="1" customWidth="1"/>
    <col min="6917" max="6918" width="9.140625" style="342"/>
    <col min="6919" max="6919" width="7.28515625" style="342" bestFit="1" customWidth="1"/>
    <col min="6920" max="6920" width="9.5703125" style="342" customWidth="1"/>
    <col min="6921" max="6921" width="7.28515625" style="342" bestFit="1" customWidth="1"/>
    <col min="6922" max="7168" width="9.140625" style="342"/>
    <col min="7169" max="7169" width="34.42578125" style="342" bestFit="1" customWidth="1"/>
    <col min="7170" max="7172" width="9.42578125" style="342" bestFit="1" customWidth="1"/>
    <col min="7173" max="7174" width="9.140625" style="342"/>
    <col min="7175" max="7175" width="7.28515625" style="342" bestFit="1" customWidth="1"/>
    <col min="7176" max="7176" width="9.5703125" style="342" customWidth="1"/>
    <col min="7177" max="7177" width="7.28515625" style="342" bestFit="1" customWidth="1"/>
    <col min="7178" max="7424" width="9.140625" style="342"/>
    <col min="7425" max="7425" width="34.42578125" style="342" bestFit="1" customWidth="1"/>
    <col min="7426" max="7428" width="9.42578125" style="342" bestFit="1" customWidth="1"/>
    <col min="7429" max="7430" width="9.140625" style="342"/>
    <col min="7431" max="7431" width="7.28515625" style="342" bestFit="1" customWidth="1"/>
    <col min="7432" max="7432" width="9.5703125" style="342" customWidth="1"/>
    <col min="7433" max="7433" width="7.28515625" style="342" bestFit="1" customWidth="1"/>
    <col min="7434" max="7680" width="9.140625" style="342"/>
    <col min="7681" max="7681" width="34.42578125" style="342" bestFit="1" customWidth="1"/>
    <col min="7682" max="7684" width="9.42578125" style="342" bestFit="1" customWidth="1"/>
    <col min="7685" max="7686" width="9.140625" style="342"/>
    <col min="7687" max="7687" width="7.28515625" style="342" bestFit="1" customWidth="1"/>
    <col min="7688" max="7688" width="9.5703125" style="342" customWidth="1"/>
    <col min="7689" max="7689" width="7.28515625" style="342" bestFit="1" customWidth="1"/>
    <col min="7690" max="7936" width="9.140625" style="342"/>
    <col min="7937" max="7937" width="34.42578125" style="342" bestFit="1" customWidth="1"/>
    <col min="7938" max="7940" width="9.42578125" style="342" bestFit="1" customWidth="1"/>
    <col min="7941" max="7942" width="9.140625" style="342"/>
    <col min="7943" max="7943" width="7.28515625" style="342" bestFit="1" customWidth="1"/>
    <col min="7944" max="7944" width="9.5703125" style="342" customWidth="1"/>
    <col min="7945" max="7945" width="7.28515625" style="342" bestFit="1" customWidth="1"/>
    <col min="7946" max="8192" width="9.140625" style="342"/>
    <col min="8193" max="8193" width="34.42578125" style="342" bestFit="1" customWidth="1"/>
    <col min="8194" max="8196" width="9.42578125" style="342" bestFit="1" customWidth="1"/>
    <col min="8197" max="8198" width="9.140625" style="342"/>
    <col min="8199" max="8199" width="7.28515625" style="342" bestFit="1" customWidth="1"/>
    <col min="8200" max="8200" width="9.5703125" style="342" customWidth="1"/>
    <col min="8201" max="8201" width="7.28515625" style="342" bestFit="1" customWidth="1"/>
    <col min="8202" max="8448" width="9.140625" style="342"/>
    <col min="8449" max="8449" width="34.42578125" style="342" bestFit="1" customWidth="1"/>
    <col min="8450" max="8452" width="9.42578125" style="342" bestFit="1" customWidth="1"/>
    <col min="8453" max="8454" width="9.140625" style="342"/>
    <col min="8455" max="8455" width="7.28515625" style="342" bestFit="1" customWidth="1"/>
    <col min="8456" max="8456" width="9.5703125" style="342" customWidth="1"/>
    <col min="8457" max="8457" width="7.28515625" style="342" bestFit="1" customWidth="1"/>
    <col min="8458" max="8704" width="9.140625" style="342"/>
    <col min="8705" max="8705" width="34.42578125" style="342" bestFit="1" customWidth="1"/>
    <col min="8706" max="8708" width="9.42578125" style="342" bestFit="1" customWidth="1"/>
    <col min="8709" max="8710" width="9.140625" style="342"/>
    <col min="8711" max="8711" width="7.28515625" style="342" bestFit="1" customWidth="1"/>
    <col min="8712" max="8712" width="9.5703125" style="342" customWidth="1"/>
    <col min="8713" max="8713" width="7.28515625" style="342" bestFit="1" customWidth="1"/>
    <col min="8714" max="8960" width="9.140625" style="342"/>
    <col min="8961" max="8961" width="34.42578125" style="342" bestFit="1" customWidth="1"/>
    <col min="8962" max="8964" width="9.42578125" style="342" bestFit="1" customWidth="1"/>
    <col min="8965" max="8966" width="9.140625" style="342"/>
    <col min="8967" max="8967" width="7.28515625" style="342" bestFit="1" customWidth="1"/>
    <col min="8968" max="8968" width="9.5703125" style="342" customWidth="1"/>
    <col min="8969" max="8969" width="7.28515625" style="342" bestFit="1" customWidth="1"/>
    <col min="8970" max="9216" width="9.140625" style="342"/>
    <col min="9217" max="9217" width="34.42578125" style="342" bestFit="1" customWidth="1"/>
    <col min="9218" max="9220" width="9.42578125" style="342" bestFit="1" customWidth="1"/>
    <col min="9221" max="9222" width="9.140625" style="342"/>
    <col min="9223" max="9223" width="7.28515625" style="342" bestFit="1" customWidth="1"/>
    <col min="9224" max="9224" width="9.5703125" style="342" customWidth="1"/>
    <col min="9225" max="9225" width="7.28515625" style="342" bestFit="1" customWidth="1"/>
    <col min="9226" max="9472" width="9.140625" style="342"/>
    <col min="9473" max="9473" width="34.42578125" style="342" bestFit="1" customWidth="1"/>
    <col min="9474" max="9476" width="9.42578125" style="342" bestFit="1" customWidth="1"/>
    <col min="9477" max="9478" width="9.140625" style="342"/>
    <col min="9479" max="9479" width="7.28515625" style="342" bestFit="1" customWidth="1"/>
    <col min="9480" max="9480" width="9.5703125" style="342" customWidth="1"/>
    <col min="9481" max="9481" width="7.28515625" style="342" bestFit="1" customWidth="1"/>
    <col min="9482" max="9728" width="9.140625" style="342"/>
    <col min="9729" max="9729" width="34.42578125" style="342" bestFit="1" customWidth="1"/>
    <col min="9730" max="9732" width="9.42578125" style="342" bestFit="1" customWidth="1"/>
    <col min="9733" max="9734" width="9.140625" style="342"/>
    <col min="9735" max="9735" width="7.28515625" style="342" bestFit="1" customWidth="1"/>
    <col min="9736" max="9736" width="9.5703125" style="342" customWidth="1"/>
    <col min="9737" max="9737" width="7.28515625" style="342" bestFit="1" customWidth="1"/>
    <col min="9738" max="9984" width="9.140625" style="342"/>
    <col min="9985" max="9985" width="34.42578125" style="342" bestFit="1" customWidth="1"/>
    <col min="9986" max="9988" width="9.42578125" style="342" bestFit="1" customWidth="1"/>
    <col min="9989" max="9990" width="9.140625" style="342"/>
    <col min="9991" max="9991" width="7.28515625" style="342" bestFit="1" customWidth="1"/>
    <col min="9992" max="9992" width="9.5703125" style="342" customWidth="1"/>
    <col min="9993" max="9993" width="7.28515625" style="342" bestFit="1" customWidth="1"/>
    <col min="9994" max="10240" width="9.140625" style="342"/>
    <col min="10241" max="10241" width="34.42578125" style="342" bestFit="1" customWidth="1"/>
    <col min="10242" max="10244" width="9.42578125" style="342" bestFit="1" customWidth="1"/>
    <col min="10245" max="10246" width="9.140625" style="342"/>
    <col min="10247" max="10247" width="7.28515625" style="342" bestFit="1" customWidth="1"/>
    <col min="10248" max="10248" width="9.5703125" style="342" customWidth="1"/>
    <col min="10249" max="10249" width="7.28515625" style="342" bestFit="1" customWidth="1"/>
    <col min="10250" max="10496" width="9.140625" style="342"/>
    <col min="10497" max="10497" width="34.42578125" style="342" bestFit="1" customWidth="1"/>
    <col min="10498" max="10500" width="9.42578125" style="342" bestFit="1" customWidth="1"/>
    <col min="10501" max="10502" width="9.140625" style="342"/>
    <col min="10503" max="10503" width="7.28515625" style="342" bestFit="1" customWidth="1"/>
    <col min="10504" max="10504" width="9.5703125" style="342" customWidth="1"/>
    <col min="10505" max="10505" width="7.28515625" style="342" bestFit="1" customWidth="1"/>
    <col min="10506" max="10752" width="9.140625" style="342"/>
    <col min="10753" max="10753" width="34.42578125" style="342" bestFit="1" customWidth="1"/>
    <col min="10754" max="10756" width="9.42578125" style="342" bestFit="1" customWidth="1"/>
    <col min="10757" max="10758" width="9.140625" style="342"/>
    <col min="10759" max="10759" width="7.28515625" style="342" bestFit="1" customWidth="1"/>
    <col min="10760" max="10760" width="9.5703125" style="342" customWidth="1"/>
    <col min="10761" max="10761" width="7.28515625" style="342" bestFit="1" customWidth="1"/>
    <col min="10762" max="11008" width="9.140625" style="342"/>
    <col min="11009" max="11009" width="34.42578125" style="342" bestFit="1" customWidth="1"/>
    <col min="11010" max="11012" width="9.42578125" style="342" bestFit="1" customWidth="1"/>
    <col min="11013" max="11014" width="9.140625" style="342"/>
    <col min="11015" max="11015" width="7.28515625" style="342" bestFit="1" customWidth="1"/>
    <col min="11016" max="11016" width="9.5703125" style="342" customWidth="1"/>
    <col min="11017" max="11017" width="7.28515625" style="342" bestFit="1" customWidth="1"/>
    <col min="11018" max="11264" width="9.140625" style="342"/>
    <col min="11265" max="11265" width="34.42578125" style="342" bestFit="1" customWidth="1"/>
    <col min="11266" max="11268" width="9.42578125" style="342" bestFit="1" customWidth="1"/>
    <col min="11269" max="11270" width="9.140625" style="342"/>
    <col min="11271" max="11271" width="7.28515625" style="342" bestFit="1" customWidth="1"/>
    <col min="11272" max="11272" width="9.5703125" style="342" customWidth="1"/>
    <col min="11273" max="11273" width="7.28515625" style="342" bestFit="1" customWidth="1"/>
    <col min="11274" max="11520" width="9.140625" style="342"/>
    <col min="11521" max="11521" width="34.42578125" style="342" bestFit="1" customWidth="1"/>
    <col min="11522" max="11524" width="9.42578125" style="342" bestFit="1" customWidth="1"/>
    <col min="11525" max="11526" width="9.140625" style="342"/>
    <col min="11527" max="11527" width="7.28515625" style="342" bestFit="1" customWidth="1"/>
    <col min="11528" max="11528" width="9.5703125" style="342" customWidth="1"/>
    <col min="11529" max="11529" width="7.28515625" style="342" bestFit="1" customWidth="1"/>
    <col min="11530" max="11776" width="9.140625" style="342"/>
    <col min="11777" max="11777" width="34.42578125" style="342" bestFit="1" customWidth="1"/>
    <col min="11778" max="11780" width="9.42578125" style="342" bestFit="1" customWidth="1"/>
    <col min="11781" max="11782" width="9.140625" style="342"/>
    <col min="11783" max="11783" width="7.28515625" style="342" bestFit="1" customWidth="1"/>
    <col min="11784" max="11784" width="9.5703125" style="342" customWidth="1"/>
    <col min="11785" max="11785" width="7.28515625" style="342" bestFit="1" customWidth="1"/>
    <col min="11786" max="12032" width="9.140625" style="342"/>
    <col min="12033" max="12033" width="34.42578125" style="342" bestFit="1" customWidth="1"/>
    <col min="12034" max="12036" width="9.42578125" style="342" bestFit="1" customWidth="1"/>
    <col min="12037" max="12038" width="9.140625" style="342"/>
    <col min="12039" max="12039" width="7.28515625" style="342" bestFit="1" customWidth="1"/>
    <col min="12040" max="12040" width="9.5703125" style="342" customWidth="1"/>
    <col min="12041" max="12041" width="7.28515625" style="342" bestFit="1" customWidth="1"/>
    <col min="12042" max="12288" width="9.140625" style="342"/>
    <col min="12289" max="12289" width="34.42578125" style="342" bestFit="1" customWidth="1"/>
    <col min="12290" max="12292" width="9.42578125" style="342" bestFit="1" customWidth="1"/>
    <col min="12293" max="12294" width="9.140625" style="342"/>
    <col min="12295" max="12295" width="7.28515625" style="342" bestFit="1" customWidth="1"/>
    <col min="12296" max="12296" width="9.5703125" style="342" customWidth="1"/>
    <col min="12297" max="12297" width="7.28515625" style="342" bestFit="1" customWidth="1"/>
    <col min="12298" max="12544" width="9.140625" style="342"/>
    <col min="12545" max="12545" width="34.42578125" style="342" bestFit="1" customWidth="1"/>
    <col min="12546" max="12548" width="9.42578125" style="342" bestFit="1" customWidth="1"/>
    <col min="12549" max="12550" width="9.140625" style="342"/>
    <col min="12551" max="12551" width="7.28515625" style="342" bestFit="1" customWidth="1"/>
    <col min="12552" max="12552" width="9.5703125" style="342" customWidth="1"/>
    <col min="12553" max="12553" width="7.28515625" style="342" bestFit="1" customWidth="1"/>
    <col min="12554" max="12800" width="9.140625" style="342"/>
    <col min="12801" max="12801" width="34.42578125" style="342" bestFit="1" customWidth="1"/>
    <col min="12802" max="12804" width="9.42578125" style="342" bestFit="1" customWidth="1"/>
    <col min="12805" max="12806" width="9.140625" style="342"/>
    <col min="12807" max="12807" width="7.28515625" style="342" bestFit="1" customWidth="1"/>
    <col min="12808" max="12808" width="9.5703125" style="342" customWidth="1"/>
    <col min="12809" max="12809" width="7.28515625" style="342" bestFit="1" customWidth="1"/>
    <col min="12810" max="13056" width="9.140625" style="342"/>
    <col min="13057" max="13057" width="34.42578125" style="342" bestFit="1" customWidth="1"/>
    <col min="13058" max="13060" width="9.42578125" style="342" bestFit="1" customWidth="1"/>
    <col min="13061" max="13062" width="9.140625" style="342"/>
    <col min="13063" max="13063" width="7.28515625" style="342" bestFit="1" customWidth="1"/>
    <col min="13064" max="13064" width="9.5703125" style="342" customWidth="1"/>
    <col min="13065" max="13065" width="7.28515625" style="342" bestFit="1" customWidth="1"/>
    <col min="13066" max="13312" width="9.140625" style="342"/>
    <col min="13313" max="13313" width="34.42578125" style="342" bestFit="1" customWidth="1"/>
    <col min="13314" max="13316" width="9.42578125" style="342" bestFit="1" customWidth="1"/>
    <col min="13317" max="13318" width="9.140625" style="342"/>
    <col min="13319" max="13319" width="7.28515625" style="342" bestFit="1" customWidth="1"/>
    <col min="13320" max="13320" width="9.5703125" style="342" customWidth="1"/>
    <col min="13321" max="13321" width="7.28515625" style="342" bestFit="1" customWidth="1"/>
    <col min="13322" max="13568" width="9.140625" style="342"/>
    <col min="13569" max="13569" width="34.42578125" style="342" bestFit="1" customWidth="1"/>
    <col min="13570" max="13572" width="9.42578125" style="342" bestFit="1" customWidth="1"/>
    <col min="13573" max="13574" width="9.140625" style="342"/>
    <col min="13575" max="13575" width="7.28515625" style="342" bestFit="1" customWidth="1"/>
    <col min="13576" max="13576" width="9.5703125" style="342" customWidth="1"/>
    <col min="13577" max="13577" width="7.28515625" style="342" bestFit="1" customWidth="1"/>
    <col min="13578" max="13824" width="9.140625" style="342"/>
    <col min="13825" max="13825" width="34.42578125" style="342" bestFit="1" customWidth="1"/>
    <col min="13826" max="13828" width="9.42578125" style="342" bestFit="1" customWidth="1"/>
    <col min="13829" max="13830" width="9.140625" style="342"/>
    <col min="13831" max="13831" width="7.28515625" style="342" bestFit="1" customWidth="1"/>
    <col min="13832" max="13832" width="9.5703125" style="342" customWidth="1"/>
    <col min="13833" max="13833" width="7.28515625" style="342" bestFit="1" customWidth="1"/>
    <col min="13834" max="14080" width="9.140625" style="342"/>
    <col min="14081" max="14081" width="34.42578125" style="342" bestFit="1" customWidth="1"/>
    <col min="14082" max="14084" width="9.42578125" style="342" bestFit="1" customWidth="1"/>
    <col min="14085" max="14086" width="9.140625" style="342"/>
    <col min="14087" max="14087" width="7.28515625" style="342" bestFit="1" customWidth="1"/>
    <col min="14088" max="14088" width="9.5703125" style="342" customWidth="1"/>
    <col min="14089" max="14089" width="7.28515625" style="342" bestFit="1" customWidth="1"/>
    <col min="14090" max="14336" width="9.140625" style="342"/>
    <col min="14337" max="14337" width="34.42578125" style="342" bestFit="1" customWidth="1"/>
    <col min="14338" max="14340" width="9.42578125" style="342" bestFit="1" customWidth="1"/>
    <col min="14341" max="14342" width="9.140625" style="342"/>
    <col min="14343" max="14343" width="7.28515625" style="342" bestFit="1" customWidth="1"/>
    <col min="14344" max="14344" width="9.5703125" style="342" customWidth="1"/>
    <col min="14345" max="14345" width="7.28515625" style="342" bestFit="1" customWidth="1"/>
    <col min="14346" max="14592" width="9.140625" style="342"/>
    <col min="14593" max="14593" width="34.42578125" style="342" bestFit="1" customWidth="1"/>
    <col min="14594" max="14596" width="9.42578125" style="342" bestFit="1" customWidth="1"/>
    <col min="14597" max="14598" width="9.140625" style="342"/>
    <col min="14599" max="14599" width="7.28515625" style="342" bestFit="1" customWidth="1"/>
    <col min="14600" max="14600" width="9.5703125" style="342" customWidth="1"/>
    <col min="14601" max="14601" width="7.28515625" style="342" bestFit="1" customWidth="1"/>
    <col min="14602" max="14848" width="9.140625" style="342"/>
    <col min="14849" max="14849" width="34.42578125" style="342" bestFit="1" customWidth="1"/>
    <col min="14850" max="14852" width="9.42578125" style="342" bestFit="1" customWidth="1"/>
    <col min="14853" max="14854" width="9.140625" style="342"/>
    <col min="14855" max="14855" width="7.28515625" style="342" bestFit="1" customWidth="1"/>
    <col min="14856" max="14856" width="9.5703125" style="342" customWidth="1"/>
    <col min="14857" max="14857" width="7.28515625" style="342" bestFit="1" customWidth="1"/>
    <col min="14858" max="15104" width="9.140625" style="342"/>
    <col min="15105" max="15105" width="34.42578125" style="342" bestFit="1" customWidth="1"/>
    <col min="15106" max="15108" width="9.42578125" style="342" bestFit="1" customWidth="1"/>
    <col min="15109" max="15110" width="9.140625" style="342"/>
    <col min="15111" max="15111" width="7.28515625" style="342" bestFit="1" customWidth="1"/>
    <col min="15112" max="15112" width="9.5703125" style="342" customWidth="1"/>
    <col min="15113" max="15113" width="7.28515625" style="342" bestFit="1" customWidth="1"/>
    <col min="15114" max="15360" width="9.140625" style="342"/>
    <col min="15361" max="15361" width="34.42578125" style="342" bestFit="1" customWidth="1"/>
    <col min="15362" max="15364" width="9.42578125" style="342" bestFit="1" customWidth="1"/>
    <col min="15365" max="15366" width="9.140625" style="342"/>
    <col min="15367" max="15367" width="7.28515625" style="342" bestFit="1" customWidth="1"/>
    <col min="15368" max="15368" width="9.5703125" style="342" customWidth="1"/>
    <col min="15369" max="15369" width="7.28515625" style="342" bestFit="1" customWidth="1"/>
    <col min="15370" max="15616" width="9.140625" style="342"/>
    <col min="15617" max="15617" width="34.42578125" style="342" bestFit="1" customWidth="1"/>
    <col min="15618" max="15620" width="9.42578125" style="342" bestFit="1" customWidth="1"/>
    <col min="15621" max="15622" width="9.140625" style="342"/>
    <col min="15623" max="15623" width="7.28515625" style="342" bestFit="1" customWidth="1"/>
    <col min="15624" max="15624" width="9.5703125" style="342" customWidth="1"/>
    <col min="15625" max="15625" width="7.28515625" style="342" bestFit="1" customWidth="1"/>
    <col min="15626" max="15872" width="9.140625" style="342"/>
    <col min="15873" max="15873" width="34.42578125" style="342" bestFit="1" customWidth="1"/>
    <col min="15874" max="15876" width="9.42578125" style="342" bestFit="1" customWidth="1"/>
    <col min="15877" max="15878" width="9.140625" style="342"/>
    <col min="15879" max="15879" width="7.28515625" style="342" bestFit="1" customWidth="1"/>
    <col min="15880" max="15880" width="9.5703125" style="342" customWidth="1"/>
    <col min="15881" max="15881" width="7.28515625" style="342" bestFit="1" customWidth="1"/>
    <col min="15882" max="16128" width="9.140625" style="342"/>
    <col min="16129" max="16129" width="34.42578125" style="342" bestFit="1" customWidth="1"/>
    <col min="16130" max="16132" width="9.42578125" style="342" bestFit="1" customWidth="1"/>
    <col min="16133" max="16134" width="9.140625" style="342"/>
    <col min="16135" max="16135" width="7.28515625" style="342" bestFit="1" customWidth="1"/>
    <col min="16136" max="16136" width="9.5703125" style="342" customWidth="1"/>
    <col min="16137" max="16137" width="7.28515625" style="342" bestFit="1" customWidth="1"/>
    <col min="16138" max="16384" width="9.140625" style="342"/>
  </cols>
  <sheetData>
    <row r="1" spans="1:10">
      <c r="A1" s="1819" t="s">
        <v>540</v>
      </c>
      <c r="B1" s="1819"/>
      <c r="C1" s="1819"/>
      <c r="D1" s="1819"/>
      <c r="E1" s="1819"/>
      <c r="F1" s="1819"/>
      <c r="G1" s="1819"/>
      <c r="H1" s="1819"/>
      <c r="I1" s="1819"/>
    </row>
    <row r="2" spans="1:10">
      <c r="A2" s="1819" t="s">
        <v>125</v>
      </c>
      <c r="B2" s="1819"/>
      <c r="C2" s="1819"/>
      <c r="D2" s="1819"/>
      <c r="E2" s="1819"/>
      <c r="F2" s="1819"/>
      <c r="G2" s="1819"/>
      <c r="H2" s="1819"/>
      <c r="I2" s="1819"/>
    </row>
    <row r="3" spans="1:10" ht="16.5" thickBot="1">
      <c r="A3" s="803"/>
      <c r="B3" s="803"/>
      <c r="C3" s="803"/>
      <c r="D3" s="803"/>
      <c r="E3" s="803"/>
      <c r="F3" s="803"/>
      <c r="G3" s="803"/>
      <c r="H3" s="1830" t="s">
        <v>69</v>
      </c>
      <c r="I3" s="1830"/>
    </row>
    <row r="4" spans="1:10" ht="22.5" customHeight="1" thickTop="1">
      <c r="A4" s="1793" t="s">
        <v>324</v>
      </c>
      <c r="B4" s="703">
        <f>'Sect credit'!B4</f>
        <v>2016</v>
      </c>
      <c r="C4" s="704">
        <f>'Sect credit'!C4</f>
        <v>2017</v>
      </c>
      <c r="D4" s="704">
        <f>'Sect credit'!D4</f>
        <v>2017</v>
      </c>
      <c r="E4" s="704">
        <f>'Sect credit'!E4</f>
        <v>2018</v>
      </c>
      <c r="F4" s="1812" t="str">
        <f>'Sect credit'!F4</f>
        <v>Changes during ten months</v>
      </c>
      <c r="G4" s="1813"/>
      <c r="H4" s="1813"/>
      <c r="I4" s="1814"/>
    </row>
    <row r="5" spans="1:10" ht="22.5" customHeight="1">
      <c r="A5" s="1794"/>
      <c r="B5" s="705" t="str">
        <f>'Sect credit'!B5</f>
        <v xml:space="preserve">Jul </v>
      </c>
      <c r="C5" s="787" t="str">
        <f>'Sect credit'!C5</f>
        <v>May</v>
      </c>
      <c r="D5" s="705" t="str">
        <f>'Sect credit'!D5</f>
        <v>Jul (R)</v>
      </c>
      <c r="E5" s="787" t="str">
        <f>'Sect credit'!E5</f>
        <v>May (P)</v>
      </c>
      <c r="F5" s="1815" t="str">
        <f>'Sect credit'!F5:G5</f>
        <v>2016/17</v>
      </c>
      <c r="G5" s="1816"/>
      <c r="H5" s="1815" t="str">
        <f>'Sect credit'!H5:I5</f>
        <v>2017/18</v>
      </c>
      <c r="I5" s="1817"/>
    </row>
    <row r="6" spans="1:10" ht="22.5" customHeight="1">
      <c r="A6" s="1795"/>
      <c r="B6" s="804"/>
      <c r="C6" s="804"/>
      <c r="D6" s="804"/>
      <c r="E6" s="804"/>
      <c r="F6" s="804" t="s">
        <v>3</v>
      </c>
      <c r="G6" s="804" t="s">
        <v>290</v>
      </c>
      <c r="H6" s="804" t="s">
        <v>3</v>
      </c>
      <c r="I6" s="805" t="s">
        <v>290</v>
      </c>
    </row>
    <row r="7" spans="1:10" s="803" customFormat="1" ht="22.5" customHeight="1">
      <c r="A7" s="806" t="s">
        <v>541</v>
      </c>
      <c r="B7" s="807">
        <v>30642.247245480001</v>
      </c>
      <c r="C7" s="807">
        <v>35359.703757679024</v>
      </c>
      <c r="D7" s="807">
        <v>37452.612048049028</v>
      </c>
      <c r="E7" s="807">
        <v>37226.798331310005</v>
      </c>
      <c r="F7" s="807">
        <v>4717.4565121990236</v>
      </c>
      <c r="G7" s="807">
        <v>15.3952693952461</v>
      </c>
      <c r="H7" s="807">
        <v>-225.81371673902322</v>
      </c>
      <c r="I7" s="808">
        <v>-0.602931823418138</v>
      </c>
    </row>
    <row r="8" spans="1:10" s="803" customFormat="1" ht="22.5" customHeight="1">
      <c r="A8" s="806" t="s">
        <v>542</v>
      </c>
      <c r="B8" s="807">
        <v>1014.6742012399998</v>
      </c>
      <c r="C8" s="807">
        <v>1807.3416012099999</v>
      </c>
      <c r="D8" s="807">
        <v>997.93884472999969</v>
      </c>
      <c r="E8" s="807">
        <v>599.45768740999983</v>
      </c>
      <c r="F8" s="807">
        <v>792.66739997000013</v>
      </c>
      <c r="G8" s="807">
        <v>78.120385735766959</v>
      </c>
      <c r="H8" s="807">
        <v>-398.48115731999985</v>
      </c>
      <c r="I8" s="808">
        <v>-39.930418524575231</v>
      </c>
    </row>
    <row r="9" spans="1:10" s="803" customFormat="1" ht="22.5" customHeight="1">
      <c r="A9" s="806" t="s">
        <v>543</v>
      </c>
      <c r="B9" s="807">
        <v>29668.697392400001</v>
      </c>
      <c r="C9" s="807">
        <v>32401.981331510004</v>
      </c>
      <c r="D9" s="807">
        <v>33940.579231210002</v>
      </c>
      <c r="E9" s="807">
        <v>35758.125018607003</v>
      </c>
      <c r="F9" s="807">
        <v>2733.2839391100024</v>
      </c>
      <c r="G9" s="807">
        <v>9.2126860271599469</v>
      </c>
      <c r="H9" s="807">
        <v>1817.5457873970008</v>
      </c>
      <c r="I9" s="808">
        <v>5.3550818181844102</v>
      </c>
    </row>
    <row r="10" spans="1:10" s="803" customFormat="1" ht="22.5" customHeight="1">
      <c r="A10" s="806" t="s">
        <v>544</v>
      </c>
      <c r="B10" s="807">
        <v>10549.536879520989</v>
      </c>
      <c r="C10" s="807">
        <v>22342.980060509992</v>
      </c>
      <c r="D10" s="807">
        <v>21433.386203185986</v>
      </c>
      <c r="E10" s="807">
        <v>16931.772562540995</v>
      </c>
      <c r="F10" s="807">
        <v>11793.443180989003</v>
      </c>
      <c r="G10" s="807">
        <v>111.79109865839432</v>
      </c>
      <c r="H10" s="807">
        <v>-4501.6136406449914</v>
      </c>
      <c r="I10" s="808">
        <v>-21.002811212237869</v>
      </c>
    </row>
    <row r="11" spans="1:10" ht="22.5" customHeight="1">
      <c r="A11" s="809" t="s">
        <v>545</v>
      </c>
      <c r="B11" s="810">
        <v>9573.2858712009893</v>
      </c>
      <c r="C11" s="810">
        <v>21003.684434009989</v>
      </c>
      <c r="D11" s="810">
        <v>20038.838908685982</v>
      </c>
      <c r="E11" s="810">
        <v>16404.768525190997</v>
      </c>
      <c r="F11" s="810">
        <v>11430.398562808999</v>
      </c>
      <c r="G11" s="810">
        <v>119.39890562753071</v>
      </c>
      <c r="H11" s="810">
        <v>-3634.0703834949854</v>
      </c>
      <c r="I11" s="811">
        <v>-18.135134475879095</v>
      </c>
      <c r="J11" s="803"/>
    </row>
    <row r="12" spans="1:10" ht="22.5" customHeight="1">
      <c r="A12" s="809" t="s">
        <v>546</v>
      </c>
      <c r="B12" s="810">
        <v>976.25100831999998</v>
      </c>
      <c r="C12" s="810">
        <v>1339.295626500003</v>
      </c>
      <c r="D12" s="810">
        <v>1394.5472945000029</v>
      </c>
      <c r="E12" s="810">
        <v>527.00403734999986</v>
      </c>
      <c r="F12" s="810">
        <v>363.044618180003</v>
      </c>
      <c r="G12" s="810">
        <v>37.187630546446783</v>
      </c>
      <c r="H12" s="810">
        <v>-867.543257150003</v>
      </c>
      <c r="I12" s="811">
        <v>-62.209669085554367</v>
      </c>
      <c r="J12" s="803"/>
    </row>
    <row r="13" spans="1:10" s="803" customFormat="1" ht="22.5" customHeight="1">
      <c r="A13" s="806" t="s">
        <v>547</v>
      </c>
      <c r="B13" s="807">
        <v>1463885.5165692642</v>
      </c>
      <c r="C13" s="807">
        <v>1706309.3907057659</v>
      </c>
      <c r="D13" s="807">
        <v>1728231.1549233354</v>
      </c>
      <c r="E13" s="807">
        <v>2065798.0288473221</v>
      </c>
      <c r="F13" s="807">
        <v>242423.87413650169</v>
      </c>
      <c r="G13" s="807">
        <v>16.560302796399128</v>
      </c>
      <c r="H13" s="807">
        <v>337566.87392398668</v>
      </c>
      <c r="I13" s="808">
        <v>19.532507151160644</v>
      </c>
    </row>
    <row r="14" spans="1:10" ht="22.5" customHeight="1">
      <c r="A14" s="809" t="s">
        <v>548</v>
      </c>
      <c r="B14" s="810">
        <v>1207457.4441309331</v>
      </c>
      <c r="C14" s="810">
        <v>1434681.4990465196</v>
      </c>
      <c r="D14" s="810">
        <v>1453024.6078200554</v>
      </c>
      <c r="E14" s="810">
        <v>1715185.7218791724</v>
      </c>
      <c r="F14" s="810">
        <v>227224.05491558649</v>
      </c>
      <c r="G14" s="810">
        <v>18.818390330860137</v>
      </c>
      <c r="H14" s="810">
        <v>262161.11405911692</v>
      </c>
      <c r="I14" s="811">
        <v>18.042441445808144</v>
      </c>
      <c r="J14" s="803"/>
    </row>
    <row r="15" spans="1:10" ht="22.5" customHeight="1">
      <c r="A15" s="809" t="s">
        <v>549</v>
      </c>
      <c r="B15" s="810">
        <v>1021955.0148755575</v>
      </c>
      <c r="C15" s="810">
        <v>1194577.0034229977</v>
      </c>
      <c r="D15" s="810">
        <v>1208966.3336286163</v>
      </c>
      <c r="E15" s="810">
        <v>1430193.0262687404</v>
      </c>
      <c r="F15" s="810">
        <v>172621.98854744015</v>
      </c>
      <c r="G15" s="810">
        <v>16.891349035403497</v>
      </c>
      <c r="H15" s="810">
        <v>221226.69264012412</v>
      </c>
      <c r="I15" s="811">
        <v>18.298829875281125</v>
      </c>
      <c r="J15" s="803"/>
    </row>
    <row r="16" spans="1:10" ht="22.5" customHeight="1">
      <c r="A16" s="809" t="s">
        <v>550</v>
      </c>
      <c r="B16" s="810">
        <v>38739.909665018989</v>
      </c>
      <c r="C16" s="810">
        <v>51833.465632993539</v>
      </c>
      <c r="D16" s="810">
        <v>53180.607488533526</v>
      </c>
      <c r="E16" s="810">
        <v>62446.245787661996</v>
      </c>
      <c r="F16" s="810">
        <v>13093.555967974549</v>
      </c>
      <c r="G16" s="810">
        <v>33.798622870299695</v>
      </c>
      <c r="H16" s="810">
        <v>9265.63829912847</v>
      </c>
      <c r="I16" s="811">
        <v>17.422964378747029</v>
      </c>
      <c r="J16" s="803"/>
    </row>
    <row r="17" spans="1:10" ht="22.5" customHeight="1">
      <c r="A17" s="809" t="s">
        <v>551</v>
      </c>
      <c r="B17" s="810">
        <v>913.77268212334366</v>
      </c>
      <c r="C17" s="810">
        <v>1039.8352255400002</v>
      </c>
      <c r="D17" s="810">
        <v>1157.6889045299999</v>
      </c>
      <c r="E17" s="810">
        <v>1540.7727730000001</v>
      </c>
      <c r="F17" s="810">
        <v>126.06254341665658</v>
      </c>
      <c r="G17" s="810">
        <v>13.795831926571022</v>
      </c>
      <c r="H17" s="810">
        <v>383.0838684700002</v>
      </c>
      <c r="I17" s="811">
        <v>33.090398203783863</v>
      </c>
      <c r="J17" s="803"/>
    </row>
    <row r="18" spans="1:10" ht="22.5" customHeight="1">
      <c r="A18" s="809" t="s">
        <v>552</v>
      </c>
      <c r="B18" s="810">
        <v>115407.51848351916</v>
      </c>
      <c r="C18" s="810">
        <v>157365.3678463609</v>
      </c>
      <c r="D18" s="810">
        <v>158394.45860238725</v>
      </c>
      <c r="E18" s="810">
        <v>178500.64451470308</v>
      </c>
      <c r="F18" s="810">
        <v>41957.849362841735</v>
      </c>
      <c r="G18" s="810">
        <v>36.356252967031388</v>
      </c>
      <c r="H18" s="810">
        <v>20106.185912315821</v>
      </c>
      <c r="I18" s="811">
        <v>12.693743259533949</v>
      </c>
      <c r="J18" s="803"/>
    </row>
    <row r="19" spans="1:10" ht="22.5" customHeight="1">
      <c r="A19" s="809" t="s">
        <v>553</v>
      </c>
      <c r="B19" s="810">
        <v>30441.228424714001</v>
      </c>
      <c r="C19" s="810">
        <v>29865.826918627503</v>
      </c>
      <c r="D19" s="810">
        <v>31325.519195988501</v>
      </c>
      <c r="E19" s="810">
        <v>42505.032535066908</v>
      </c>
      <c r="F19" s="810">
        <v>-575.40150608649856</v>
      </c>
      <c r="G19" s="810">
        <v>-1.8902046200584777</v>
      </c>
      <c r="H19" s="810">
        <v>11179.513339078407</v>
      </c>
      <c r="I19" s="811">
        <v>35.688198076251005</v>
      </c>
      <c r="J19" s="803"/>
    </row>
    <row r="20" spans="1:10" ht="22.5" customHeight="1">
      <c r="A20" s="809" t="s">
        <v>554</v>
      </c>
      <c r="B20" s="810">
        <v>256428.07243833123</v>
      </c>
      <c r="C20" s="810">
        <v>271627.89165924612</v>
      </c>
      <c r="D20" s="810">
        <v>275206.54710327991</v>
      </c>
      <c r="E20" s="810">
        <v>350612.30696814979</v>
      </c>
      <c r="F20" s="810">
        <v>15199.819220914884</v>
      </c>
      <c r="G20" s="810">
        <v>5.9275176373563037</v>
      </c>
      <c r="H20" s="810">
        <v>75405.759864869877</v>
      </c>
      <c r="I20" s="811">
        <v>27.39969693983025</v>
      </c>
      <c r="J20" s="803"/>
    </row>
    <row r="21" spans="1:10" ht="22.5" customHeight="1">
      <c r="A21" s="809" t="s">
        <v>555</v>
      </c>
      <c r="B21" s="810">
        <v>17327.638864479995</v>
      </c>
      <c r="C21" s="810">
        <v>20399.106502030005</v>
      </c>
      <c r="D21" s="810">
        <v>20275.515842311506</v>
      </c>
      <c r="E21" s="810">
        <v>22804.811701480005</v>
      </c>
      <c r="F21" s="810">
        <v>3071.4676375500094</v>
      </c>
      <c r="G21" s="810">
        <v>17.72582901555171</v>
      </c>
      <c r="H21" s="810">
        <v>2529.2958591684983</v>
      </c>
      <c r="I21" s="811">
        <v>12.474631367406662</v>
      </c>
      <c r="J21" s="803"/>
    </row>
    <row r="22" spans="1:10" ht="22.5" customHeight="1">
      <c r="A22" s="809" t="s">
        <v>556</v>
      </c>
      <c r="B22" s="810">
        <v>6520.465008359999</v>
      </c>
      <c r="C22" s="810">
        <v>7728.6307935600007</v>
      </c>
      <c r="D22" s="810">
        <v>7427.6373241500014</v>
      </c>
      <c r="E22" s="810">
        <v>8079.0927112699992</v>
      </c>
      <c r="F22" s="810">
        <v>1208.1657852000017</v>
      </c>
      <c r="G22" s="810">
        <v>18.528828598128996</v>
      </c>
      <c r="H22" s="810">
        <v>651.45538711999779</v>
      </c>
      <c r="I22" s="811">
        <v>8.7706946191607251</v>
      </c>
      <c r="J22" s="803"/>
    </row>
    <row r="23" spans="1:10" ht="22.5" customHeight="1">
      <c r="A23" s="809" t="s">
        <v>557</v>
      </c>
      <c r="B23" s="810">
        <v>287.13090332000002</v>
      </c>
      <c r="C23" s="810">
        <v>245.10871605000003</v>
      </c>
      <c r="D23" s="810">
        <v>244.15460744000004</v>
      </c>
      <c r="E23" s="810">
        <v>307.72909750000002</v>
      </c>
      <c r="F23" s="810">
        <v>-42.022187269999989</v>
      </c>
      <c r="G23" s="810">
        <v>-14.635201848394333</v>
      </c>
      <c r="H23" s="810">
        <v>63.574490059999988</v>
      </c>
      <c r="I23" s="811">
        <v>26.038619842807247</v>
      </c>
      <c r="J23" s="803"/>
    </row>
    <row r="24" spans="1:10" ht="22.5" customHeight="1">
      <c r="A24" s="809" t="s">
        <v>558</v>
      </c>
      <c r="B24" s="810">
        <v>10520.042952799995</v>
      </c>
      <c r="C24" s="810">
        <v>12425.366992420002</v>
      </c>
      <c r="D24" s="810">
        <v>12603.723910721506</v>
      </c>
      <c r="E24" s="810">
        <v>14417.989892710004</v>
      </c>
      <c r="F24" s="810">
        <v>1905.3240396200072</v>
      </c>
      <c r="G24" s="810">
        <v>18.111371295426981</v>
      </c>
      <c r="H24" s="810">
        <v>1814.2659819884975</v>
      </c>
      <c r="I24" s="811">
        <v>14.394682038735954</v>
      </c>
      <c r="J24" s="803"/>
    </row>
    <row r="25" spans="1:10" ht="22.5" customHeight="1">
      <c r="A25" s="809" t="s">
        <v>559</v>
      </c>
      <c r="B25" s="810">
        <v>239100.43357385125</v>
      </c>
      <c r="C25" s="810">
        <v>251228.7851572161</v>
      </c>
      <c r="D25" s="810">
        <v>254931.03126096842</v>
      </c>
      <c r="E25" s="810">
        <v>327807.49526666978</v>
      </c>
      <c r="F25" s="810">
        <v>12128.351583364856</v>
      </c>
      <c r="G25" s="810">
        <v>5.0724925095624123</v>
      </c>
      <c r="H25" s="810">
        <v>72876.46400570136</v>
      </c>
      <c r="I25" s="811">
        <v>28.586737222703579</v>
      </c>
      <c r="J25" s="803"/>
    </row>
    <row r="26" spans="1:10" ht="22.5" customHeight="1">
      <c r="A26" s="809" t="s">
        <v>560</v>
      </c>
      <c r="B26" s="810">
        <v>21244.037959647005</v>
      </c>
      <c r="C26" s="810">
        <v>20502.694639700141</v>
      </c>
      <c r="D26" s="810">
        <v>20008.657657009506</v>
      </c>
      <c r="E26" s="810">
        <v>25924.555794914999</v>
      </c>
      <c r="F26" s="810">
        <v>-741.34331994686363</v>
      </c>
      <c r="G26" s="810">
        <v>-3.489653527050947</v>
      </c>
      <c r="H26" s="810">
        <v>5915.8981379054931</v>
      </c>
      <c r="I26" s="811">
        <v>29.566691775712471</v>
      </c>
      <c r="J26" s="803"/>
    </row>
    <row r="27" spans="1:10" ht="22.5" customHeight="1">
      <c r="A27" s="809" t="s">
        <v>561</v>
      </c>
      <c r="B27" s="810">
        <v>4896.8193568699999</v>
      </c>
      <c r="C27" s="810">
        <v>5302.6090565480008</v>
      </c>
      <c r="D27" s="810">
        <v>5115.3989484724998</v>
      </c>
      <c r="E27" s="810">
        <v>6313.0353095200007</v>
      </c>
      <c r="F27" s="810">
        <v>405.78969967800094</v>
      </c>
      <c r="G27" s="810">
        <v>8.2868014951112645</v>
      </c>
      <c r="H27" s="810">
        <v>1197.6363610475009</v>
      </c>
      <c r="I27" s="811">
        <v>23.412374540310783</v>
      </c>
      <c r="J27" s="803"/>
    </row>
    <row r="28" spans="1:10" ht="22.5" customHeight="1">
      <c r="A28" s="809" t="s">
        <v>562</v>
      </c>
      <c r="B28" s="810">
        <v>212959.57625733424</v>
      </c>
      <c r="C28" s="810">
        <v>225423.48146096797</v>
      </c>
      <c r="D28" s="810">
        <v>229806.97465548641</v>
      </c>
      <c r="E28" s="810">
        <v>295569.9041622348</v>
      </c>
      <c r="F28" s="810">
        <v>12463.905203633738</v>
      </c>
      <c r="G28" s="810">
        <v>5.8527094309075416</v>
      </c>
      <c r="H28" s="810">
        <v>65762.929506748391</v>
      </c>
      <c r="I28" s="811">
        <v>28.616594254955253</v>
      </c>
    </row>
    <row r="29" spans="1:10" ht="22.5" customHeight="1">
      <c r="A29" s="809" t="s">
        <v>563</v>
      </c>
      <c r="B29" s="810">
        <v>5278.9611000700006</v>
      </c>
      <c r="C29" s="810">
        <v>6858.1836549024993</v>
      </c>
      <c r="D29" s="810">
        <v>6484.4219719099983</v>
      </c>
      <c r="E29" s="810">
        <v>7390.0085108999983</v>
      </c>
      <c r="F29" s="810">
        <v>1579.2225548324986</v>
      </c>
      <c r="G29" s="810">
        <v>29.915404279291955</v>
      </c>
      <c r="H29" s="810">
        <v>905.58653899000001</v>
      </c>
      <c r="I29" s="811">
        <v>13.965570761941915</v>
      </c>
    </row>
    <row r="30" spans="1:10" ht="22.5" customHeight="1">
      <c r="A30" s="809" t="s">
        <v>564</v>
      </c>
      <c r="B30" s="810">
        <v>6049.5126459699995</v>
      </c>
      <c r="C30" s="810">
        <v>8533.4041788100003</v>
      </c>
      <c r="D30" s="810">
        <v>7961.0625486200006</v>
      </c>
      <c r="E30" s="810">
        <v>7432.9333254580006</v>
      </c>
      <c r="F30" s="810">
        <v>2483.8915328400008</v>
      </c>
      <c r="G30" s="810">
        <v>41.059365906023743</v>
      </c>
      <c r="H30" s="810">
        <v>-528.12922316200002</v>
      </c>
      <c r="I30" s="811">
        <v>-6.633903702383896</v>
      </c>
    </row>
    <row r="31" spans="1:10" ht="22.5" customHeight="1">
      <c r="A31" s="809" t="s">
        <v>565</v>
      </c>
      <c r="B31" s="810">
        <v>201631.10251129424</v>
      </c>
      <c r="C31" s="810">
        <v>210031.89362725549</v>
      </c>
      <c r="D31" s="810">
        <v>215361.4901349564</v>
      </c>
      <c r="E31" s="810">
        <v>280746.96232587681</v>
      </c>
      <c r="F31" s="810">
        <v>8400.7911159612413</v>
      </c>
      <c r="G31" s="810">
        <v>4.1664162975504615</v>
      </c>
      <c r="H31" s="810">
        <v>65385.472190920409</v>
      </c>
      <c r="I31" s="811">
        <v>30.360800415128335</v>
      </c>
    </row>
    <row r="32" spans="1:10" s="803" customFormat="1" ht="22.5" customHeight="1">
      <c r="A32" s="806" t="s">
        <v>566</v>
      </c>
      <c r="B32" s="807">
        <v>15710.448766480469</v>
      </c>
      <c r="C32" s="807">
        <v>18137.747294849862</v>
      </c>
      <c r="D32" s="807">
        <v>15873.632969296117</v>
      </c>
      <c r="E32" s="807">
        <v>16152.218399524501</v>
      </c>
      <c r="F32" s="807">
        <v>2427.2985283693924</v>
      </c>
      <c r="G32" s="807">
        <v>15.45021765099564</v>
      </c>
      <c r="H32" s="807">
        <v>278.58543022838421</v>
      </c>
      <c r="I32" s="808">
        <v>1.7550199804118156</v>
      </c>
    </row>
    <row r="33" spans="1:10" ht="22.5" customHeight="1">
      <c r="A33" s="809" t="s">
        <v>567</v>
      </c>
      <c r="B33" s="810">
        <v>3525.8661369574529</v>
      </c>
      <c r="C33" s="810">
        <v>767.74098545000368</v>
      </c>
      <c r="D33" s="810">
        <v>798.37922911999999</v>
      </c>
      <c r="E33" s="810">
        <v>638.66272895000009</v>
      </c>
      <c r="F33" s="810">
        <v>-2758.1251515074491</v>
      </c>
      <c r="G33" s="810">
        <v>-78.225464166018952</v>
      </c>
      <c r="H33" s="810">
        <v>-159.7165001699999</v>
      </c>
      <c r="I33" s="811">
        <v>-20.005092109678845</v>
      </c>
      <c r="J33" s="803"/>
    </row>
    <row r="34" spans="1:10" ht="22.5" customHeight="1">
      <c r="A34" s="809" t="s">
        <v>568</v>
      </c>
      <c r="B34" s="810">
        <v>12184.582629523016</v>
      </c>
      <c r="C34" s="810">
        <v>17370.006309399861</v>
      </c>
      <c r="D34" s="810">
        <v>15075.253740176116</v>
      </c>
      <c r="E34" s="810">
        <v>15513.5556705745</v>
      </c>
      <c r="F34" s="810">
        <v>5185.4236798768452</v>
      </c>
      <c r="G34" s="810">
        <v>42.557253190705609</v>
      </c>
      <c r="H34" s="810">
        <v>438.30193039838377</v>
      </c>
      <c r="I34" s="811">
        <v>2.9074265544883846</v>
      </c>
      <c r="J34" s="803"/>
    </row>
    <row r="35" spans="1:10" ht="22.5" customHeight="1">
      <c r="A35" s="809" t="s">
        <v>569</v>
      </c>
      <c r="B35" s="810">
        <v>11320.202087583017</v>
      </c>
      <c r="C35" s="810">
        <v>13663.843860607863</v>
      </c>
      <c r="D35" s="810">
        <v>14375.570182953867</v>
      </c>
      <c r="E35" s="810">
        <v>14995.844348720751</v>
      </c>
      <c r="F35" s="810">
        <v>2343.6417730248468</v>
      </c>
      <c r="G35" s="810">
        <v>20.703179633122957</v>
      </c>
      <c r="H35" s="810">
        <v>620.27416576688483</v>
      </c>
      <c r="I35" s="811">
        <v>4.3147795730731291</v>
      </c>
      <c r="J35" s="803"/>
    </row>
    <row r="36" spans="1:10" ht="22.5" customHeight="1">
      <c r="A36" s="809" t="s">
        <v>570</v>
      </c>
      <c r="B36" s="810">
        <v>265.39942653000003</v>
      </c>
      <c r="C36" s="810">
        <v>464.54404017000002</v>
      </c>
      <c r="D36" s="810">
        <v>475.84970142999993</v>
      </c>
      <c r="E36" s="810">
        <v>250.96109633999998</v>
      </c>
      <c r="F36" s="810">
        <v>199.14461363999999</v>
      </c>
      <c r="G36" s="810">
        <v>75.035811585481795</v>
      </c>
      <c r="H36" s="810">
        <v>-224.88860508999994</v>
      </c>
      <c r="I36" s="811">
        <v>-47.260427907000022</v>
      </c>
      <c r="J36" s="803"/>
    </row>
    <row r="37" spans="1:10" ht="22.5" customHeight="1">
      <c r="A37" s="809" t="s">
        <v>571</v>
      </c>
      <c r="B37" s="810">
        <v>384.82057557999997</v>
      </c>
      <c r="C37" s="810">
        <v>268.66877601000004</v>
      </c>
      <c r="D37" s="810">
        <v>125.76797999999997</v>
      </c>
      <c r="E37" s="810">
        <v>137.04439200000004</v>
      </c>
      <c r="F37" s="810">
        <v>-116.15179956999992</v>
      </c>
      <c r="G37" s="810">
        <v>-30.183365168283018</v>
      </c>
      <c r="H37" s="810">
        <v>11.276412000000079</v>
      </c>
      <c r="I37" s="811">
        <v>8.9660436623058448</v>
      </c>
      <c r="J37" s="803"/>
    </row>
    <row r="38" spans="1:10" ht="22.5" customHeight="1">
      <c r="A38" s="809" t="s">
        <v>572</v>
      </c>
      <c r="B38" s="810">
        <v>214.16053982999998</v>
      </c>
      <c r="C38" s="810">
        <v>2972.9496326120002</v>
      </c>
      <c r="D38" s="810">
        <v>98.065875792249997</v>
      </c>
      <c r="E38" s="810">
        <v>129.70583351374998</v>
      </c>
      <c r="F38" s="810">
        <v>2758.7890927820004</v>
      </c>
      <c r="G38" s="810">
        <v>1288.187401363444</v>
      </c>
      <c r="H38" s="810">
        <v>31.639957721499982</v>
      </c>
      <c r="I38" s="811">
        <v>32.263983231566101</v>
      </c>
      <c r="J38" s="803"/>
    </row>
    <row r="39" spans="1:10" s="803" customFormat="1" ht="22.5" customHeight="1">
      <c r="A39" s="806" t="s">
        <v>573</v>
      </c>
      <c r="B39" s="812">
        <v>52982.202178080013</v>
      </c>
      <c r="C39" s="812">
        <v>58666.79165464401</v>
      </c>
      <c r="D39" s="812">
        <v>63087.466175484013</v>
      </c>
      <c r="E39" s="812">
        <v>72681.397221675477</v>
      </c>
      <c r="F39" s="812">
        <v>5684.5894765639969</v>
      </c>
      <c r="G39" s="812">
        <v>10.729243487194735</v>
      </c>
      <c r="H39" s="812">
        <v>9593.9310461914647</v>
      </c>
      <c r="I39" s="813">
        <v>15.207348825050287</v>
      </c>
    </row>
    <row r="40" spans="1:10" ht="22.5" customHeight="1">
      <c r="A40" s="809" t="s">
        <v>574</v>
      </c>
      <c r="B40" s="810">
        <v>2364.1932916099995</v>
      </c>
      <c r="C40" s="810">
        <v>2563.02631109</v>
      </c>
      <c r="D40" s="810">
        <v>2557.9741380300002</v>
      </c>
      <c r="E40" s="810">
        <v>2505.1595439799999</v>
      </c>
      <c r="F40" s="810">
        <v>198.83301948000053</v>
      </c>
      <c r="G40" s="810">
        <v>8.4101845727087987</v>
      </c>
      <c r="H40" s="810">
        <v>-52.814594050000323</v>
      </c>
      <c r="I40" s="811">
        <v>-2.0647039883943075</v>
      </c>
      <c r="J40" s="803"/>
    </row>
    <row r="41" spans="1:10" ht="22.5" customHeight="1">
      <c r="A41" s="809" t="s">
        <v>575</v>
      </c>
      <c r="B41" s="810">
        <v>33199.255564790001</v>
      </c>
      <c r="C41" s="810">
        <v>38473.169698924023</v>
      </c>
      <c r="D41" s="810">
        <v>42571.079088134007</v>
      </c>
      <c r="E41" s="810">
        <v>49435.968749456682</v>
      </c>
      <c r="F41" s="810">
        <v>5273.9141341340219</v>
      </c>
      <c r="G41" s="810">
        <v>15.885639736233589</v>
      </c>
      <c r="H41" s="810">
        <v>6864.8896613226752</v>
      </c>
      <c r="I41" s="811">
        <v>16.125712122801584</v>
      </c>
      <c r="J41" s="803"/>
    </row>
    <row r="42" spans="1:10" ht="22.5" customHeight="1">
      <c r="A42" s="809" t="s">
        <v>576</v>
      </c>
      <c r="B42" s="810">
        <v>4053.484134090002</v>
      </c>
      <c r="C42" s="810">
        <v>5186.4965695699884</v>
      </c>
      <c r="D42" s="810">
        <v>5334.2274360700094</v>
      </c>
      <c r="E42" s="810">
        <v>6029.8335893300009</v>
      </c>
      <c r="F42" s="810">
        <v>1133.0124354799864</v>
      </c>
      <c r="G42" s="810">
        <v>27.95156951402118</v>
      </c>
      <c r="H42" s="810">
        <v>695.60615325999152</v>
      </c>
      <c r="I42" s="811">
        <v>13.040429220477318</v>
      </c>
      <c r="J42" s="803"/>
    </row>
    <row r="43" spans="1:10" ht="22.5" customHeight="1">
      <c r="A43" s="809" t="s">
        <v>577</v>
      </c>
      <c r="B43" s="810">
        <v>4855.5547392700009</v>
      </c>
      <c r="C43" s="810">
        <v>5756.6500455299984</v>
      </c>
      <c r="D43" s="810">
        <v>5819.1500393899987</v>
      </c>
      <c r="E43" s="810">
        <v>7519.6134225387959</v>
      </c>
      <c r="F43" s="810">
        <v>901.09530625999741</v>
      </c>
      <c r="G43" s="810">
        <v>18.558030022239453</v>
      </c>
      <c r="H43" s="810">
        <v>1700.4633831487972</v>
      </c>
      <c r="I43" s="811">
        <v>29.221851501307068</v>
      </c>
      <c r="J43" s="803"/>
    </row>
    <row r="44" spans="1:10" ht="22.5" customHeight="1">
      <c r="A44" s="809" t="s">
        <v>578</v>
      </c>
      <c r="B44" s="810">
        <v>8509.69</v>
      </c>
      <c r="C44" s="810">
        <v>6687.4490295300002</v>
      </c>
      <c r="D44" s="810">
        <v>6805.0354738599981</v>
      </c>
      <c r="E44" s="810">
        <v>7190.8219163699987</v>
      </c>
      <c r="F44" s="810">
        <v>-1822.2409704700003</v>
      </c>
      <c r="G44" s="810">
        <v>-21.413717426486748</v>
      </c>
      <c r="H44" s="810">
        <v>385.7864425100006</v>
      </c>
      <c r="I44" s="811">
        <v>5.6691319831015106</v>
      </c>
      <c r="J44" s="803"/>
    </row>
    <row r="45" spans="1:10" s="803" customFormat="1" ht="22.5" customHeight="1">
      <c r="A45" s="806" t="s">
        <v>579</v>
      </c>
      <c r="B45" s="807">
        <v>546.32794058218929</v>
      </c>
      <c r="C45" s="807">
        <v>895.14658419837394</v>
      </c>
      <c r="D45" s="807">
        <v>905.78233736723189</v>
      </c>
      <c r="E45" s="807">
        <v>1273.9483560540002</v>
      </c>
      <c r="F45" s="807">
        <v>348.81864361618466</v>
      </c>
      <c r="G45" s="807">
        <v>63.847849927731929</v>
      </c>
      <c r="H45" s="807">
        <v>368.16601868676833</v>
      </c>
      <c r="I45" s="808">
        <v>40.646190977502201</v>
      </c>
    </row>
    <row r="46" spans="1:10" s="803" customFormat="1" ht="22.5" customHeight="1">
      <c r="A46" s="806" t="s">
        <v>580</v>
      </c>
      <c r="B46" s="807">
        <v>76853.009754380895</v>
      </c>
      <c r="C46" s="807">
        <v>82639.980739448205</v>
      </c>
      <c r="D46" s="807">
        <v>84302.562282967541</v>
      </c>
      <c r="E46" s="807">
        <v>87239.030748196208</v>
      </c>
      <c r="F46" s="807">
        <v>5786.9709850673098</v>
      </c>
      <c r="G46" s="807">
        <v>7.5299210838485493</v>
      </c>
      <c r="H46" s="807">
        <v>2936.4684652286669</v>
      </c>
      <c r="I46" s="808">
        <v>3.4832493647965315</v>
      </c>
    </row>
    <row r="47" spans="1:10" ht="22.5" customHeight="1" thickBot="1">
      <c r="A47" s="814" t="s">
        <v>581</v>
      </c>
      <c r="B47" s="815">
        <v>1681852.6609274289</v>
      </c>
      <c r="C47" s="815">
        <v>1958561.0637298154</v>
      </c>
      <c r="D47" s="815">
        <v>1986225.1150156255</v>
      </c>
      <c r="E47" s="815">
        <v>2333660.7771726404</v>
      </c>
      <c r="F47" s="815">
        <v>276708.40280238655</v>
      </c>
      <c r="G47" s="815">
        <v>16.45259476236167</v>
      </c>
      <c r="H47" s="815">
        <v>347435.662157015</v>
      </c>
      <c r="I47" s="816">
        <v>17.492260042954989</v>
      </c>
      <c r="J47" s="803"/>
    </row>
    <row r="48" spans="1:10" ht="22.5" customHeight="1" thickTop="1">
      <c r="A48" s="693" t="s">
        <v>318</v>
      </c>
      <c r="B48" s="712"/>
      <c r="C48" s="712"/>
      <c r="D48" s="712"/>
      <c r="E48" s="712"/>
      <c r="F48" s="712"/>
      <c r="H48" s="712"/>
    </row>
    <row r="53" spans="2:5">
      <c r="B53" s="712"/>
      <c r="C53" s="712"/>
      <c r="D53" s="712"/>
      <c r="E53" s="712"/>
    </row>
    <row r="54" spans="2:5">
      <c r="B54" s="712"/>
      <c r="C54" s="712"/>
      <c r="D54" s="712"/>
      <c r="E54" s="712"/>
    </row>
  </sheetData>
  <mergeCells count="7">
    <mergeCell ref="A1:I1"/>
    <mergeCell ref="A2:I2"/>
    <mergeCell ref="H3:I3"/>
    <mergeCell ref="F4:I4"/>
    <mergeCell ref="F5:G5"/>
    <mergeCell ref="H5:I5"/>
    <mergeCell ref="A4:A6"/>
  </mergeCells>
  <pageMargins left="0.5" right="0.5" top="0.75" bottom="0.75" header="0.3" footer="0.3"/>
  <pageSetup scale="66"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0"/>
  <sheetViews>
    <sheetView workbookViewId="0">
      <selection activeCell="L10" sqref="L10"/>
    </sheetView>
  </sheetViews>
  <sheetFormatPr defaultRowHeight="15.75"/>
  <cols>
    <col min="1" max="1" width="62.85546875" style="342" bestFit="1" customWidth="1"/>
    <col min="2" max="6" width="13.140625" style="342" customWidth="1"/>
    <col min="7" max="7" width="10.140625" style="342" customWidth="1"/>
    <col min="8" max="8" width="13.140625" style="342" customWidth="1"/>
    <col min="9" max="9" width="10.140625" style="342" customWidth="1"/>
    <col min="10" max="256" width="9.140625" style="342"/>
    <col min="257" max="257" width="55" style="342" customWidth="1"/>
    <col min="258" max="258" width="9.42578125" style="342" bestFit="1" customWidth="1"/>
    <col min="259" max="259" width="9.42578125" style="342" customWidth="1"/>
    <col min="260" max="260" width="9.42578125" style="342" bestFit="1" customWidth="1"/>
    <col min="261" max="261" width="9.42578125" style="342" customWidth="1"/>
    <col min="262" max="262" width="8.42578125" style="342" bestFit="1" customWidth="1"/>
    <col min="263" max="263" width="7.140625" style="342" bestFit="1" customWidth="1"/>
    <col min="264" max="264" width="8.42578125" style="342" bestFit="1" customWidth="1"/>
    <col min="265" max="265" width="6.85546875" style="342" customWidth="1"/>
    <col min="266" max="512" width="9.140625" style="342"/>
    <col min="513" max="513" width="55" style="342" customWidth="1"/>
    <col min="514" max="514" width="9.42578125" style="342" bestFit="1" customWidth="1"/>
    <col min="515" max="515" width="9.42578125" style="342" customWidth="1"/>
    <col min="516" max="516" width="9.42578125" style="342" bestFit="1" customWidth="1"/>
    <col min="517" max="517" width="9.42578125" style="342" customWidth="1"/>
    <col min="518" max="518" width="8.42578125" style="342" bestFit="1" customWidth="1"/>
    <col min="519" max="519" width="7.140625" style="342" bestFit="1" customWidth="1"/>
    <col min="520" max="520" width="8.42578125" style="342" bestFit="1" customWidth="1"/>
    <col min="521" max="521" width="6.85546875" style="342" customWidth="1"/>
    <col min="522" max="768" width="9.140625" style="342"/>
    <col min="769" max="769" width="55" style="342" customWidth="1"/>
    <col min="770" max="770" width="9.42578125" style="342" bestFit="1" customWidth="1"/>
    <col min="771" max="771" width="9.42578125" style="342" customWidth="1"/>
    <col min="772" max="772" width="9.42578125" style="342" bestFit="1" customWidth="1"/>
    <col min="773" max="773" width="9.42578125" style="342" customWidth="1"/>
    <col min="774" max="774" width="8.42578125" style="342" bestFit="1" customWidth="1"/>
    <col min="775" max="775" width="7.140625" style="342" bestFit="1" customWidth="1"/>
    <col min="776" max="776" width="8.42578125" style="342" bestFit="1" customWidth="1"/>
    <col min="777" max="777" width="6.85546875" style="342" customWidth="1"/>
    <col min="778" max="1024" width="9.140625" style="342"/>
    <col min="1025" max="1025" width="55" style="342" customWidth="1"/>
    <col min="1026" max="1026" width="9.42578125" style="342" bestFit="1" customWidth="1"/>
    <col min="1027" max="1027" width="9.42578125" style="342" customWidth="1"/>
    <col min="1028" max="1028" width="9.42578125" style="342" bestFit="1" customWidth="1"/>
    <col min="1029" max="1029" width="9.42578125" style="342" customWidth="1"/>
    <col min="1030" max="1030" width="8.42578125" style="342" bestFit="1" customWidth="1"/>
    <col min="1031" max="1031" width="7.140625" style="342" bestFit="1" customWidth="1"/>
    <col min="1032" max="1032" width="8.42578125" style="342" bestFit="1" customWidth="1"/>
    <col min="1033" max="1033" width="6.85546875" style="342" customWidth="1"/>
    <col min="1034" max="1280" width="9.140625" style="342"/>
    <col min="1281" max="1281" width="55" style="342" customWidth="1"/>
    <col min="1282" max="1282" width="9.42578125" style="342" bestFit="1" customWidth="1"/>
    <col min="1283" max="1283" width="9.42578125" style="342" customWidth="1"/>
    <col min="1284" max="1284" width="9.42578125" style="342" bestFit="1" customWidth="1"/>
    <col min="1285" max="1285" width="9.42578125" style="342" customWidth="1"/>
    <col min="1286" max="1286" width="8.42578125" style="342" bestFit="1" customWidth="1"/>
    <col min="1287" max="1287" width="7.140625" style="342" bestFit="1" customWidth="1"/>
    <col min="1288" max="1288" width="8.42578125" style="342" bestFit="1" customWidth="1"/>
    <col min="1289" max="1289" width="6.85546875" style="342" customWidth="1"/>
    <col min="1290" max="1536" width="9.140625" style="342"/>
    <col min="1537" max="1537" width="55" style="342" customWidth="1"/>
    <col min="1538" max="1538" width="9.42578125" style="342" bestFit="1" customWidth="1"/>
    <col min="1539" max="1539" width="9.42578125" style="342" customWidth="1"/>
    <col min="1540" max="1540" width="9.42578125" style="342" bestFit="1" customWidth="1"/>
    <col min="1541" max="1541" width="9.42578125" style="342" customWidth="1"/>
    <col min="1542" max="1542" width="8.42578125" style="342" bestFit="1" customWidth="1"/>
    <col min="1543" max="1543" width="7.140625" style="342" bestFit="1" customWidth="1"/>
    <col min="1544" max="1544" width="8.42578125" style="342" bestFit="1" customWidth="1"/>
    <col min="1545" max="1545" width="6.85546875" style="342" customWidth="1"/>
    <col min="1546" max="1792" width="9.140625" style="342"/>
    <col min="1793" max="1793" width="55" style="342" customWidth="1"/>
    <col min="1794" max="1794" width="9.42578125" style="342" bestFit="1" customWidth="1"/>
    <col min="1795" max="1795" width="9.42578125" style="342" customWidth="1"/>
    <col min="1796" max="1796" width="9.42578125" style="342" bestFit="1" customWidth="1"/>
    <col min="1797" max="1797" width="9.42578125" style="342" customWidth="1"/>
    <col min="1798" max="1798" width="8.42578125" style="342" bestFit="1" customWidth="1"/>
    <col min="1799" max="1799" width="7.140625" style="342" bestFit="1" customWidth="1"/>
    <col min="1800" max="1800" width="8.42578125" style="342" bestFit="1" customWidth="1"/>
    <col min="1801" max="1801" width="6.85546875" style="342" customWidth="1"/>
    <col min="1802" max="2048" width="9.140625" style="342"/>
    <col min="2049" max="2049" width="55" style="342" customWidth="1"/>
    <col min="2050" max="2050" width="9.42578125" style="342" bestFit="1" customWidth="1"/>
    <col min="2051" max="2051" width="9.42578125" style="342" customWidth="1"/>
    <col min="2052" max="2052" width="9.42578125" style="342" bestFit="1" customWidth="1"/>
    <col min="2053" max="2053" width="9.42578125" style="342" customWidth="1"/>
    <col min="2054" max="2054" width="8.42578125" style="342" bestFit="1" customWidth="1"/>
    <col min="2055" max="2055" width="7.140625" style="342" bestFit="1" customWidth="1"/>
    <col min="2056" max="2056" width="8.42578125" style="342" bestFit="1" customWidth="1"/>
    <col min="2057" max="2057" width="6.85546875" style="342" customWidth="1"/>
    <col min="2058" max="2304" width="9.140625" style="342"/>
    <col min="2305" max="2305" width="55" style="342" customWidth="1"/>
    <col min="2306" max="2306" width="9.42578125" style="342" bestFit="1" customWidth="1"/>
    <col min="2307" max="2307" width="9.42578125" style="342" customWidth="1"/>
    <col min="2308" max="2308" width="9.42578125" style="342" bestFit="1" customWidth="1"/>
    <col min="2309" max="2309" width="9.42578125" style="342" customWidth="1"/>
    <col min="2310" max="2310" width="8.42578125" style="342" bestFit="1" customWidth="1"/>
    <col min="2311" max="2311" width="7.140625" style="342" bestFit="1" customWidth="1"/>
    <col min="2312" max="2312" width="8.42578125" style="342" bestFit="1" customWidth="1"/>
    <col min="2313" max="2313" width="6.85546875" style="342" customWidth="1"/>
    <col min="2314" max="2560" width="9.140625" style="342"/>
    <col min="2561" max="2561" width="55" style="342" customWidth="1"/>
    <col min="2562" max="2562" width="9.42578125" style="342" bestFit="1" customWidth="1"/>
    <col min="2563" max="2563" width="9.42578125" style="342" customWidth="1"/>
    <col min="2564" max="2564" width="9.42578125" style="342" bestFit="1" customWidth="1"/>
    <col min="2565" max="2565" width="9.42578125" style="342" customWidth="1"/>
    <col min="2566" max="2566" width="8.42578125" style="342" bestFit="1" customWidth="1"/>
    <col min="2567" max="2567" width="7.140625" style="342" bestFit="1" customWidth="1"/>
    <col min="2568" max="2568" width="8.42578125" style="342" bestFit="1" customWidth="1"/>
    <col min="2569" max="2569" width="6.85546875" style="342" customWidth="1"/>
    <col min="2570" max="2816" width="9.140625" style="342"/>
    <col min="2817" max="2817" width="55" style="342" customWidth="1"/>
    <col min="2818" max="2818" width="9.42578125" style="342" bestFit="1" customWidth="1"/>
    <col min="2819" max="2819" width="9.42578125" style="342" customWidth="1"/>
    <col min="2820" max="2820" width="9.42578125" style="342" bestFit="1" customWidth="1"/>
    <col min="2821" max="2821" width="9.42578125" style="342" customWidth="1"/>
    <col min="2822" max="2822" width="8.42578125" style="342" bestFit="1" customWidth="1"/>
    <col min="2823" max="2823" width="7.140625" style="342" bestFit="1" customWidth="1"/>
    <col min="2824" max="2824" width="8.42578125" style="342" bestFit="1" customWidth="1"/>
    <col min="2825" max="2825" width="6.85546875" style="342" customWidth="1"/>
    <col min="2826" max="3072" width="9.140625" style="342"/>
    <col min="3073" max="3073" width="55" style="342" customWidth="1"/>
    <col min="3074" max="3074" width="9.42578125" style="342" bestFit="1" customWidth="1"/>
    <col min="3075" max="3075" width="9.42578125" style="342" customWidth="1"/>
    <col min="3076" max="3076" width="9.42578125" style="342" bestFit="1" customWidth="1"/>
    <col min="3077" max="3077" width="9.42578125" style="342" customWidth="1"/>
    <col min="3078" max="3078" width="8.42578125" style="342" bestFit="1" customWidth="1"/>
    <col min="3079" max="3079" width="7.140625" style="342" bestFit="1" customWidth="1"/>
    <col min="3080" max="3080" width="8.42578125" style="342" bestFit="1" customWidth="1"/>
    <col min="3081" max="3081" width="6.85546875" style="342" customWidth="1"/>
    <col min="3082" max="3328" width="9.140625" style="342"/>
    <col min="3329" max="3329" width="55" style="342" customWidth="1"/>
    <col min="3330" max="3330" width="9.42578125" style="342" bestFit="1" customWidth="1"/>
    <col min="3331" max="3331" width="9.42578125" style="342" customWidth="1"/>
    <col min="3332" max="3332" width="9.42578125" style="342" bestFit="1" customWidth="1"/>
    <col min="3333" max="3333" width="9.42578125" style="342" customWidth="1"/>
    <col min="3334" max="3334" width="8.42578125" style="342" bestFit="1" customWidth="1"/>
    <col min="3335" max="3335" width="7.140625" style="342" bestFit="1" customWidth="1"/>
    <col min="3336" max="3336" width="8.42578125" style="342" bestFit="1" customWidth="1"/>
    <col min="3337" max="3337" width="6.85546875" style="342" customWidth="1"/>
    <col min="3338" max="3584" width="9.140625" style="342"/>
    <col min="3585" max="3585" width="55" style="342" customWidth="1"/>
    <col min="3586" max="3586" width="9.42578125" style="342" bestFit="1" customWidth="1"/>
    <col min="3587" max="3587" width="9.42578125" style="342" customWidth="1"/>
    <col min="3588" max="3588" width="9.42578125" style="342" bestFit="1" customWidth="1"/>
    <col min="3589" max="3589" width="9.42578125" style="342" customWidth="1"/>
    <col min="3590" max="3590" width="8.42578125" style="342" bestFit="1" customWidth="1"/>
    <col min="3591" max="3591" width="7.140625" style="342" bestFit="1" customWidth="1"/>
    <col min="3592" max="3592" width="8.42578125" style="342" bestFit="1" customWidth="1"/>
    <col min="3593" max="3593" width="6.85546875" style="342" customWidth="1"/>
    <col min="3594" max="3840" width="9.140625" style="342"/>
    <col min="3841" max="3841" width="55" style="342" customWidth="1"/>
    <col min="3842" max="3842" width="9.42578125" style="342" bestFit="1" customWidth="1"/>
    <col min="3843" max="3843" width="9.42578125" style="342" customWidth="1"/>
    <col min="3844" max="3844" width="9.42578125" style="342" bestFit="1" customWidth="1"/>
    <col min="3845" max="3845" width="9.42578125" style="342" customWidth="1"/>
    <col min="3846" max="3846" width="8.42578125" style="342" bestFit="1" customWidth="1"/>
    <col min="3847" max="3847" width="7.140625" style="342" bestFit="1" customWidth="1"/>
    <col min="3848" max="3848" width="8.42578125" style="342" bestFit="1" customWidth="1"/>
    <col min="3849" max="3849" width="6.85546875" style="342" customWidth="1"/>
    <col min="3850" max="4096" width="9.140625" style="342"/>
    <col min="4097" max="4097" width="55" style="342" customWidth="1"/>
    <col min="4098" max="4098" width="9.42578125" style="342" bestFit="1" customWidth="1"/>
    <col min="4099" max="4099" width="9.42578125" style="342" customWidth="1"/>
    <col min="4100" max="4100" width="9.42578125" style="342" bestFit="1" customWidth="1"/>
    <col min="4101" max="4101" width="9.42578125" style="342" customWidth="1"/>
    <col min="4102" max="4102" width="8.42578125" style="342" bestFit="1" customWidth="1"/>
    <col min="4103" max="4103" width="7.140625" style="342" bestFit="1" customWidth="1"/>
    <col min="4104" max="4104" width="8.42578125" style="342" bestFit="1" customWidth="1"/>
    <col min="4105" max="4105" width="6.85546875" style="342" customWidth="1"/>
    <col min="4106" max="4352" width="9.140625" style="342"/>
    <col min="4353" max="4353" width="55" style="342" customWidth="1"/>
    <col min="4354" max="4354" width="9.42578125" style="342" bestFit="1" customWidth="1"/>
    <col min="4355" max="4355" width="9.42578125" style="342" customWidth="1"/>
    <col min="4356" max="4356" width="9.42578125" style="342" bestFit="1" customWidth="1"/>
    <col min="4357" max="4357" width="9.42578125" style="342" customWidth="1"/>
    <col min="4358" max="4358" width="8.42578125" style="342" bestFit="1" customWidth="1"/>
    <col min="4359" max="4359" width="7.140625" style="342" bestFit="1" customWidth="1"/>
    <col min="4360" max="4360" width="8.42578125" style="342" bestFit="1" customWidth="1"/>
    <col min="4361" max="4361" width="6.85546875" style="342" customWidth="1"/>
    <col min="4362" max="4608" width="9.140625" style="342"/>
    <col min="4609" max="4609" width="55" style="342" customWidth="1"/>
    <col min="4610" max="4610" width="9.42578125" style="342" bestFit="1" customWidth="1"/>
    <col min="4611" max="4611" width="9.42578125" style="342" customWidth="1"/>
    <col min="4612" max="4612" width="9.42578125" style="342" bestFit="1" customWidth="1"/>
    <col min="4613" max="4613" width="9.42578125" style="342" customWidth="1"/>
    <col min="4614" max="4614" width="8.42578125" style="342" bestFit="1" customWidth="1"/>
    <col min="4615" max="4615" width="7.140625" style="342" bestFit="1" customWidth="1"/>
    <col min="4616" max="4616" width="8.42578125" style="342" bestFit="1" customWidth="1"/>
    <col min="4617" max="4617" width="6.85546875" style="342" customWidth="1"/>
    <col min="4618" max="4864" width="9.140625" style="342"/>
    <col min="4865" max="4865" width="55" style="342" customWidth="1"/>
    <col min="4866" max="4866" width="9.42578125" style="342" bestFit="1" customWidth="1"/>
    <col min="4867" max="4867" width="9.42578125" style="342" customWidth="1"/>
    <col min="4868" max="4868" width="9.42578125" style="342" bestFit="1" customWidth="1"/>
    <col min="4869" max="4869" width="9.42578125" style="342" customWidth="1"/>
    <col min="4870" max="4870" width="8.42578125" style="342" bestFit="1" customWidth="1"/>
    <col min="4871" max="4871" width="7.140625" style="342" bestFit="1" customWidth="1"/>
    <col min="4872" max="4872" width="8.42578125" style="342" bestFit="1" customWidth="1"/>
    <col min="4873" max="4873" width="6.85546875" style="342" customWidth="1"/>
    <col min="4874" max="5120" width="9.140625" style="342"/>
    <col min="5121" max="5121" width="55" style="342" customWidth="1"/>
    <col min="5122" max="5122" width="9.42578125" style="342" bestFit="1" customWidth="1"/>
    <col min="5123" max="5123" width="9.42578125" style="342" customWidth="1"/>
    <col min="5124" max="5124" width="9.42578125" style="342" bestFit="1" customWidth="1"/>
    <col min="5125" max="5125" width="9.42578125" style="342" customWidth="1"/>
    <col min="5126" max="5126" width="8.42578125" style="342" bestFit="1" customWidth="1"/>
    <col min="5127" max="5127" width="7.140625" style="342" bestFit="1" customWidth="1"/>
    <col min="5128" max="5128" width="8.42578125" style="342" bestFit="1" customWidth="1"/>
    <col min="5129" max="5129" width="6.85546875" style="342" customWidth="1"/>
    <col min="5130" max="5376" width="9.140625" style="342"/>
    <col min="5377" max="5377" width="55" style="342" customWidth="1"/>
    <col min="5378" max="5378" width="9.42578125" style="342" bestFit="1" customWidth="1"/>
    <col min="5379" max="5379" width="9.42578125" style="342" customWidth="1"/>
    <col min="5380" max="5380" width="9.42578125" style="342" bestFit="1" customWidth="1"/>
    <col min="5381" max="5381" width="9.42578125" style="342" customWidth="1"/>
    <col min="5382" max="5382" width="8.42578125" style="342" bestFit="1" customWidth="1"/>
    <col min="5383" max="5383" width="7.140625" style="342" bestFit="1" customWidth="1"/>
    <col min="5384" max="5384" width="8.42578125" style="342" bestFit="1" customWidth="1"/>
    <col min="5385" max="5385" width="6.85546875" style="342" customWidth="1"/>
    <col min="5386" max="5632" width="9.140625" style="342"/>
    <col min="5633" max="5633" width="55" style="342" customWidth="1"/>
    <col min="5634" max="5634" width="9.42578125" style="342" bestFit="1" customWidth="1"/>
    <col min="5635" max="5635" width="9.42578125" style="342" customWidth="1"/>
    <col min="5636" max="5636" width="9.42578125" style="342" bestFit="1" customWidth="1"/>
    <col min="5637" max="5637" width="9.42578125" style="342" customWidth="1"/>
    <col min="5638" max="5638" width="8.42578125" style="342" bestFit="1" customWidth="1"/>
    <col min="5639" max="5639" width="7.140625" style="342" bestFit="1" customWidth="1"/>
    <col min="5640" max="5640" width="8.42578125" style="342" bestFit="1" customWidth="1"/>
    <col min="5641" max="5641" width="6.85546875" style="342" customWidth="1"/>
    <col min="5642" max="5888" width="9.140625" style="342"/>
    <col min="5889" max="5889" width="55" style="342" customWidth="1"/>
    <col min="5890" max="5890" width="9.42578125" style="342" bestFit="1" customWidth="1"/>
    <col min="5891" max="5891" width="9.42578125" style="342" customWidth="1"/>
    <col min="5892" max="5892" width="9.42578125" style="342" bestFit="1" customWidth="1"/>
    <col min="5893" max="5893" width="9.42578125" style="342" customWidth="1"/>
    <col min="5894" max="5894" width="8.42578125" style="342" bestFit="1" customWidth="1"/>
    <col min="5895" max="5895" width="7.140625" style="342" bestFit="1" customWidth="1"/>
    <col min="5896" max="5896" width="8.42578125" style="342" bestFit="1" customWidth="1"/>
    <col min="5897" max="5897" width="6.85546875" style="342" customWidth="1"/>
    <col min="5898" max="6144" width="9.140625" style="342"/>
    <col min="6145" max="6145" width="55" style="342" customWidth="1"/>
    <col min="6146" max="6146" width="9.42578125" style="342" bestFit="1" customWidth="1"/>
    <col min="6147" max="6147" width="9.42578125" style="342" customWidth="1"/>
    <col min="6148" max="6148" width="9.42578125" style="342" bestFit="1" customWidth="1"/>
    <col min="6149" max="6149" width="9.42578125" style="342" customWidth="1"/>
    <col min="6150" max="6150" width="8.42578125" style="342" bestFit="1" customWidth="1"/>
    <col min="6151" max="6151" width="7.140625" style="342" bestFit="1" customWidth="1"/>
    <col min="6152" max="6152" width="8.42578125" style="342" bestFit="1" customWidth="1"/>
    <col min="6153" max="6153" width="6.85546875" style="342" customWidth="1"/>
    <col min="6154" max="6400" width="9.140625" style="342"/>
    <col min="6401" max="6401" width="55" style="342" customWidth="1"/>
    <col min="6402" max="6402" width="9.42578125" style="342" bestFit="1" customWidth="1"/>
    <col min="6403" max="6403" width="9.42578125" style="342" customWidth="1"/>
    <col min="6404" max="6404" width="9.42578125" style="342" bestFit="1" customWidth="1"/>
    <col min="6405" max="6405" width="9.42578125" style="342" customWidth="1"/>
    <col min="6406" max="6406" width="8.42578125" style="342" bestFit="1" customWidth="1"/>
    <col min="6407" max="6407" width="7.140625" style="342" bestFit="1" customWidth="1"/>
    <col min="6408" max="6408" width="8.42578125" style="342" bestFit="1" customWidth="1"/>
    <col min="6409" max="6409" width="6.85546875" style="342" customWidth="1"/>
    <col min="6410" max="6656" width="9.140625" style="342"/>
    <col min="6657" max="6657" width="55" style="342" customWidth="1"/>
    <col min="6658" max="6658" width="9.42578125" style="342" bestFit="1" customWidth="1"/>
    <col min="6659" max="6659" width="9.42578125" style="342" customWidth="1"/>
    <col min="6660" max="6660" width="9.42578125" style="342" bestFit="1" customWidth="1"/>
    <col min="6661" max="6661" width="9.42578125" style="342" customWidth="1"/>
    <col min="6662" max="6662" width="8.42578125" style="342" bestFit="1" customWidth="1"/>
    <col min="6663" max="6663" width="7.140625" style="342" bestFit="1" customWidth="1"/>
    <col min="6664" max="6664" width="8.42578125" style="342" bestFit="1" customWidth="1"/>
    <col min="6665" max="6665" width="6.85546875" style="342" customWidth="1"/>
    <col min="6666" max="6912" width="9.140625" style="342"/>
    <col min="6913" max="6913" width="55" style="342" customWidth="1"/>
    <col min="6914" max="6914" width="9.42578125" style="342" bestFit="1" customWidth="1"/>
    <col min="6915" max="6915" width="9.42578125" style="342" customWidth="1"/>
    <col min="6916" max="6916" width="9.42578125" style="342" bestFit="1" customWidth="1"/>
    <col min="6917" max="6917" width="9.42578125" style="342" customWidth="1"/>
    <col min="6918" max="6918" width="8.42578125" style="342" bestFit="1" customWidth="1"/>
    <col min="6919" max="6919" width="7.140625" style="342" bestFit="1" customWidth="1"/>
    <col min="6920" max="6920" width="8.42578125" style="342" bestFit="1" customWidth="1"/>
    <col min="6921" max="6921" width="6.85546875" style="342" customWidth="1"/>
    <col min="6922" max="7168" width="9.140625" style="342"/>
    <col min="7169" max="7169" width="55" style="342" customWidth="1"/>
    <col min="7170" max="7170" width="9.42578125" style="342" bestFit="1" customWidth="1"/>
    <col min="7171" max="7171" width="9.42578125" style="342" customWidth="1"/>
    <col min="7172" max="7172" width="9.42578125" style="342" bestFit="1" customWidth="1"/>
    <col min="7173" max="7173" width="9.42578125" style="342" customWidth="1"/>
    <col min="7174" max="7174" width="8.42578125" style="342" bestFit="1" customWidth="1"/>
    <col min="7175" max="7175" width="7.140625" style="342" bestFit="1" customWidth="1"/>
    <col min="7176" max="7176" width="8.42578125" style="342" bestFit="1" customWidth="1"/>
    <col min="7177" max="7177" width="6.85546875" style="342" customWidth="1"/>
    <col min="7178" max="7424" width="9.140625" style="342"/>
    <col min="7425" max="7425" width="55" style="342" customWidth="1"/>
    <col min="7426" max="7426" width="9.42578125" style="342" bestFit="1" customWidth="1"/>
    <col min="7427" max="7427" width="9.42578125" style="342" customWidth="1"/>
    <col min="7428" max="7428" width="9.42578125" style="342" bestFit="1" customWidth="1"/>
    <col min="7429" max="7429" width="9.42578125" style="342" customWidth="1"/>
    <col min="7430" max="7430" width="8.42578125" style="342" bestFit="1" customWidth="1"/>
    <col min="7431" max="7431" width="7.140625" style="342" bestFit="1" customWidth="1"/>
    <col min="7432" max="7432" width="8.42578125" style="342" bestFit="1" customWidth="1"/>
    <col min="7433" max="7433" width="6.85546875" style="342" customWidth="1"/>
    <col min="7434" max="7680" width="9.140625" style="342"/>
    <col min="7681" max="7681" width="55" style="342" customWidth="1"/>
    <col min="7682" max="7682" width="9.42578125" style="342" bestFit="1" customWidth="1"/>
    <col min="7683" max="7683" width="9.42578125" style="342" customWidth="1"/>
    <col min="7684" max="7684" width="9.42578125" style="342" bestFit="1" customWidth="1"/>
    <col min="7685" max="7685" width="9.42578125" style="342" customWidth="1"/>
    <col min="7686" max="7686" width="8.42578125" style="342" bestFit="1" customWidth="1"/>
    <col min="7687" max="7687" width="7.140625" style="342" bestFit="1" customWidth="1"/>
    <col min="7688" max="7688" width="8.42578125" style="342" bestFit="1" customWidth="1"/>
    <col min="7689" max="7689" width="6.85546875" style="342" customWidth="1"/>
    <col min="7690" max="7936" width="9.140625" style="342"/>
    <col min="7937" max="7937" width="55" style="342" customWidth="1"/>
    <col min="7938" max="7938" width="9.42578125" style="342" bestFit="1" customWidth="1"/>
    <col min="7939" max="7939" width="9.42578125" style="342" customWidth="1"/>
    <col min="7940" max="7940" width="9.42578125" style="342" bestFit="1" customWidth="1"/>
    <col min="7941" max="7941" width="9.42578125" style="342" customWidth="1"/>
    <col min="7942" max="7942" width="8.42578125" style="342" bestFit="1" customWidth="1"/>
    <col min="7943" max="7943" width="7.140625" style="342" bestFit="1" customWidth="1"/>
    <col min="7944" max="7944" width="8.42578125" style="342" bestFit="1" customWidth="1"/>
    <col min="7945" max="7945" width="6.85546875" style="342" customWidth="1"/>
    <col min="7946" max="8192" width="9.140625" style="342"/>
    <col min="8193" max="8193" width="55" style="342" customWidth="1"/>
    <col min="8194" max="8194" width="9.42578125" style="342" bestFit="1" customWidth="1"/>
    <col min="8195" max="8195" width="9.42578125" style="342" customWidth="1"/>
    <col min="8196" max="8196" width="9.42578125" style="342" bestFit="1" customWidth="1"/>
    <col min="8197" max="8197" width="9.42578125" style="342" customWidth="1"/>
    <col min="8198" max="8198" width="8.42578125" style="342" bestFit="1" customWidth="1"/>
    <col min="8199" max="8199" width="7.140625" style="342" bestFit="1" customWidth="1"/>
    <col min="8200" max="8200" width="8.42578125" style="342" bestFit="1" customWidth="1"/>
    <col min="8201" max="8201" width="6.85546875" style="342" customWidth="1"/>
    <col min="8202" max="8448" width="9.140625" style="342"/>
    <col min="8449" max="8449" width="55" style="342" customWidth="1"/>
    <col min="8450" max="8450" width="9.42578125" style="342" bestFit="1" customWidth="1"/>
    <col min="8451" max="8451" width="9.42578125" style="342" customWidth="1"/>
    <col min="8452" max="8452" width="9.42578125" style="342" bestFit="1" customWidth="1"/>
    <col min="8453" max="8453" width="9.42578125" style="342" customWidth="1"/>
    <col min="8454" max="8454" width="8.42578125" style="342" bestFit="1" customWidth="1"/>
    <col min="8455" max="8455" width="7.140625" style="342" bestFit="1" customWidth="1"/>
    <col min="8456" max="8456" width="8.42578125" style="342" bestFit="1" customWidth="1"/>
    <col min="8457" max="8457" width="6.85546875" style="342" customWidth="1"/>
    <col min="8458" max="8704" width="9.140625" style="342"/>
    <col min="8705" max="8705" width="55" style="342" customWidth="1"/>
    <col min="8706" max="8706" width="9.42578125" style="342" bestFit="1" customWidth="1"/>
    <col min="8707" max="8707" width="9.42578125" style="342" customWidth="1"/>
    <col min="8708" max="8708" width="9.42578125" style="342" bestFit="1" customWidth="1"/>
    <col min="8709" max="8709" width="9.42578125" style="342" customWidth="1"/>
    <col min="8710" max="8710" width="8.42578125" style="342" bestFit="1" customWidth="1"/>
    <col min="8711" max="8711" width="7.140625" style="342" bestFit="1" customWidth="1"/>
    <col min="8712" max="8712" width="8.42578125" style="342" bestFit="1" customWidth="1"/>
    <col min="8713" max="8713" width="6.85546875" style="342" customWidth="1"/>
    <col min="8714" max="8960" width="9.140625" style="342"/>
    <col min="8961" max="8961" width="55" style="342" customWidth="1"/>
    <col min="8962" max="8962" width="9.42578125" style="342" bestFit="1" customWidth="1"/>
    <col min="8963" max="8963" width="9.42578125" style="342" customWidth="1"/>
    <col min="8964" max="8964" width="9.42578125" style="342" bestFit="1" customWidth="1"/>
    <col min="8965" max="8965" width="9.42578125" style="342" customWidth="1"/>
    <col min="8966" max="8966" width="8.42578125" style="342" bestFit="1" customWidth="1"/>
    <col min="8967" max="8967" width="7.140625" style="342" bestFit="1" customWidth="1"/>
    <col min="8968" max="8968" width="8.42578125" style="342" bestFit="1" customWidth="1"/>
    <col min="8969" max="8969" width="6.85546875" style="342" customWidth="1"/>
    <col min="8970" max="9216" width="9.140625" style="342"/>
    <col min="9217" max="9217" width="55" style="342" customWidth="1"/>
    <col min="9218" max="9218" width="9.42578125" style="342" bestFit="1" customWidth="1"/>
    <col min="9219" max="9219" width="9.42578125" style="342" customWidth="1"/>
    <col min="9220" max="9220" width="9.42578125" style="342" bestFit="1" customWidth="1"/>
    <col min="9221" max="9221" width="9.42578125" style="342" customWidth="1"/>
    <col min="9222" max="9222" width="8.42578125" style="342" bestFit="1" customWidth="1"/>
    <col min="9223" max="9223" width="7.140625" style="342" bestFit="1" customWidth="1"/>
    <col min="9224" max="9224" width="8.42578125" style="342" bestFit="1" customWidth="1"/>
    <col min="9225" max="9225" width="6.85546875" style="342" customWidth="1"/>
    <col min="9226" max="9472" width="9.140625" style="342"/>
    <col min="9473" max="9473" width="55" style="342" customWidth="1"/>
    <col min="9474" max="9474" width="9.42578125" style="342" bestFit="1" customWidth="1"/>
    <col min="9475" max="9475" width="9.42578125" style="342" customWidth="1"/>
    <col min="9476" max="9476" width="9.42578125" style="342" bestFit="1" customWidth="1"/>
    <col min="9477" max="9477" width="9.42578125" style="342" customWidth="1"/>
    <col min="9478" max="9478" width="8.42578125" style="342" bestFit="1" customWidth="1"/>
    <col min="9479" max="9479" width="7.140625" style="342" bestFit="1" customWidth="1"/>
    <col min="9480" max="9480" width="8.42578125" style="342" bestFit="1" customWidth="1"/>
    <col min="9481" max="9481" width="6.85546875" style="342" customWidth="1"/>
    <col min="9482" max="9728" width="9.140625" style="342"/>
    <col min="9729" max="9729" width="55" style="342" customWidth="1"/>
    <col min="9730" max="9730" width="9.42578125" style="342" bestFit="1" customWidth="1"/>
    <col min="9731" max="9731" width="9.42578125" style="342" customWidth="1"/>
    <col min="9732" max="9732" width="9.42578125" style="342" bestFit="1" customWidth="1"/>
    <col min="9733" max="9733" width="9.42578125" style="342" customWidth="1"/>
    <col min="9734" max="9734" width="8.42578125" style="342" bestFit="1" customWidth="1"/>
    <col min="9735" max="9735" width="7.140625" style="342" bestFit="1" customWidth="1"/>
    <col min="9736" max="9736" width="8.42578125" style="342" bestFit="1" customWidth="1"/>
    <col min="9737" max="9737" width="6.85546875" style="342" customWidth="1"/>
    <col min="9738" max="9984" width="9.140625" style="342"/>
    <col min="9985" max="9985" width="55" style="342" customWidth="1"/>
    <col min="9986" max="9986" width="9.42578125" style="342" bestFit="1" customWidth="1"/>
    <col min="9987" max="9987" width="9.42578125" style="342" customWidth="1"/>
    <col min="9988" max="9988" width="9.42578125" style="342" bestFit="1" customWidth="1"/>
    <col min="9989" max="9989" width="9.42578125" style="342" customWidth="1"/>
    <col min="9990" max="9990" width="8.42578125" style="342" bestFit="1" customWidth="1"/>
    <col min="9991" max="9991" width="7.140625" style="342" bestFit="1" customWidth="1"/>
    <col min="9992" max="9992" width="8.42578125" style="342" bestFit="1" customWidth="1"/>
    <col min="9993" max="9993" width="6.85546875" style="342" customWidth="1"/>
    <col min="9994" max="10240" width="9.140625" style="342"/>
    <col min="10241" max="10241" width="55" style="342" customWidth="1"/>
    <col min="10242" max="10242" width="9.42578125" style="342" bestFit="1" customWidth="1"/>
    <col min="10243" max="10243" width="9.42578125" style="342" customWidth="1"/>
    <col min="10244" max="10244" width="9.42578125" style="342" bestFit="1" customWidth="1"/>
    <col min="10245" max="10245" width="9.42578125" style="342" customWidth="1"/>
    <col min="10246" max="10246" width="8.42578125" style="342" bestFit="1" customWidth="1"/>
    <col min="10247" max="10247" width="7.140625" style="342" bestFit="1" customWidth="1"/>
    <col min="10248" max="10248" width="8.42578125" style="342" bestFit="1" customWidth="1"/>
    <col min="10249" max="10249" width="6.85546875" style="342" customWidth="1"/>
    <col min="10250" max="10496" width="9.140625" style="342"/>
    <col min="10497" max="10497" width="55" style="342" customWidth="1"/>
    <col min="10498" max="10498" width="9.42578125" style="342" bestFit="1" customWidth="1"/>
    <col min="10499" max="10499" width="9.42578125" style="342" customWidth="1"/>
    <col min="10500" max="10500" width="9.42578125" style="342" bestFit="1" customWidth="1"/>
    <col min="10501" max="10501" width="9.42578125" style="342" customWidth="1"/>
    <col min="10502" max="10502" width="8.42578125" style="342" bestFit="1" customWidth="1"/>
    <col min="10503" max="10503" width="7.140625" style="342" bestFit="1" customWidth="1"/>
    <col min="10504" max="10504" width="8.42578125" style="342" bestFit="1" customWidth="1"/>
    <col min="10505" max="10505" width="6.85546875" style="342" customWidth="1"/>
    <col min="10506" max="10752" width="9.140625" style="342"/>
    <col min="10753" max="10753" width="55" style="342" customWidth="1"/>
    <col min="10754" max="10754" width="9.42578125" style="342" bestFit="1" customWidth="1"/>
    <col min="10755" max="10755" width="9.42578125" style="342" customWidth="1"/>
    <col min="10756" max="10756" width="9.42578125" style="342" bestFit="1" customWidth="1"/>
    <col min="10757" max="10757" width="9.42578125" style="342" customWidth="1"/>
    <col min="10758" max="10758" width="8.42578125" style="342" bestFit="1" customWidth="1"/>
    <col min="10759" max="10759" width="7.140625" style="342" bestFit="1" customWidth="1"/>
    <col min="10760" max="10760" width="8.42578125" style="342" bestFit="1" customWidth="1"/>
    <col min="10761" max="10761" width="6.85546875" style="342" customWidth="1"/>
    <col min="10762" max="11008" width="9.140625" style="342"/>
    <col min="11009" max="11009" width="55" style="342" customWidth="1"/>
    <col min="11010" max="11010" width="9.42578125" style="342" bestFit="1" customWidth="1"/>
    <col min="11011" max="11011" width="9.42578125" style="342" customWidth="1"/>
    <col min="11012" max="11012" width="9.42578125" style="342" bestFit="1" customWidth="1"/>
    <col min="11013" max="11013" width="9.42578125" style="342" customWidth="1"/>
    <col min="11014" max="11014" width="8.42578125" style="342" bestFit="1" customWidth="1"/>
    <col min="11015" max="11015" width="7.140625" style="342" bestFit="1" customWidth="1"/>
    <col min="11016" max="11016" width="8.42578125" style="342" bestFit="1" customWidth="1"/>
    <col min="11017" max="11017" width="6.85546875" style="342" customWidth="1"/>
    <col min="11018" max="11264" width="9.140625" style="342"/>
    <col min="11265" max="11265" width="55" style="342" customWidth="1"/>
    <col min="11266" max="11266" width="9.42578125" style="342" bestFit="1" customWidth="1"/>
    <col min="11267" max="11267" width="9.42578125" style="342" customWidth="1"/>
    <col min="11268" max="11268" width="9.42578125" style="342" bestFit="1" customWidth="1"/>
    <col min="11269" max="11269" width="9.42578125" style="342" customWidth="1"/>
    <col min="11270" max="11270" width="8.42578125" style="342" bestFit="1" customWidth="1"/>
    <col min="11271" max="11271" width="7.140625" style="342" bestFit="1" customWidth="1"/>
    <col min="11272" max="11272" width="8.42578125" style="342" bestFit="1" customWidth="1"/>
    <col min="11273" max="11273" width="6.85546875" style="342" customWidth="1"/>
    <col min="11274" max="11520" width="9.140625" style="342"/>
    <col min="11521" max="11521" width="55" style="342" customWidth="1"/>
    <col min="11522" max="11522" width="9.42578125" style="342" bestFit="1" customWidth="1"/>
    <col min="11523" max="11523" width="9.42578125" style="342" customWidth="1"/>
    <col min="11524" max="11524" width="9.42578125" style="342" bestFit="1" customWidth="1"/>
    <col min="11525" max="11525" width="9.42578125" style="342" customWidth="1"/>
    <col min="11526" max="11526" width="8.42578125" style="342" bestFit="1" customWidth="1"/>
    <col min="11527" max="11527" width="7.140625" style="342" bestFit="1" customWidth="1"/>
    <col min="11528" max="11528" width="8.42578125" style="342" bestFit="1" customWidth="1"/>
    <col min="11529" max="11529" width="6.85546875" style="342" customWidth="1"/>
    <col min="11530" max="11776" width="9.140625" style="342"/>
    <col min="11777" max="11777" width="55" style="342" customWidth="1"/>
    <col min="11778" max="11778" width="9.42578125" style="342" bestFit="1" customWidth="1"/>
    <col min="11779" max="11779" width="9.42578125" style="342" customWidth="1"/>
    <col min="11780" max="11780" width="9.42578125" style="342" bestFit="1" customWidth="1"/>
    <col min="11781" max="11781" width="9.42578125" style="342" customWidth="1"/>
    <col min="11782" max="11782" width="8.42578125" style="342" bestFit="1" customWidth="1"/>
    <col min="11783" max="11783" width="7.140625" style="342" bestFit="1" customWidth="1"/>
    <col min="11784" max="11784" width="8.42578125" style="342" bestFit="1" customWidth="1"/>
    <col min="11785" max="11785" width="6.85546875" style="342" customWidth="1"/>
    <col min="11786" max="12032" width="9.140625" style="342"/>
    <col min="12033" max="12033" width="55" style="342" customWidth="1"/>
    <col min="12034" max="12034" width="9.42578125" style="342" bestFit="1" customWidth="1"/>
    <col min="12035" max="12035" width="9.42578125" style="342" customWidth="1"/>
    <col min="12036" max="12036" width="9.42578125" style="342" bestFit="1" customWidth="1"/>
    <col min="12037" max="12037" width="9.42578125" style="342" customWidth="1"/>
    <col min="12038" max="12038" width="8.42578125" style="342" bestFit="1" customWidth="1"/>
    <col min="12039" max="12039" width="7.140625" style="342" bestFit="1" customWidth="1"/>
    <col min="12040" max="12040" width="8.42578125" style="342" bestFit="1" customWidth="1"/>
    <col min="12041" max="12041" width="6.85546875" style="342" customWidth="1"/>
    <col min="12042" max="12288" width="9.140625" style="342"/>
    <col min="12289" max="12289" width="55" style="342" customWidth="1"/>
    <col min="12290" max="12290" width="9.42578125" style="342" bestFit="1" customWidth="1"/>
    <col min="12291" max="12291" width="9.42578125" style="342" customWidth="1"/>
    <col min="12292" max="12292" width="9.42578125" style="342" bestFit="1" customWidth="1"/>
    <col min="12293" max="12293" width="9.42578125" style="342" customWidth="1"/>
    <col min="12294" max="12294" width="8.42578125" style="342" bestFit="1" customWidth="1"/>
    <col min="12295" max="12295" width="7.140625" style="342" bestFit="1" customWidth="1"/>
    <col min="12296" max="12296" width="8.42578125" style="342" bestFit="1" customWidth="1"/>
    <col min="12297" max="12297" width="6.85546875" style="342" customWidth="1"/>
    <col min="12298" max="12544" width="9.140625" style="342"/>
    <col min="12545" max="12545" width="55" style="342" customWidth="1"/>
    <col min="12546" max="12546" width="9.42578125" style="342" bestFit="1" customWidth="1"/>
    <col min="12547" max="12547" width="9.42578125" style="342" customWidth="1"/>
    <col min="12548" max="12548" width="9.42578125" style="342" bestFit="1" customWidth="1"/>
    <col min="12549" max="12549" width="9.42578125" style="342" customWidth="1"/>
    <col min="12550" max="12550" width="8.42578125" style="342" bestFit="1" customWidth="1"/>
    <col min="12551" max="12551" width="7.140625" style="342" bestFit="1" customWidth="1"/>
    <col min="12552" max="12552" width="8.42578125" style="342" bestFit="1" customWidth="1"/>
    <col min="12553" max="12553" width="6.85546875" style="342" customWidth="1"/>
    <col min="12554" max="12800" width="9.140625" style="342"/>
    <col min="12801" max="12801" width="55" style="342" customWidth="1"/>
    <col min="12802" max="12802" width="9.42578125" style="342" bestFit="1" customWidth="1"/>
    <col min="12803" max="12803" width="9.42578125" style="342" customWidth="1"/>
    <col min="12804" max="12804" width="9.42578125" style="342" bestFit="1" customWidth="1"/>
    <col min="12805" max="12805" width="9.42578125" style="342" customWidth="1"/>
    <col min="12806" max="12806" width="8.42578125" style="342" bestFit="1" customWidth="1"/>
    <col min="12807" max="12807" width="7.140625" style="342" bestFit="1" customWidth="1"/>
    <col min="12808" max="12808" width="8.42578125" style="342" bestFit="1" customWidth="1"/>
    <col min="12809" max="12809" width="6.85546875" style="342" customWidth="1"/>
    <col min="12810" max="13056" width="9.140625" style="342"/>
    <col min="13057" max="13057" width="55" style="342" customWidth="1"/>
    <col min="13058" max="13058" width="9.42578125" style="342" bestFit="1" customWidth="1"/>
    <col min="13059" max="13059" width="9.42578125" style="342" customWidth="1"/>
    <col min="13060" max="13060" width="9.42578125" style="342" bestFit="1" customWidth="1"/>
    <col min="13061" max="13061" width="9.42578125" style="342" customWidth="1"/>
    <col min="13062" max="13062" width="8.42578125" style="342" bestFit="1" customWidth="1"/>
    <col min="13063" max="13063" width="7.140625" style="342" bestFit="1" customWidth="1"/>
    <col min="13064" max="13064" width="8.42578125" style="342" bestFit="1" customWidth="1"/>
    <col min="13065" max="13065" width="6.85546875" style="342" customWidth="1"/>
    <col min="13066" max="13312" width="9.140625" style="342"/>
    <col min="13313" max="13313" width="55" style="342" customWidth="1"/>
    <col min="13314" max="13314" width="9.42578125" style="342" bestFit="1" customWidth="1"/>
    <col min="13315" max="13315" width="9.42578125" style="342" customWidth="1"/>
    <col min="13316" max="13316" width="9.42578125" style="342" bestFit="1" customWidth="1"/>
    <col min="13317" max="13317" width="9.42578125" style="342" customWidth="1"/>
    <col min="13318" max="13318" width="8.42578125" style="342" bestFit="1" customWidth="1"/>
    <col min="13319" max="13319" width="7.140625" style="342" bestFit="1" customWidth="1"/>
    <col min="13320" max="13320" width="8.42578125" style="342" bestFit="1" customWidth="1"/>
    <col min="13321" max="13321" width="6.85546875" style="342" customWidth="1"/>
    <col min="13322" max="13568" width="9.140625" style="342"/>
    <col min="13569" max="13569" width="55" style="342" customWidth="1"/>
    <col min="13570" max="13570" width="9.42578125" style="342" bestFit="1" customWidth="1"/>
    <col min="13571" max="13571" width="9.42578125" style="342" customWidth="1"/>
    <col min="13572" max="13572" width="9.42578125" style="342" bestFit="1" customWidth="1"/>
    <col min="13573" max="13573" width="9.42578125" style="342" customWidth="1"/>
    <col min="13574" max="13574" width="8.42578125" style="342" bestFit="1" customWidth="1"/>
    <col min="13575" max="13575" width="7.140625" style="342" bestFit="1" customWidth="1"/>
    <col min="13576" max="13576" width="8.42578125" style="342" bestFit="1" customWidth="1"/>
    <col min="13577" max="13577" width="6.85546875" style="342" customWidth="1"/>
    <col min="13578" max="13824" width="9.140625" style="342"/>
    <col min="13825" max="13825" width="55" style="342" customWidth="1"/>
    <col min="13826" max="13826" width="9.42578125" style="342" bestFit="1" customWidth="1"/>
    <col min="13827" max="13827" width="9.42578125" style="342" customWidth="1"/>
    <col min="13828" max="13828" width="9.42578125" style="342" bestFit="1" customWidth="1"/>
    <col min="13829" max="13829" width="9.42578125" style="342" customWidth="1"/>
    <col min="13830" max="13830" width="8.42578125" style="342" bestFit="1" customWidth="1"/>
    <col min="13831" max="13831" width="7.140625" style="342" bestFit="1" customWidth="1"/>
    <col min="13832" max="13832" width="8.42578125" style="342" bestFit="1" customWidth="1"/>
    <col min="13833" max="13833" width="6.85546875" style="342" customWidth="1"/>
    <col min="13834" max="14080" width="9.140625" style="342"/>
    <col min="14081" max="14081" width="55" style="342" customWidth="1"/>
    <col min="14082" max="14082" width="9.42578125" style="342" bestFit="1" customWidth="1"/>
    <col min="14083" max="14083" width="9.42578125" style="342" customWidth="1"/>
    <col min="14084" max="14084" width="9.42578125" style="342" bestFit="1" customWidth="1"/>
    <col min="14085" max="14085" width="9.42578125" style="342" customWidth="1"/>
    <col min="14086" max="14086" width="8.42578125" style="342" bestFit="1" customWidth="1"/>
    <col min="14087" max="14087" width="7.140625" style="342" bestFit="1" customWidth="1"/>
    <col min="14088" max="14088" width="8.42578125" style="342" bestFit="1" customWidth="1"/>
    <col min="14089" max="14089" width="6.85546875" style="342" customWidth="1"/>
    <col min="14090" max="14336" width="9.140625" style="342"/>
    <col min="14337" max="14337" width="55" style="342" customWidth="1"/>
    <col min="14338" max="14338" width="9.42578125" style="342" bestFit="1" customWidth="1"/>
    <col min="14339" max="14339" width="9.42578125" style="342" customWidth="1"/>
    <col min="14340" max="14340" width="9.42578125" style="342" bestFit="1" customWidth="1"/>
    <col min="14341" max="14341" width="9.42578125" style="342" customWidth="1"/>
    <col min="14342" max="14342" width="8.42578125" style="342" bestFit="1" customWidth="1"/>
    <col min="14343" max="14343" width="7.140625" style="342" bestFit="1" customWidth="1"/>
    <col min="14344" max="14344" width="8.42578125" style="342" bestFit="1" customWidth="1"/>
    <col min="14345" max="14345" width="6.85546875" style="342" customWidth="1"/>
    <col min="14346" max="14592" width="9.140625" style="342"/>
    <col min="14593" max="14593" width="55" style="342" customWidth="1"/>
    <col min="14594" max="14594" width="9.42578125" style="342" bestFit="1" customWidth="1"/>
    <col min="14595" max="14595" width="9.42578125" style="342" customWidth="1"/>
    <col min="14596" max="14596" width="9.42578125" style="342" bestFit="1" customWidth="1"/>
    <col min="14597" max="14597" width="9.42578125" style="342" customWidth="1"/>
    <col min="14598" max="14598" width="8.42578125" style="342" bestFit="1" customWidth="1"/>
    <col min="14599" max="14599" width="7.140625" style="342" bestFit="1" customWidth="1"/>
    <col min="14600" max="14600" width="8.42578125" style="342" bestFit="1" customWidth="1"/>
    <col min="14601" max="14601" width="6.85546875" style="342" customWidth="1"/>
    <col min="14602" max="14848" width="9.140625" style="342"/>
    <col min="14849" max="14849" width="55" style="342" customWidth="1"/>
    <col min="14850" max="14850" width="9.42578125" style="342" bestFit="1" customWidth="1"/>
    <col min="14851" max="14851" width="9.42578125" style="342" customWidth="1"/>
    <col min="14852" max="14852" width="9.42578125" style="342" bestFit="1" customWidth="1"/>
    <col min="14853" max="14853" width="9.42578125" style="342" customWidth="1"/>
    <col min="14854" max="14854" width="8.42578125" style="342" bestFit="1" customWidth="1"/>
    <col min="14855" max="14855" width="7.140625" style="342" bestFit="1" customWidth="1"/>
    <col min="14856" max="14856" width="8.42578125" style="342" bestFit="1" customWidth="1"/>
    <col min="14857" max="14857" width="6.85546875" style="342" customWidth="1"/>
    <col min="14858" max="15104" width="9.140625" style="342"/>
    <col min="15105" max="15105" width="55" style="342" customWidth="1"/>
    <col min="15106" max="15106" width="9.42578125" style="342" bestFit="1" customWidth="1"/>
    <col min="15107" max="15107" width="9.42578125" style="342" customWidth="1"/>
    <col min="15108" max="15108" width="9.42578125" style="342" bestFit="1" customWidth="1"/>
    <col min="15109" max="15109" width="9.42578125" style="342" customWidth="1"/>
    <col min="15110" max="15110" width="8.42578125" style="342" bestFit="1" customWidth="1"/>
    <col min="15111" max="15111" width="7.140625" style="342" bestFit="1" customWidth="1"/>
    <col min="15112" max="15112" width="8.42578125" style="342" bestFit="1" customWidth="1"/>
    <col min="15113" max="15113" width="6.85546875" style="342" customWidth="1"/>
    <col min="15114" max="15360" width="9.140625" style="342"/>
    <col min="15361" max="15361" width="55" style="342" customWidth="1"/>
    <col min="15362" max="15362" width="9.42578125" style="342" bestFit="1" customWidth="1"/>
    <col min="15363" max="15363" width="9.42578125" style="342" customWidth="1"/>
    <col min="15364" max="15364" width="9.42578125" style="342" bestFit="1" customWidth="1"/>
    <col min="15365" max="15365" width="9.42578125" style="342" customWidth="1"/>
    <col min="15366" max="15366" width="8.42578125" style="342" bestFit="1" customWidth="1"/>
    <col min="15367" max="15367" width="7.140625" style="342" bestFit="1" customWidth="1"/>
    <col min="15368" max="15368" width="8.42578125" style="342" bestFit="1" customWidth="1"/>
    <col min="15369" max="15369" width="6.85546875" style="342" customWidth="1"/>
    <col min="15370" max="15616" width="9.140625" style="342"/>
    <col min="15617" max="15617" width="55" style="342" customWidth="1"/>
    <col min="15618" max="15618" width="9.42578125" style="342" bestFit="1" customWidth="1"/>
    <col min="15619" max="15619" width="9.42578125" style="342" customWidth="1"/>
    <col min="15620" max="15620" width="9.42578125" style="342" bestFit="1" customWidth="1"/>
    <col min="15621" max="15621" width="9.42578125" style="342" customWidth="1"/>
    <col min="15622" max="15622" width="8.42578125" style="342" bestFit="1" customWidth="1"/>
    <col min="15623" max="15623" width="7.140625" style="342" bestFit="1" customWidth="1"/>
    <col min="15624" max="15624" width="8.42578125" style="342" bestFit="1" customWidth="1"/>
    <col min="15625" max="15625" width="6.85546875" style="342" customWidth="1"/>
    <col min="15626" max="15872" width="9.140625" style="342"/>
    <col min="15873" max="15873" width="55" style="342" customWidth="1"/>
    <col min="15874" max="15874" width="9.42578125" style="342" bestFit="1" customWidth="1"/>
    <col min="15875" max="15875" width="9.42578125" style="342" customWidth="1"/>
    <col min="15876" max="15876" width="9.42578125" style="342" bestFit="1" customWidth="1"/>
    <col min="15877" max="15877" width="9.42578125" style="342" customWidth="1"/>
    <col min="15878" max="15878" width="8.42578125" style="342" bestFit="1" customWidth="1"/>
    <col min="15879" max="15879" width="7.140625" style="342" bestFit="1" customWidth="1"/>
    <col min="15880" max="15880" width="8.42578125" style="342" bestFit="1" customWidth="1"/>
    <col min="15881" max="15881" width="6.85546875" style="342" customWidth="1"/>
    <col min="15882" max="16128" width="9.140625" style="342"/>
    <col min="16129" max="16129" width="55" style="342" customWidth="1"/>
    <col min="16130" max="16130" width="9.42578125" style="342" bestFit="1" customWidth="1"/>
    <col min="16131" max="16131" width="9.42578125" style="342" customWidth="1"/>
    <col min="16132" max="16132" width="9.42578125" style="342" bestFit="1" customWidth="1"/>
    <col min="16133" max="16133" width="9.42578125" style="342" customWidth="1"/>
    <col min="16134" max="16134" width="8.42578125" style="342" bestFit="1" customWidth="1"/>
    <col min="16135" max="16135" width="7.140625" style="342" bestFit="1" customWidth="1"/>
    <col min="16136" max="16136" width="8.42578125" style="342" bestFit="1" customWidth="1"/>
    <col min="16137" max="16137" width="6.85546875" style="342" customWidth="1"/>
    <col min="16138" max="16384" width="9.140625" style="342"/>
  </cols>
  <sheetData>
    <row r="1" spans="1:15">
      <c r="A1" s="1819" t="s">
        <v>582</v>
      </c>
      <c r="B1" s="1819"/>
      <c r="C1" s="1819"/>
      <c r="D1" s="1819"/>
      <c r="E1" s="1819"/>
      <c r="F1" s="1819"/>
      <c r="G1" s="1819"/>
      <c r="H1" s="1819"/>
      <c r="I1" s="1819"/>
    </row>
    <row r="2" spans="1:15">
      <c r="A2" s="1819" t="s">
        <v>126</v>
      </c>
      <c r="B2" s="1819"/>
      <c r="C2" s="1819"/>
      <c r="D2" s="1819"/>
      <c r="E2" s="1819"/>
      <c r="F2" s="1819"/>
      <c r="G2" s="1819"/>
      <c r="H2" s="1819"/>
      <c r="I2" s="1819"/>
      <c r="L2" s="642"/>
      <c r="M2" s="642"/>
      <c r="N2" s="642"/>
      <c r="O2" s="642"/>
    </row>
    <row r="3" spans="1:15" ht="16.5" thickBot="1">
      <c r="A3" s="803"/>
      <c r="B3" s="803"/>
      <c r="C3" s="803"/>
      <c r="D3" s="803"/>
      <c r="E3" s="803"/>
      <c r="F3" s="817"/>
      <c r="G3" s="817"/>
      <c r="I3" s="645" t="s">
        <v>69</v>
      </c>
      <c r="J3" s="818"/>
      <c r="L3" s="642"/>
      <c r="M3" s="642"/>
      <c r="N3" s="642"/>
      <c r="O3" s="642"/>
    </row>
    <row r="4" spans="1:15" ht="22.5" customHeight="1" thickTop="1">
      <c r="A4" s="1793" t="s">
        <v>324</v>
      </c>
      <c r="B4" s="819">
        <v>2016</v>
      </c>
      <c r="C4" s="819">
        <v>2017</v>
      </c>
      <c r="D4" s="819">
        <v>2017</v>
      </c>
      <c r="E4" s="820">
        <v>2018</v>
      </c>
      <c r="F4" s="1833" t="s">
        <v>284</v>
      </c>
      <c r="G4" s="1834"/>
      <c r="H4" s="1834"/>
      <c r="I4" s="1835"/>
      <c r="L4" s="642"/>
      <c r="M4" s="642"/>
      <c r="N4" s="642"/>
      <c r="O4" s="642"/>
    </row>
    <row r="5" spans="1:15" ht="22.5" customHeight="1">
      <c r="A5" s="1794"/>
      <c r="B5" s="821" t="s">
        <v>583</v>
      </c>
      <c r="C5" s="821" t="s">
        <v>287</v>
      </c>
      <c r="D5" s="821" t="s">
        <v>288</v>
      </c>
      <c r="E5" s="822" t="s">
        <v>289</v>
      </c>
      <c r="F5" s="1836" t="s">
        <v>6</v>
      </c>
      <c r="G5" s="1837"/>
      <c r="H5" s="1838" t="s">
        <v>47</v>
      </c>
      <c r="I5" s="1839"/>
      <c r="L5" s="642"/>
      <c r="M5" s="642"/>
      <c r="N5" s="642"/>
      <c r="O5" s="642"/>
    </row>
    <row r="6" spans="1:15" ht="22.5" customHeight="1">
      <c r="A6" s="1795"/>
      <c r="B6" s="804"/>
      <c r="C6" s="804"/>
      <c r="D6" s="804"/>
      <c r="E6" s="823"/>
      <c r="F6" s="824" t="s">
        <v>3</v>
      </c>
      <c r="G6" s="825" t="s">
        <v>290</v>
      </c>
      <c r="H6" s="825" t="s">
        <v>3</v>
      </c>
      <c r="I6" s="826" t="s">
        <v>290</v>
      </c>
      <c r="L6" s="642"/>
      <c r="M6" s="642"/>
      <c r="N6" s="642"/>
      <c r="O6" s="642"/>
    </row>
    <row r="7" spans="1:15" s="803" customFormat="1" ht="22.5" customHeight="1">
      <c r="A7" s="827" t="s">
        <v>584</v>
      </c>
      <c r="B7" s="828">
        <v>272669.10449378705</v>
      </c>
      <c r="C7" s="828">
        <v>305120.45787745499</v>
      </c>
      <c r="D7" s="828">
        <v>320911.37686844706</v>
      </c>
      <c r="E7" s="828">
        <v>391523.75558464421</v>
      </c>
      <c r="F7" s="828">
        <v>32451.353383667942</v>
      </c>
      <c r="G7" s="829">
        <v>11.901367939691667</v>
      </c>
      <c r="H7" s="828">
        <v>70612.378716197156</v>
      </c>
      <c r="I7" s="830">
        <v>22.003700649461138</v>
      </c>
      <c r="K7" s="782"/>
      <c r="L7" s="642"/>
      <c r="M7" s="642"/>
      <c r="N7" s="642"/>
      <c r="O7" s="642"/>
    </row>
    <row r="8" spans="1:15" s="643" customFormat="1" ht="22.5" customHeight="1">
      <c r="A8" s="831" t="s">
        <v>585</v>
      </c>
      <c r="B8" s="832">
        <v>102502.87031549773</v>
      </c>
      <c r="C8" s="832">
        <v>119645.51708607802</v>
      </c>
      <c r="D8" s="832">
        <v>124061.78594515505</v>
      </c>
      <c r="E8" s="832">
        <v>151906.38131852145</v>
      </c>
      <c r="F8" s="832">
        <v>17142.646770580293</v>
      </c>
      <c r="G8" s="833">
        <v>16.724065109412301</v>
      </c>
      <c r="H8" s="832">
        <v>27844.595373366406</v>
      </c>
      <c r="I8" s="834">
        <v>22.444135525886981</v>
      </c>
      <c r="K8" s="782"/>
      <c r="L8" s="642"/>
      <c r="M8" s="642"/>
      <c r="N8" s="642"/>
      <c r="O8" s="642"/>
    </row>
    <row r="9" spans="1:15" s="643" customFormat="1" ht="22.5" customHeight="1">
      <c r="A9" s="831" t="s">
        <v>586</v>
      </c>
      <c r="B9" s="832">
        <v>38106.232492948679</v>
      </c>
      <c r="C9" s="832">
        <v>50282.16585872299</v>
      </c>
      <c r="D9" s="832">
        <v>54882.592065490004</v>
      </c>
      <c r="E9" s="832">
        <v>64641.563245843587</v>
      </c>
      <c r="F9" s="832">
        <v>12175.933365774312</v>
      </c>
      <c r="G9" s="833">
        <v>31.952603469858619</v>
      </c>
      <c r="H9" s="832">
        <v>9758.9711803535829</v>
      </c>
      <c r="I9" s="834">
        <v>17.781542039247071</v>
      </c>
      <c r="K9" s="782"/>
      <c r="L9" s="642"/>
      <c r="M9" s="642"/>
      <c r="N9" s="642"/>
      <c r="O9" s="642"/>
    </row>
    <row r="10" spans="1:15" s="643" customFormat="1" ht="22.5" customHeight="1">
      <c r="A10" s="831" t="s">
        <v>587</v>
      </c>
      <c r="B10" s="832">
        <v>67450.74726567122</v>
      </c>
      <c r="C10" s="832">
        <v>77241.739063424015</v>
      </c>
      <c r="D10" s="832">
        <v>83445.260128987473</v>
      </c>
      <c r="E10" s="832">
        <v>103977.02088133713</v>
      </c>
      <c r="F10" s="832">
        <v>9790.9917977527948</v>
      </c>
      <c r="G10" s="833">
        <v>14.515764753781877</v>
      </c>
      <c r="H10" s="832">
        <v>20531.760752349655</v>
      </c>
      <c r="I10" s="834">
        <v>24.605065309416261</v>
      </c>
      <c r="K10" s="782"/>
      <c r="L10" s="642"/>
      <c r="M10" s="642"/>
      <c r="N10" s="642"/>
      <c r="O10" s="642"/>
    </row>
    <row r="11" spans="1:15" s="643" customFormat="1" ht="22.5" customHeight="1">
      <c r="A11" s="831" t="s">
        <v>588</v>
      </c>
      <c r="B11" s="832">
        <v>64609.254419669407</v>
      </c>
      <c r="C11" s="832">
        <v>57951.03586923</v>
      </c>
      <c r="D11" s="832">
        <v>58521.738728814504</v>
      </c>
      <c r="E11" s="832">
        <v>70998.790138942029</v>
      </c>
      <c r="F11" s="832">
        <v>-6658.2185504394074</v>
      </c>
      <c r="G11" s="833">
        <v>-10.305363543109396</v>
      </c>
      <c r="H11" s="832">
        <v>12477.051410127526</v>
      </c>
      <c r="I11" s="834">
        <v>21.320370312210439</v>
      </c>
      <c r="K11" s="782"/>
      <c r="L11" s="642"/>
      <c r="M11" s="642"/>
      <c r="N11" s="642"/>
      <c r="O11" s="642"/>
    </row>
    <row r="12" spans="1:15" s="836" customFormat="1" ht="22.5" customHeight="1">
      <c r="A12" s="835" t="s">
        <v>589</v>
      </c>
      <c r="B12" s="828">
        <v>294335.40503556671</v>
      </c>
      <c r="C12" s="828">
        <v>343216.81249786122</v>
      </c>
      <c r="D12" s="828">
        <v>359292.05474008806</v>
      </c>
      <c r="E12" s="828">
        <v>408321.34771284496</v>
      </c>
      <c r="F12" s="828">
        <v>48881.407462294505</v>
      </c>
      <c r="G12" s="829">
        <v>16.607382810908462</v>
      </c>
      <c r="H12" s="828">
        <v>49029.292972756899</v>
      </c>
      <c r="I12" s="830">
        <v>13.646083270119819</v>
      </c>
      <c r="K12" s="782"/>
      <c r="L12" s="837"/>
      <c r="M12" s="837"/>
      <c r="N12" s="837"/>
      <c r="O12" s="837"/>
    </row>
    <row r="13" spans="1:15" s="803" customFormat="1" ht="22.5" customHeight="1">
      <c r="A13" s="838" t="s">
        <v>585</v>
      </c>
      <c r="B13" s="832">
        <v>60603.603720049148</v>
      </c>
      <c r="C13" s="832">
        <v>70004.066052807</v>
      </c>
      <c r="D13" s="832">
        <v>70140.351638703956</v>
      </c>
      <c r="E13" s="832">
        <v>79770.404595028158</v>
      </c>
      <c r="F13" s="832">
        <v>9400.462332757852</v>
      </c>
      <c r="G13" s="833">
        <v>15.51139165945003</v>
      </c>
      <c r="H13" s="832">
        <v>9630.0529563242017</v>
      </c>
      <c r="I13" s="834">
        <v>13.72969015885325</v>
      </c>
      <c r="K13" s="782"/>
      <c r="L13" s="642"/>
      <c r="M13" s="642"/>
      <c r="N13" s="642"/>
      <c r="O13" s="642"/>
    </row>
    <row r="14" spans="1:15" s="643" customFormat="1" ht="22.5" customHeight="1">
      <c r="A14" s="831" t="s">
        <v>586</v>
      </c>
      <c r="B14" s="832">
        <v>155246.91800991195</v>
      </c>
      <c r="C14" s="832">
        <v>183722.532232823</v>
      </c>
      <c r="D14" s="832">
        <v>189123.96745320203</v>
      </c>
      <c r="E14" s="832">
        <v>222184.24070776798</v>
      </c>
      <c r="F14" s="832">
        <v>28475.614222911041</v>
      </c>
      <c r="G14" s="833">
        <v>18.34214462221593</v>
      </c>
      <c r="H14" s="832">
        <v>33060.273254565953</v>
      </c>
      <c r="I14" s="834">
        <v>17.480742234717862</v>
      </c>
      <c r="K14" s="782"/>
      <c r="L14" s="782"/>
    </row>
    <row r="15" spans="1:15" s="643" customFormat="1" ht="22.5" customHeight="1">
      <c r="A15" s="831" t="s">
        <v>587</v>
      </c>
      <c r="B15" s="832">
        <v>28164.070367485376</v>
      </c>
      <c r="C15" s="832">
        <v>29709.32885519198</v>
      </c>
      <c r="D15" s="832">
        <v>30427.697594562</v>
      </c>
      <c r="E15" s="832">
        <v>33738.678117248863</v>
      </c>
      <c r="F15" s="832">
        <v>1545.2584877066038</v>
      </c>
      <c r="G15" s="833">
        <v>5.4866305457415745</v>
      </c>
      <c r="H15" s="832">
        <v>3310.980522686863</v>
      </c>
      <c r="I15" s="834">
        <v>10.881469136457428</v>
      </c>
      <c r="K15" s="782"/>
      <c r="L15" s="782"/>
    </row>
    <row r="16" spans="1:15" s="643" customFormat="1" ht="22.5" customHeight="1">
      <c r="A16" s="831" t="s">
        <v>588</v>
      </c>
      <c r="B16" s="832">
        <v>50320.812938120245</v>
      </c>
      <c r="C16" s="832">
        <v>59780.885357039224</v>
      </c>
      <c r="D16" s="832">
        <v>69600.038053619995</v>
      </c>
      <c r="E16" s="832">
        <v>72628.024292799993</v>
      </c>
      <c r="F16" s="832">
        <v>9460.0724189189787</v>
      </c>
      <c r="G16" s="833">
        <v>18.799522238545862</v>
      </c>
      <c r="H16" s="832">
        <v>3027.9862391799979</v>
      </c>
      <c r="I16" s="834">
        <v>4.3505525626972092</v>
      </c>
      <c r="K16" s="782"/>
      <c r="L16" s="782"/>
    </row>
    <row r="17" spans="1:12" s="643" customFormat="1" ht="22.5" customHeight="1">
      <c r="A17" s="835" t="s">
        <v>590</v>
      </c>
      <c r="B17" s="828">
        <v>72678.066853962009</v>
      </c>
      <c r="C17" s="828">
        <v>74059.247283206118</v>
      </c>
      <c r="D17" s="828">
        <v>64530.023834348467</v>
      </c>
      <c r="E17" s="828">
        <v>116288.04972544459</v>
      </c>
      <c r="F17" s="828">
        <v>1381.1804292441084</v>
      </c>
      <c r="G17" s="829">
        <v>1.9004088702846584</v>
      </c>
      <c r="H17" s="828">
        <v>51758.025891096127</v>
      </c>
      <c r="I17" s="830">
        <v>80.207665851730283</v>
      </c>
      <c r="K17" s="782"/>
      <c r="L17" s="782"/>
    </row>
    <row r="18" spans="1:12" s="643" customFormat="1" ht="22.5" customHeight="1">
      <c r="A18" s="838" t="s">
        <v>585</v>
      </c>
      <c r="B18" s="832">
        <v>28691.010091213084</v>
      </c>
      <c r="C18" s="832">
        <v>29965.775612963593</v>
      </c>
      <c r="D18" s="832">
        <v>25514.206436660501</v>
      </c>
      <c r="E18" s="832">
        <v>56037.101755045602</v>
      </c>
      <c r="F18" s="832">
        <v>1274.7655217505089</v>
      </c>
      <c r="G18" s="833">
        <v>4.4430834526140259</v>
      </c>
      <c r="H18" s="832">
        <v>30522.895318385101</v>
      </c>
      <c r="I18" s="834">
        <v>119.63098046634828</v>
      </c>
      <c r="K18" s="782"/>
      <c r="L18" s="782"/>
    </row>
    <row r="19" spans="1:12" s="643" customFormat="1" ht="22.5" customHeight="1">
      <c r="A19" s="831" t="s">
        <v>586</v>
      </c>
      <c r="B19" s="832">
        <v>41816.664871246641</v>
      </c>
      <c r="C19" s="832">
        <v>39799.155848549533</v>
      </c>
      <c r="D19" s="832">
        <v>35378.34172715796</v>
      </c>
      <c r="E19" s="832">
        <v>55698.688930168981</v>
      </c>
      <c r="F19" s="832">
        <v>-2017.5090226971079</v>
      </c>
      <c r="G19" s="833">
        <v>-4.8246531111675468</v>
      </c>
      <c r="H19" s="832">
        <v>20320.347203011021</v>
      </c>
      <c r="I19" s="834">
        <v>57.437251750587947</v>
      </c>
      <c r="K19" s="782"/>
      <c r="L19" s="782"/>
    </row>
    <row r="20" spans="1:12" s="643" customFormat="1" ht="22.5" customHeight="1">
      <c r="A20" s="831" t="s">
        <v>587</v>
      </c>
      <c r="B20" s="832">
        <v>1534.5699001983471</v>
      </c>
      <c r="C20" s="832">
        <v>3932.9731327529835</v>
      </c>
      <c r="D20" s="832">
        <v>3208.3544018299999</v>
      </c>
      <c r="E20" s="832">
        <v>3168.3833744099993</v>
      </c>
      <c r="F20" s="832">
        <v>2398.4032325546364</v>
      </c>
      <c r="G20" s="833">
        <v>156.29155975525367</v>
      </c>
      <c r="H20" s="832">
        <v>-39.97102742000061</v>
      </c>
      <c r="I20" s="834">
        <v>-1.2458420240981389</v>
      </c>
      <c r="K20" s="782"/>
      <c r="L20" s="782"/>
    </row>
    <row r="21" spans="1:12" s="803" customFormat="1" ht="22.5" customHeight="1">
      <c r="A21" s="831" t="s">
        <v>588</v>
      </c>
      <c r="B21" s="832">
        <v>635.82199130393019</v>
      </c>
      <c r="C21" s="832">
        <v>361.34268893999996</v>
      </c>
      <c r="D21" s="832">
        <v>429.12126870000003</v>
      </c>
      <c r="E21" s="832">
        <v>1383.8756658200002</v>
      </c>
      <c r="F21" s="832">
        <v>-274.47930236393023</v>
      </c>
      <c r="G21" s="833">
        <v>-43.169205550917475</v>
      </c>
      <c r="H21" s="832">
        <v>954.75439712000025</v>
      </c>
      <c r="I21" s="834">
        <v>222.49057941415433</v>
      </c>
      <c r="K21" s="782"/>
      <c r="L21" s="782"/>
    </row>
    <row r="22" spans="1:12" s="643" customFormat="1" ht="22.5" customHeight="1">
      <c r="A22" s="839" t="s">
        <v>591</v>
      </c>
      <c r="B22" s="828">
        <v>365912.57988803199</v>
      </c>
      <c r="C22" s="828">
        <v>411852.90204428986</v>
      </c>
      <c r="D22" s="828">
        <v>404020.8615446224</v>
      </c>
      <c r="E22" s="828">
        <v>484766.58548898617</v>
      </c>
      <c r="F22" s="828">
        <v>45940.322156257869</v>
      </c>
      <c r="G22" s="829">
        <v>12.55499938545853</v>
      </c>
      <c r="H22" s="828">
        <v>80745.723944363766</v>
      </c>
      <c r="I22" s="830">
        <v>19.985533330052004</v>
      </c>
      <c r="K22" s="782"/>
      <c r="L22" s="782"/>
    </row>
    <row r="23" spans="1:12" s="643" customFormat="1" ht="22.5" customHeight="1">
      <c r="A23" s="840" t="s">
        <v>585</v>
      </c>
      <c r="B23" s="832">
        <v>106893.92305125755</v>
      </c>
      <c r="C23" s="832">
        <v>119417.28470426393</v>
      </c>
      <c r="D23" s="832">
        <v>113477.684341115</v>
      </c>
      <c r="E23" s="832">
        <v>137958.29584740952</v>
      </c>
      <c r="F23" s="832">
        <v>12523.361653006388</v>
      </c>
      <c r="G23" s="833">
        <v>11.715690935022764</v>
      </c>
      <c r="H23" s="832">
        <v>24480.611506294517</v>
      </c>
      <c r="I23" s="834">
        <v>21.573062270732954</v>
      </c>
      <c r="K23" s="782"/>
      <c r="L23" s="782"/>
    </row>
    <row r="24" spans="1:12" s="643" customFormat="1" ht="22.5" customHeight="1">
      <c r="A24" s="841" t="s">
        <v>586</v>
      </c>
      <c r="B24" s="832">
        <v>177362.28981070622</v>
      </c>
      <c r="C24" s="832">
        <v>189839.80302115809</v>
      </c>
      <c r="D24" s="832">
        <v>188323.38114095703</v>
      </c>
      <c r="E24" s="832">
        <v>224821.30126741313</v>
      </c>
      <c r="F24" s="832">
        <v>12477.513210451871</v>
      </c>
      <c r="G24" s="833">
        <v>7.0350429190831774</v>
      </c>
      <c r="H24" s="832">
        <v>36497.920126456098</v>
      </c>
      <c r="I24" s="834">
        <v>19.3804507466537</v>
      </c>
      <c r="K24" s="782"/>
      <c r="L24" s="782"/>
    </row>
    <row r="25" spans="1:12" s="643" customFormat="1" ht="22.5" customHeight="1">
      <c r="A25" s="841" t="s">
        <v>587</v>
      </c>
      <c r="B25" s="832">
        <v>28149.954552494426</v>
      </c>
      <c r="C25" s="832">
        <v>27873.891478578742</v>
      </c>
      <c r="D25" s="832">
        <v>25670.245124150002</v>
      </c>
      <c r="E25" s="832">
        <v>31248.242618143493</v>
      </c>
      <c r="F25" s="832">
        <v>-276.06307391568407</v>
      </c>
      <c r="G25" s="833">
        <v>-0.98068745866313145</v>
      </c>
      <c r="H25" s="832">
        <v>5577.9974939934909</v>
      </c>
      <c r="I25" s="834">
        <v>21.7294282427628</v>
      </c>
      <c r="K25" s="782"/>
      <c r="L25" s="782"/>
    </row>
    <row r="26" spans="1:12" s="643" customFormat="1" ht="22.5" customHeight="1">
      <c r="A26" s="841" t="s">
        <v>588</v>
      </c>
      <c r="B26" s="832">
        <v>53506.412473573786</v>
      </c>
      <c r="C26" s="832">
        <v>74721.922840289102</v>
      </c>
      <c r="D26" s="832">
        <v>76549.550938400353</v>
      </c>
      <c r="E26" s="832">
        <v>90738.745756019969</v>
      </c>
      <c r="F26" s="832">
        <v>21215.510366715316</v>
      </c>
      <c r="G26" s="833">
        <v>39.650407093156204</v>
      </c>
      <c r="H26" s="832">
        <v>14189.194817619617</v>
      </c>
      <c r="I26" s="834">
        <v>18.53596088243248</v>
      </c>
      <c r="K26" s="782"/>
      <c r="L26" s="782"/>
    </row>
    <row r="27" spans="1:12" s="643" customFormat="1" ht="22.5" customHeight="1">
      <c r="A27" s="835" t="s">
        <v>592</v>
      </c>
      <c r="B27" s="828">
        <v>142812.69559431373</v>
      </c>
      <c r="C27" s="828">
        <v>167405.7785254023</v>
      </c>
      <c r="D27" s="828">
        <v>167828.1895716913</v>
      </c>
      <c r="E27" s="828">
        <v>195140.85082543921</v>
      </c>
      <c r="F27" s="828">
        <v>24593.082931088575</v>
      </c>
      <c r="G27" s="829">
        <v>17.22051588533126</v>
      </c>
      <c r="H27" s="828">
        <v>27312.661253747909</v>
      </c>
      <c r="I27" s="830">
        <v>16.274179756959565</v>
      </c>
      <c r="K27" s="782"/>
      <c r="L27" s="782"/>
    </row>
    <row r="28" spans="1:12" s="643" customFormat="1" ht="22.5" customHeight="1">
      <c r="A28" s="835" t="s">
        <v>593</v>
      </c>
      <c r="B28" s="828">
        <v>108060.06589912</v>
      </c>
      <c r="C28" s="828">
        <v>126313.08428118</v>
      </c>
      <c r="D28" s="828">
        <v>125917.98318149998</v>
      </c>
      <c r="E28" s="828">
        <v>139849.22484242002</v>
      </c>
      <c r="F28" s="828">
        <v>18253.018382059992</v>
      </c>
      <c r="G28" s="829">
        <v>16.891548445935786</v>
      </c>
      <c r="H28" s="828">
        <v>13931.241660920045</v>
      </c>
      <c r="I28" s="830">
        <v>11.063742691017655</v>
      </c>
      <c r="K28" s="782"/>
      <c r="L28" s="782"/>
    </row>
    <row r="29" spans="1:12" s="643" customFormat="1" ht="22.5" customHeight="1">
      <c r="A29" s="842" t="s">
        <v>594</v>
      </c>
      <c r="B29" s="832">
        <v>23199.541410190002</v>
      </c>
      <c r="C29" s="832">
        <v>27004.176103920003</v>
      </c>
      <c r="D29" s="832">
        <v>27388.569530379995</v>
      </c>
      <c r="E29" s="832">
        <v>25693.606550190001</v>
      </c>
      <c r="F29" s="832">
        <v>3804.6346937300004</v>
      </c>
      <c r="G29" s="843">
        <v>16.399611640852864</v>
      </c>
      <c r="H29" s="832">
        <v>-1694.9629801899937</v>
      </c>
      <c r="I29" s="844">
        <v>-6.1885779697618162</v>
      </c>
      <c r="J29" s="766"/>
      <c r="K29" s="782"/>
      <c r="L29" s="782"/>
    </row>
    <row r="30" spans="1:12" s="643" customFormat="1" ht="22.5" customHeight="1">
      <c r="A30" s="845" t="s">
        <v>595</v>
      </c>
      <c r="B30" s="832">
        <v>15604.253593079997</v>
      </c>
      <c r="C30" s="832">
        <v>14225.198346049996</v>
      </c>
      <c r="D30" s="832">
        <v>14512.03347588</v>
      </c>
      <c r="E30" s="832">
        <v>15696.242487579999</v>
      </c>
      <c r="F30" s="832">
        <v>-1379.0552470300008</v>
      </c>
      <c r="G30" s="843">
        <v>-8.8376879983645562</v>
      </c>
      <c r="H30" s="832">
        <v>1184.2090116999989</v>
      </c>
      <c r="I30" s="844">
        <v>8.1601866042290769</v>
      </c>
      <c r="K30" s="782"/>
      <c r="L30" s="782"/>
    </row>
    <row r="31" spans="1:12" s="643" customFormat="1" ht="22.5" customHeight="1">
      <c r="A31" s="831" t="s">
        <v>596</v>
      </c>
      <c r="B31" s="832">
        <v>6925.7814945500004</v>
      </c>
      <c r="C31" s="832">
        <v>7502.397305120001</v>
      </c>
      <c r="D31" s="832">
        <v>7404.5323111599992</v>
      </c>
      <c r="E31" s="832">
        <v>9034.3351943099988</v>
      </c>
      <c r="F31" s="832">
        <v>576.61581057000058</v>
      </c>
      <c r="G31" s="833">
        <v>8.325642543354105</v>
      </c>
      <c r="H31" s="832">
        <v>1629.8028831499996</v>
      </c>
      <c r="I31" s="834">
        <v>22.01088218216815</v>
      </c>
      <c r="K31" s="782"/>
      <c r="L31" s="782"/>
    </row>
    <row r="32" spans="1:12" s="643" customFormat="1" ht="22.5" customHeight="1">
      <c r="A32" s="831" t="s">
        <v>597</v>
      </c>
      <c r="B32" s="832">
        <v>62330.489401300008</v>
      </c>
      <c r="C32" s="832">
        <v>77581.312526089998</v>
      </c>
      <c r="D32" s="832">
        <v>76612.847864080002</v>
      </c>
      <c r="E32" s="832">
        <v>89425.040610340002</v>
      </c>
      <c r="F32" s="832">
        <v>15250.823124789989</v>
      </c>
      <c r="G32" s="833">
        <v>24.467677490226649</v>
      </c>
      <c r="H32" s="832">
        <v>12812.19274626</v>
      </c>
      <c r="I32" s="834">
        <v>16.723295248063749</v>
      </c>
      <c r="K32" s="782"/>
      <c r="L32" s="782"/>
    </row>
    <row r="33" spans="1:12" s="643" customFormat="1" ht="22.5" customHeight="1">
      <c r="A33" s="846" t="s">
        <v>598</v>
      </c>
      <c r="B33" s="832">
        <v>21017.646250680002</v>
      </c>
      <c r="C33" s="832">
        <v>23267.685738840002</v>
      </c>
      <c r="D33" s="832">
        <v>20457.091605939997</v>
      </c>
      <c r="E33" s="832">
        <v>20890.851664539998</v>
      </c>
      <c r="F33" s="832">
        <v>2250.0394881600005</v>
      </c>
      <c r="G33" s="833">
        <v>10.705477965151323</v>
      </c>
      <c r="H33" s="832">
        <v>433.76005860000078</v>
      </c>
      <c r="I33" s="834">
        <v>2.1203407940650401</v>
      </c>
      <c r="K33" s="782"/>
      <c r="L33" s="782"/>
    </row>
    <row r="34" spans="1:12" s="643" customFormat="1" ht="22.5" customHeight="1">
      <c r="A34" s="847" t="s">
        <v>599</v>
      </c>
      <c r="B34" s="832">
        <v>31147.005646210004</v>
      </c>
      <c r="C34" s="832">
        <v>42326.941486798998</v>
      </c>
      <c r="D34" s="832">
        <v>46467.113063099998</v>
      </c>
      <c r="E34" s="832">
        <v>57886.413372629999</v>
      </c>
      <c r="F34" s="832">
        <v>11179.935840588994</v>
      </c>
      <c r="G34" s="843">
        <v>35.894095142174223</v>
      </c>
      <c r="H34" s="832">
        <v>11419.300309530001</v>
      </c>
      <c r="I34" s="844">
        <v>24.575015654669933</v>
      </c>
      <c r="K34" s="782"/>
      <c r="L34" s="782"/>
    </row>
    <row r="35" spans="1:12" s="643" customFormat="1" ht="22.5" customHeight="1">
      <c r="A35" s="847" t="s">
        <v>600</v>
      </c>
      <c r="B35" s="832">
        <v>10165.837504409999</v>
      </c>
      <c r="C35" s="832">
        <v>11986.685300450999</v>
      </c>
      <c r="D35" s="832">
        <v>9688.643195040002</v>
      </c>
      <c r="E35" s="832">
        <v>10647.77557317</v>
      </c>
      <c r="F35" s="832">
        <v>1820.847796041</v>
      </c>
      <c r="G35" s="833">
        <v>17.911439123939427</v>
      </c>
      <c r="H35" s="832">
        <v>959.13237812999796</v>
      </c>
      <c r="I35" s="834">
        <v>9.8995531037928579</v>
      </c>
      <c r="K35" s="782"/>
      <c r="L35" s="782"/>
    </row>
    <row r="36" spans="1:12" s="643" customFormat="1" ht="22.5" customHeight="1">
      <c r="A36" s="835" t="s">
        <v>601</v>
      </c>
      <c r="B36" s="828">
        <v>37656.880072019994</v>
      </c>
      <c r="C36" s="828">
        <v>38917.97550991</v>
      </c>
      <c r="D36" s="828">
        <v>40475.700104839998</v>
      </c>
      <c r="E36" s="828">
        <v>41196.551511837002</v>
      </c>
      <c r="F36" s="828">
        <v>1261.095437890006</v>
      </c>
      <c r="G36" s="829">
        <v>3.3489111033046823</v>
      </c>
      <c r="H36" s="828">
        <v>720.85140699700423</v>
      </c>
      <c r="I36" s="830">
        <v>1.7809485818154047</v>
      </c>
      <c r="K36" s="782"/>
      <c r="L36" s="782"/>
    </row>
    <row r="37" spans="1:12" s="643" customFormat="1" ht="22.5" customHeight="1">
      <c r="A37" s="838" t="s">
        <v>602</v>
      </c>
      <c r="B37" s="832">
        <v>20825.555157039998</v>
      </c>
      <c r="C37" s="832">
        <v>23237.147184370002</v>
      </c>
      <c r="D37" s="832">
        <v>24728.511382509998</v>
      </c>
      <c r="E37" s="832">
        <v>24962.050303507003</v>
      </c>
      <c r="F37" s="832">
        <v>2411.5920273300035</v>
      </c>
      <c r="G37" s="833">
        <v>11.579965139679718</v>
      </c>
      <c r="H37" s="832">
        <v>233.53892099700533</v>
      </c>
      <c r="I37" s="834">
        <v>0.94441156357751055</v>
      </c>
      <c r="K37" s="782"/>
      <c r="L37" s="782"/>
    </row>
    <row r="38" spans="1:12" s="643" customFormat="1" ht="22.5" customHeight="1">
      <c r="A38" s="831" t="s">
        <v>603</v>
      </c>
      <c r="B38" s="832">
        <v>7402.389162819999</v>
      </c>
      <c r="C38" s="832">
        <v>6504.9980922300001</v>
      </c>
      <c r="D38" s="832">
        <v>6233.6250215100008</v>
      </c>
      <c r="E38" s="832">
        <v>6744.5500992300003</v>
      </c>
      <c r="F38" s="832">
        <v>-897.39107058999889</v>
      </c>
      <c r="G38" s="833">
        <v>-12.122992331953142</v>
      </c>
      <c r="H38" s="832">
        <v>510.92507771999954</v>
      </c>
      <c r="I38" s="834">
        <v>8.1962754570090546</v>
      </c>
      <c r="K38" s="782"/>
      <c r="L38" s="782"/>
    </row>
    <row r="39" spans="1:12" s="643" customFormat="1" ht="22.5" customHeight="1">
      <c r="A39" s="831" t="s">
        <v>604</v>
      </c>
      <c r="B39" s="832">
        <v>4327.1377363800011</v>
      </c>
      <c r="C39" s="832">
        <v>3996.8280185800008</v>
      </c>
      <c r="D39" s="832">
        <v>4410.0536775400005</v>
      </c>
      <c r="E39" s="832">
        <v>4579.9363824199991</v>
      </c>
      <c r="F39" s="832">
        <v>-330.30971780000027</v>
      </c>
      <c r="G39" s="833">
        <v>-7.6334458924880666</v>
      </c>
      <c r="H39" s="832">
        <v>169.88270487999853</v>
      </c>
      <c r="I39" s="834">
        <v>3.8521686424180182</v>
      </c>
      <c r="K39" s="782"/>
      <c r="L39" s="782"/>
    </row>
    <row r="40" spans="1:12" s="643" customFormat="1" ht="22.5" customHeight="1">
      <c r="A40" s="831" t="s">
        <v>605</v>
      </c>
      <c r="B40" s="832">
        <v>5101.7980157799984</v>
      </c>
      <c r="C40" s="832">
        <v>5179.0022147299997</v>
      </c>
      <c r="D40" s="832">
        <v>5103.5100232800005</v>
      </c>
      <c r="E40" s="832">
        <v>4910.0147266800013</v>
      </c>
      <c r="F40" s="832">
        <v>77.204198950001228</v>
      </c>
      <c r="G40" s="833">
        <v>1.5132743144908238</v>
      </c>
      <c r="H40" s="832">
        <v>-193.49529659999916</v>
      </c>
      <c r="I40" s="834">
        <v>-3.7914160199031155</v>
      </c>
      <c r="K40" s="782"/>
      <c r="L40" s="782"/>
    </row>
    <row r="41" spans="1:12" s="643" customFormat="1" ht="22.5" customHeight="1">
      <c r="A41" s="835" t="s">
        <v>606</v>
      </c>
      <c r="B41" s="828">
        <v>110085.98122649593</v>
      </c>
      <c r="C41" s="828">
        <v>150366.40202212337</v>
      </c>
      <c r="D41" s="828">
        <v>149331.25429897025</v>
      </c>
      <c r="E41" s="828">
        <v>165896.19154797317</v>
      </c>
      <c r="F41" s="828">
        <v>40280.420795627433</v>
      </c>
      <c r="G41" s="829">
        <v>36.589963905351993</v>
      </c>
      <c r="H41" s="828">
        <v>16564.93724900292</v>
      </c>
      <c r="I41" s="830">
        <v>11.092746342194989</v>
      </c>
      <c r="K41" s="782"/>
      <c r="L41" s="782"/>
    </row>
    <row r="42" spans="1:12" s="643" customFormat="1" ht="22.5" customHeight="1">
      <c r="A42" s="838" t="s">
        <v>607</v>
      </c>
      <c r="B42" s="832">
        <v>64493.9168792907</v>
      </c>
      <c r="C42" s="832">
        <v>89106.008829489496</v>
      </c>
      <c r="D42" s="832">
        <v>89486.221891859983</v>
      </c>
      <c r="E42" s="832">
        <v>104289.95754373205</v>
      </c>
      <c r="F42" s="832">
        <v>24612.091950198796</v>
      </c>
      <c r="G42" s="833">
        <v>38.161881214725625</v>
      </c>
      <c r="H42" s="832">
        <v>14803.735651872063</v>
      </c>
      <c r="I42" s="834">
        <v>16.5430334848215</v>
      </c>
      <c r="K42" s="782"/>
      <c r="L42" s="782"/>
    </row>
    <row r="43" spans="1:12" s="643" customFormat="1" ht="22.5" customHeight="1">
      <c r="A43" s="831" t="s">
        <v>608</v>
      </c>
      <c r="B43" s="832">
        <v>45592.064347205225</v>
      </c>
      <c r="C43" s="832">
        <v>61260.393192633885</v>
      </c>
      <c r="D43" s="832">
        <v>59845.032407110237</v>
      </c>
      <c r="E43" s="832">
        <v>61606.234004241138</v>
      </c>
      <c r="F43" s="832">
        <v>15668.328845428659</v>
      </c>
      <c r="G43" s="833">
        <v>34.36635096429697</v>
      </c>
      <c r="H43" s="832">
        <v>1761.2015971309011</v>
      </c>
      <c r="I43" s="834">
        <v>2.9429369929151403</v>
      </c>
      <c r="K43" s="782"/>
      <c r="L43" s="782"/>
    </row>
    <row r="44" spans="1:12" s="643" customFormat="1" ht="22.5" customHeight="1">
      <c r="A44" s="848" t="s">
        <v>609</v>
      </c>
      <c r="B44" s="828">
        <v>81211.153518214938</v>
      </c>
      <c r="C44" s="828">
        <v>104574.0994464691</v>
      </c>
      <c r="D44" s="828">
        <v>111463.84802355261</v>
      </c>
      <c r="E44" s="828">
        <v>127569.62682175857</v>
      </c>
      <c r="F44" s="828">
        <v>23362.945928254165</v>
      </c>
      <c r="G44" s="829">
        <v>28.768149344183445</v>
      </c>
      <c r="H44" s="828">
        <v>16105.778798205967</v>
      </c>
      <c r="I44" s="830">
        <v>14.449329611160358</v>
      </c>
      <c r="K44" s="782"/>
      <c r="L44" s="782"/>
    </row>
    <row r="45" spans="1:12" s="643" customFormat="1" ht="22.5" customHeight="1">
      <c r="A45" s="839" t="s">
        <v>610</v>
      </c>
      <c r="B45" s="828">
        <v>12530.803971041596</v>
      </c>
      <c r="C45" s="828">
        <v>16306.034272070103</v>
      </c>
      <c r="D45" s="828">
        <v>17354.166389796046</v>
      </c>
      <c r="E45" s="828">
        <v>2971.3270011750005</v>
      </c>
      <c r="F45" s="828">
        <v>3775.2303010285068</v>
      </c>
      <c r="G45" s="829">
        <v>30.127598434649354</v>
      </c>
      <c r="H45" s="828">
        <v>-14382.839388621045</v>
      </c>
      <c r="I45" s="830">
        <v>-82.878307523188838</v>
      </c>
      <c r="K45" s="782"/>
      <c r="L45" s="782"/>
    </row>
    <row r="46" spans="1:12" s="803" customFormat="1" ht="22.5" customHeight="1">
      <c r="A46" s="848" t="s">
        <v>611</v>
      </c>
      <c r="B46" s="828">
        <v>183899.98806573582</v>
      </c>
      <c r="C46" s="828">
        <v>220428.27470049125</v>
      </c>
      <c r="D46" s="828">
        <v>225099.66461874219</v>
      </c>
      <c r="E46" s="828">
        <v>260137.26730150339</v>
      </c>
      <c r="F46" s="828">
        <v>36528.286634755437</v>
      </c>
      <c r="G46" s="829">
        <v>19.863126158386834</v>
      </c>
      <c r="H46" s="828">
        <v>35037.602682761208</v>
      </c>
      <c r="I46" s="830">
        <v>15.565373116883762</v>
      </c>
      <c r="K46" s="782"/>
      <c r="L46" s="782"/>
    </row>
    <row r="47" spans="1:12" s="643" customFormat="1" ht="22.5" customHeight="1">
      <c r="A47" s="849" t="s">
        <v>612</v>
      </c>
      <c r="B47" s="832">
        <v>563.7840498221824</v>
      </c>
      <c r="C47" s="832">
        <v>902.10081987836963</v>
      </c>
      <c r="D47" s="832">
        <v>910.63085501722787</v>
      </c>
      <c r="E47" s="832">
        <v>1333.9280470939996</v>
      </c>
      <c r="F47" s="832">
        <v>338.31677005618724</v>
      </c>
      <c r="G47" s="833">
        <v>60.00821948809876</v>
      </c>
      <c r="H47" s="832">
        <v>423.29719207677169</v>
      </c>
      <c r="I47" s="834">
        <v>46.483950081920241</v>
      </c>
      <c r="K47" s="782"/>
      <c r="L47" s="782"/>
    </row>
    <row r="48" spans="1:12" s="643" customFormat="1" ht="22.5" customHeight="1">
      <c r="A48" s="831" t="s">
        <v>613</v>
      </c>
      <c r="B48" s="832">
        <v>10696.985034430001</v>
      </c>
      <c r="C48" s="832">
        <v>12163.525283351006</v>
      </c>
      <c r="D48" s="832">
        <v>12865.293795619997</v>
      </c>
      <c r="E48" s="832">
        <v>17814.017493410007</v>
      </c>
      <c r="F48" s="832">
        <v>1466.5402489210046</v>
      </c>
      <c r="G48" s="833">
        <v>13.709846692322222</v>
      </c>
      <c r="H48" s="832">
        <v>4948.7236977900102</v>
      </c>
      <c r="I48" s="834">
        <v>38.465687425457851</v>
      </c>
      <c r="K48" s="782"/>
      <c r="L48" s="782"/>
    </row>
    <row r="49" spans="1:12" s="643" customFormat="1" ht="22.5" customHeight="1">
      <c r="A49" s="850" t="s">
        <v>614</v>
      </c>
      <c r="B49" s="832">
        <v>172639.2189814841</v>
      </c>
      <c r="C49" s="832">
        <v>207362.64859726187</v>
      </c>
      <c r="D49" s="832">
        <v>211323.73996810496</v>
      </c>
      <c r="E49" s="832">
        <v>240989.32176099939</v>
      </c>
      <c r="F49" s="832">
        <v>34723.429615777772</v>
      </c>
      <c r="G49" s="833">
        <v>20.113291649855025</v>
      </c>
      <c r="H49" s="832">
        <v>29665.581792894431</v>
      </c>
      <c r="I49" s="834">
        <v>14.037978789023823</v>
      </c>
      <c r="K49" s="782"/>
      <c r="L49" s="782"/>
    </row>
    <row r="50" spans="1:12" ht="22.5" customHeight="1" thickBot="1">
      <c r="A50" s="851" t="s">
        <v>615</v>
      </c>
      <c r="B50" s="852">
        <v>1681852.7246182899</v>
      </c>
      <c r="C50" s="852">
        <v>1958561.0684604582</v>
      </c>
      <c r="D50" s="852">
        <v>1986225.1231765987</v>
      </c>
      <c r="E50" s="852">
        <v>2333660.7783640265</v>
      </c>
      <c r="F50" s="852">
        <v>276708.34384216834</v>
      </c>
      <c r="G50" s="853">
        <v>16.452590633640028</v>
      </c>
      <c r="H50" s="852">
        <v>347435.65518742776</v>
      </c>
      <c r="I50" s="854">
        <v>17.492259620186903</v>
      </c>
      <c r="K50" s="782"/>
      <c r="L50" s="782"/>
    </row>
    <row r="51" spans="1:12" ht="22.5" customHeight="1" thickTop="1">
      <c r="A51" s="1832" t="s">
        <v>616</v>
      </c>
      <c r="B51" s="1832"/>
      <c r="C51" s="1832"/>
      <c r="D51" s="1832"/>
      <c r="E51" s="1832"/>
      <c r="F51" s="1832"/>
      <c r="G51" s="1832"/>
      <c r="H51" s="1832"/>
      <c r="I51" s="1832"/>
    </row>
    <row r="52" spans="1:12" ht="22.5" customHeight="1">
      <c r="A52" s="1831" t="s">
        <v>617</v>
      </c>
      <c r="B52" s="1831"/>
      <c r="C52" s="1831"/>
      <c r="D52" s="1831"/>
      <c r="E52" s="1831"/>
      <c r="F52" s="1831"/>
      <c r="G52" s="1831"/>
      <c r="H52" s="1831"/>
      <c r="I52" s="1831"/>
    </row>
    <row r="53" spans="1:12">
      <c r="B53" s="642"/>
      <c r="C53" s="642"/>
      <c r="D53" s="642"/>
      <c r="E53" s="642"/>
    </row>
    <row r="54" spans="1:12">
      <c r="B54" s="712"/>
      <c r="C54" s="712"/>
      <c r="D54" s="712"/>
      <c r="E54" s="712"/>
      <c r="F54" s="712"/>
      <c r="G54" s="712"/>
    </row>
    <row r="55" spans="1:12">
      <c r="B55" s="855"/>
      <c r="C55" s="855"/>
      <c r="D55" s="855"/>
      <c r="E55" s="855"/>
      <c r="F55" s="712"/>
      <c r="H55" s="642"/>
    </row>
    <row r="56" spans="1:12">
      <c r="B56" s="855"/>
      <c r="C56" s="855"/>
      <c r="D56" s="855"/>
      <c r="E56" s="855"/>
    </row>
    <row r="57" spans="1:12">
      <c r="B57" s="855"/>
      <c r="C57" s="855"/>
      <c r="D57" s="855"/>
      <c r="E57" s="855"/>
    </row>
    <row r="58" spans="1:12">
      <c r="B58" s="855"/>
      <c r="C58" s="855"/>
      <c r="D58" s="855"/>
      <c r="E58" s="855"/>
    </row>
    <row r="59" spans="1:12">
      <c r="B59" s="855"/>
      <c r="C59" s="855"/>
      <c r="D59" s="855"/>
      <c r="E59" s="855"/>
    </row>
    <row r="60" spans="1:12">
      <c r="B60" s="855"/>
      <c r="C60" s="855"/>
      <c r="D60" s="855"/>
      <c r="E60" s="855"/>
    </row>
    <row r="61" spans="1:12">
      <c r="B61" s="855"/>
      <c r="C61" s="855"/>
      <c r="D61" s="855"/>
      <c r="E61" s="855"/>
    </row>
    <row r="62" spans="1:12">
      <c r="B62" s="855"/>
      <c r="C62" s="855"/>
      <c r="D62" s="855"/>
      <c r="E62" s="855"/>
    </row>
    <row r="63" spans="1:12">
      <c r="B63" s="855"/>
      <c r="C63" s="855"/>
      <c r="D63" s="855"/>
      <c r="E63" s="855"/>
    </row>
    <row r="64" spans="1:12">
      <c r="B64" s="855"/>
      <c r="C64" s="855"/>
      <c r="D64" s="855"/>
      <c r="E64" s="855"/>
    </row>
    <row r="65" spans="2:7">
      <c r="B65" s="855"/>
      <c r="C65" s="855"/>
      <c r="D65" s="855"/>
      <c r="E65" s="855"/>
    </row>
    <row r="66" spans="2:7">
      <c r="B66" s="855"/>
      <c r="C66" s="855"/>
      <c r="D66" s="855"/>
      <c r="E66" s="855"/>
    </row>
    <row r="69" spans="2:7">
      <c r="B69" s="712"/>
      <c r="C69" s="712"/>
      <c r="D69" s="712"/>
      <c r="E69" s="712"/>
      <c r="F69" s="712"/>
      <c r="G69" s="712"/>
    </row>
    <row r="70" spans="2:7">
      <c r="B70" s="712"/>
      <c r="C70" s="712"/>
      <c r="D70" s="712"/>
      <c r="E70" s="712"/>
    </row>
  </sheetData>
  <mergeCells count="8">
    <mergeCell ref="A52:I52"/>
    <mergeCell ref="A51:I51"/>
    <mergeCell ref="A1:I1"/>
    <mergeCell ref="A2:I2"/>
    <mergeCell ref="F4:I4"/>
    <mergeCell ref="F5:G5"/>
    <mergeCell ref="H5:I5"/>
    <mergeCell ref="A4:A6"/>
  </mergeCells>
  <pageMargins left="0.5" right="0.5" top="0.75" bottom="0.75" header="0.3" footer="0.3"/>
  <pageSetup paperSize="9" scale="57"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L26"/>
  <sheetViews>
    <sheetView workbookViewId="0">
      <selection activeCell="M9" sqref="M9"/>
    </sheetView>
  </sheetViews>
  <sheetFormatPr defaultRowHeight="15.75"/>
  <cols>
    <col min="1" max="1" width="27.140625" style="766" bestFit="1" customWidth="1"/>
    <col min="2" max="2" width="11.85546875" style="766" customWidth="1"/>
    <col min="3" max="3" width="11.85546875" style="856" customWidth="1"/>
    <col min="4" max="6" width="11.85546875" style="766" customWidth="1"/>
    <col min="7" max="7" width="10.5703125" style="766" customWidth="1"/>
    <col min="8" max="8" width="11.85546875" style="766" customWidth="1"/>
    <col min="9" max="9" width="10.7109375" style="766" customWidth="1"/>
    <col min="10" max="256" width="9.140625" style="766"/>
    <col min="257" max="257" width="23.140625" style="766" bestFit="1" customWidth="1"/>
    <col min="258" max="261" width="7.42578125" style="766" bestFit="1" customWidth="1"/>
    <col min="262" max="265" width="7.140625" style="766" bestFit="1" customWidth="1"/>
    <col min="266" max="512" width="9.140625" style="766"/>
    <col min="513" max="513" width="23.140625" style="766" bestFit="1" customWidth="1"/>
    <col min="514" max="517" width="7.42578125" style="766" bestFit="1" customWidth="1"/>
    <col min="518" max="521" width="7.140625" style="766" bestFit="1" customWidth="1"/>
    <col min="522" max="768" width="9.140625" style="766"/>
    <col min="769" max="769" width="23.140625" style="766" bestFit="1" customWidth="1"/>
    <col min="770" max="773" width="7.42578125" style="766" bestFit="1" customWidth="1"/>
    <col min="774" max="777" width="7.140625" style="766" bestFit="1" customWidth="1"/>
    <col min="778" max="1024" width="9.140625" style="766"/>
    <col min="1025" max="1025" width="23.140625" style="766" bestFit="1" customWidth="1"/>
    <col min="1026" max="1029" width="7.42578125" style="766" bestFit="1" customWidth="1"/>
    <col min="1030" max="1033" width="7.140625" style="766" bestFit="1" customWidth="1"/>
    <col min="1034" max="1280" width="9.140625" style="766"/>
    <col min="1281" max="1281" width="23.140625" style="766" bestFit="1" customWidth="1"/>
    <col min="1282" max="1285" width="7.42578125" style="766" bestFit="1" customWidth="1"/>
    <col min="1286" max="1289" width="7.140625" style="766" bestFit="1" customWidth="1"/>
    <col min="1290" max="1536" width="9.140625" style="766"/>
    <col min="1537" max="1537" width="23.140625" style="766" bestFit="1" customWidth="1"/>
    <col min="1538" max="1541" width="7.42578125" style="766" bestFit="1" customWidth="1"/>
    <col min="1542" max="1545" width="7.140625" style="766" bestFit="1" customWidth="1"/>
    <col min="1546" max="1792" width="9.140625" style="766"/>
    <col min="1793" max="1793" width="23.140625" style="766" bestFit="1" customWidth="1"/>
    <col min="1794" max="1797" width="7.42578125" style="766" bestFit="1" customWidth="1"/>
    <col min="1798" max="1801" width="7.140625" style="766" bestFit="1" customWidth="1"/>
    <col min="1802" max="2048" width="9.140625" style="766"/>
    <col min="2049" max="2049" width="23.140625" style="766" bestFit="1" customWidth="1"/>
    <col min="2050" max="2053" width="7.42578125" style="766" bestFit="1" customWidth="1"/>
    <col min="2054" max="2057" width="7.140625" style="766" bestFit="1" customWidth="1"/>
    <col min="2058" max="2304" width="9.140625" style="766"/>
    <col min="2305" max="2305" width="23.140625" style="766" bestFit="1" customWidth="1"/>
    <col min="2306" max="2309" width="7.42578125" style="766" bestFit="1" customWidth="1"/>
    <col min="2310" max="2313" width="7.140625" style="766" bestFit="1" customWidth="1"/>
    <col min="2314" max="2560" width="9.140625" style="766"/>
    <col min="2561" max="2561" width="23.140625" style="766" bestFit="1" customWidth="1"/>
    <col min="2562" max="2565" width="7.42578125" style="766" bestFit="1" customWidth="1"/>
    <col min="2566" max="2569" width="7.140625" style="766" bestFit="1" customWidth="1"/>
    <col min="2570" max="2816" width="9.140625" style="766"/>
    <col min="2817" max="2817" width="23.140625" style="766" bestFit="1" customWidth="1"/>
    <col min="2818" max="2821" width="7.42578125" style="766" bestFit="1" customWidth="1"/>
    <col min="2822" max="2825" width="7.140625" style="766" bestFit="1" customWidth="1"/>
    <col min="2826" max="3072" width="9.140625" style="766"/>
    <col min="3073" max="3073" width="23.140625" style="766" bestFit="1" customWidth="1"/>
    <col min="3074" max="3077" width="7.42578125" style="766" bestFit="1" customWidth="1"/>
    <col min="3078" max="3081" width="7.140625" style="766" bestFit="1" customWidth="1"/>
    <col min="3082" max="3328" width="9.140625" style="766"/>
    <col min="3329" max="3329" width="23.140625" style="766" bestFit="1" customWidth="1"/>
    <col min="3330" max="3333" width="7.42578125" style="766" bestFit="1" customWidth="1"/>
    <col min="3334" max="3337" width="7.140625" style="766" bestFit="1" customWidth="1"/>
    <col min="3338" max="3584" width="9.140625" style="766"/>
    <col min="3585" max="3585" width="23.140625" style="766" bestFit="1" customWidth="1"/>
    <col min="3586" max="3589" width="7.42578125" style="766" bestFit="1" customWidth="1"/>
    <col min="3590" max="3593" width="7.140625" style="766" bestFit="1" customWidth="1"/>
    <col min="3594" max="3840" width="9.140625" style="766"/>
    <col min="3841" max="3841" width="23.140625" style="766" bestFit="1" customWidth="1"/>
    <col min="3842" max="3845" width="7.42578125" style="766" bestFit="1" customWidth="1"/>
    <col min="3846" max="3849" width="7.140625" style="766" bestFit="1" customWidth="1"/>
    <col min="3850" max="4096" width="9.140625" style="766"/>
    <col min="4097" max="4097" width="23.140625" style="766" bestFit="1" customWidth="1"/>
    <col min="4098" max="4101" width="7.42578125" style="766" bestFit="1" customWidth="1"/>
    <col min="4102" max="4105" width="7.140625" style="766" bestFit="1" customWidth="1"/>
    <col min="4106" max="4352" width="9.140625" style="766"/>
    <col min="4353" max="4353" width="23.140625" style="766" bestFit="1" customWidth="1"/>
    <col min="4354" max="4357" width="7.42578125" style="766" bestFit="1" customWidth="1"/>
    <col min="4358" max="4361" width="7.140625" style="766" bestFit="1" customWidth="1"/>
    <col min="4362" max="4608" width="9.140625" style="766"/>
    <col min="4609" max="4609" width="23.140625" style="766" bestFit="1" customWidth="1"/>
    <col min="4610" max="4613" width="7.42578125" style="766" bestFit="1" customWidth="1"/>
    <col min="4614" max="4617" width="7.140625" style="766" bestFit="1" customWidth="1"/>
    <col min="4618" max="4864" width="9.140625" style="766"/>
    <col min="4865" max="4865" width="23.140625" style="766" bestFit="1" customWidth="1"/>
    <col min="4866" max="4869" width="7.42578125" style="766" bestFit="1" customWidth="1"/>
    <col min="4870" max="4873" width="7.140625" style="766" bestFit="1" customWidth="1"/>
    <col min="4874" max="5120" width="9.140625" style="766"/>
    <col min="5121" max="5121" width="23.140625" style="766" bestFit="1" customWidth="1"/>
    <col min="5122" max="5125" width="7.42578125" style="766" bestFit="1" customWidth="1"/>
    <col min="5126" max="5129" width="7.140625" style="766" bestFit="1" customWidth="1"/>
    <col min="5130" max="5376" width="9.140625" style="766"/>
    <col min="5377" max="5377" width="23.140625" style="766" bestFit="1" customWidth="1"/>
    <col min="5378" max="5381" width="7.42578125" style="766" bestFit="1" customWidth="1"/>
    <col min="5382" max="5385" width="7.140625" style="766" bestFit="1" customWidth="1"/>
    <col min="5386" max="5632" width="9.140625" style="766"/>
    <col min="5633" max="5633" width="23.140625" style="766" bestFit="1" customWidth="1"/>
    <col min="5634" max="5637" width="7.42578125" style="766" bestFit="1" customWidth="1"/>
    <col min="5638" max="5641" width="7.140625" style="766" bestFit="1" customWidth="1"/>
    <col min="5642" max="5888" width="9.140625" style="766"/>
    <col min="5889" max="5889" width="23.140625" style="766" bestFit="1" customWidth="1"/>
    <col min="5890" max="5893" width="7.42578125" style="766" bestFit="1" customWidth="1"/>
    <col min="5894" max="5897" width="7.140625" style="766" bestFit="1" customWidth="1"/>
    <col min="5898" max="6144" width="9.140625" style="766"/>
    <col min="6145" max="6145" width="23.140625" style="766" bestFit="1" customWidth="1"/>
    <col min="6146" max="6149" width="7.42578125" style="766" bestFit="1" customWidth="1"/>
    <col min="6150" max="6153" width="7.140625" style="766" bestFit="1" customWidth="1"/>
    <col min="6154" max="6400" width="9.140625" style="766"/>
    <col min="6401" max="6401" width="23.140625" style="766" bestFit="1" customWidth="1"/>
    <col min="6402" max="6405" width="7.42578125" style="766" bestFit="1" customWidth="1"/>
    <col min="6406" max="6409" width="7.140625" style="766" bestFit="1" customWidth="1"/>
    <col min="6410" max="6656" width="9.140625" style="766"/>
    <col min="6657" max="6657" width="23.140625" style="766" bestFit="1" customWidth="1"/>
    <col min="6658" max="6661" width="7.42578125" style="766" bestFit="1" customWidth="1"/>
    <col min="6662" max="6665" width="7.140625" style="766" bestFit="1" customWidth="1"/>
    <col min="6666" max="6912" width="9.140625" style="766"/>
    <col min="6913" max="6913" width="23.140625" style="766" bestFit="1" customWidth="1"/>
    <col min="6914" max="6917" width="7.42578125" style="766" bestFit="1" customWidth="1"/>
    <col min="6918" max="6921" width="7.140625" style="766" bestFit="1" customWidth="1"/>
    <col min="6922" max="7168" width="9.140625" style="766"/>
    <col min="7169" max="7169" width="23.140625" style="766" bestFit="1" customWidth="1"/>
    <col min="7170" max="7173" width="7.42578125" style="766" bestFit="1" customWidth="1"/>
    <col min="7174" max="7177" width="7.140625" style="766" bestFit="1" customWidth="1"/>
    <col min="7178" max="7424" width="9.140625" style="766"/>
    <col min="7425" max="7425" width="23.140625" style="766" bestFit="1" customWidth="1"/>
    <col min="7426" max="7429" width="7.42578125" style="766" bestFit="1" customWidth="1"/>
    <col min="7430" max="7433" width="7.140625" style="766" bestFit="1" customWidth="1"/>
    <col min="7434" max="7680" width="9.140625" style="766"/>
    <col min="7681" max="7681" width="23.140625" style="766" bestFit="1" customWidth="1"/>
    <col min="7682" max="7685" width="7.42578125" style="766" bestFit="1" customWidth="1"/>
    <col min="7686" max="7689" width="7.140625" style="766" bestFit="1" customWidth="1"/>
    <col min="7690" max="7936" width="9.140625" style="766"/>
    <col min="7937" max="7937" width="23.140625" style="766" bestFit="1" customWidth="1"/>
    <col min="7938" max="7941" width="7.42578125" style="766" bestFit="1" customWidth="1"/>
    <col min="7942" max="7945" width="7.140625" style="766" bestFit="1" customWidth="1"/>
    <col min="7946" max="8192" width="9.140625" style="766"/>
    <col min="8193" max="8193" width="23.140625" style="766" bestFit="1" customWidth="1"/>
    <col min="8194" max="8197" width="7.42578125" style="766" bestFit="1" customWidth="1"/>
    <col min="8198" max="8201" width="7.140625" style="766" bestFit="1" customWidth="1"/>
    <col min="8202" max="8448" width="9.140625" style="766"/>
    <col min="8449" max="8449" width="23.140625" style="766" bestFit="1" customWidth="1"/>
    <col min="8450" max="8453" width="7.42578125" style="766" bestFit="1" customWidth="1"/>
    <col min="8454" max="8457" width="7.140625" style="766" bestFit="1" customWidth="1"/>
    <col min="8458" max="8704" width="9.140625" style="766"/>
    <col min="8705" max="8705" width="23.140625" style="766" bestFit="1" customWidth="1"/>
    <col min="8706" max="8709" width="7.42578125" style="766" bestFit="1" customWidth="1"/>
    <col min="8710" max="8713" width="7.140625" style="766" bestFit="1" customWidth="1"/>
    <col min="8714" max="8960" width="9.140625" style="766"/>
    <col min="8961" max="8961" width="23.140625" style="766" bestFit="1" customWidth="1"/>
    <col min="8962" max="8965" width="7.42578125" style="766" bestFit="1" customWidth="1"/>
    <col min="8966" max="8969" width="7.140625" style="766" bestFit="1" customWidth="1"/>
    <col min="8970" max="9216" width="9.140625" style="766"/>
    <col min="9217" max="9217" width="23.140625" style="766" bestFit="1" customWidth="1"/>
    <col min="9218" max="9221" width="7.42578125" style="766" bestFit="1" customWidth="1"/>
    <col min="9222" max="9225" width="7.140625" style="766" bestFit="1" customWidth="1"/>
    <col min="9226" max="9472" width="9.140625" style="766"/>
    <col min="9473" max="9473" width="23.140625" style="766" bestFit="1" customWidth="1"/>
    <col min="9474" max="9477" width="7.42578125" style="766" bestFit="1" customWidth="1"/>
    <col min="9478" max="9481" width="7.140625" style="766" bestFit="1" customWidth="1"/>
    <col min="9482" max="9728" width="9.140625" style="766"/>
    <col min="9729" max="9729" width="23.140625" style="766" bestFit="1" customWidth="1"/>
    <col min="9730" max="9733" width="7.42578125" style="766" bestFit="1" customWidth="1"/>
    <col min="9734" max="9737" width="7.140625" style="766" bestFit="1" customWidth="1"/>
    <col min="9738" max="9984" width="9.140625" style="766"/>
    <col min="9985" max="9985" width="23.140625" style="766" bestFit="1" customWidth="1"/>
    <col min="9986" max="9989" width="7.42578125" style="766" bestFit="1" customWidth="1"/>
    <col min="9990" max="9993" width="7.140625" style="766" bestFit="1" customWidth="1"/>
    <col min="9994" max="10240" width="9.140625" style="766"/>
    <col min="10241" max="10241" width="23.140625" style="766" bestFit="1" customWidth="1"/>
    <col min="10242" max="10245" width="7.42578125" style="766" bestFit="1" customWidth="1"/>
    <col min="10246" max="10249" width="7.140625" style="766" bestFit="1" customWidth="1"/>
    <col min="10250" max="10496" width="9.140625" style="766"/>
    <col min="10497" max="10497" width="23.140625" style="766" bestFit="1" customWidth="1"/>
    <col min="10498" max="10501" width="7.42578125" style="766" bestFit="1" customWidth="1"/>
    <col min="10502" max="10505" width="7.140625" style="766" bestFit="1" customWidth="1"/>
    <col min="10506" max="10752" width="9.140625" style="766"/>
    <col min="10753" max="10753" width="23.140625" style="766" bestFit="1" customWidth="1"/>
    <col min="10754" max="10757" width="7.42578125" style="766" bestFit="1" customWidth="1"/>
    <col min="10758" max="10761" width="7.140625" style="766" bestFit="1" customWidth="1"/>
    <col min="10762" max="11008" width="9.140625" style="766"/>
    <col min="11009" max="11009" width="23.140625" style="766" bestFit="1" customWidth="1"/>
    <col min="11010" max="11013" width="7.42578125" style="766" bestFit="1" customWidth="1"/>
    <col min="11014" max="11017" width="7.140625" style="766" bestFit="1" customWidth="1"/>
    <col min="11018" max="11264" width="9.140625" style="766"/>
    <col min="11265" max="11265" width="23.140625" style="766" bestFit="1" customWidth="1"/>
    <col min="11266" max="11269" width="7.42578125" style="766" bestFit="1" customWidth="1"/>
    <col min="11270" max="11273" width="7.140625" style="766" bestFit="1" customWidth="1"/>
    <col min="11274" max="11520" width="9.140625" style="766"/>
    <col min="11521" max="11521" width="23.140625" style="766" bestFit="1" customWidth="1"/>
    <col min="11522" max="11525" width="7.42578125" style="766" bestFit="1" customWidth="1"/>
    <col min="11526" max="11529" width="7.140625" style="766" bestFit="1" customWidth="1"/>
    <col min="11530" max="11776" width="9.140625" style="766"/>
    <col min="11777" max="11777" width="23.140625" style="766" bestFit="1" customWidth="1"/>
    <col min="11778" max="11781" width="7.42578125" style="766" bestFit="1" customWidth="1"/>
    <col min="11782" max="11785" width="7.140625" style="766" bestFit="1" customWidth="1"/>
    <col min="11786" max="12032" width="9.140625" style="766"/>
    <col min="12033" max="12033" width="23.140625" style="766" bestFit="1" customWidth="1"/>
    <col min="12034" max="12037" width="7.42578125" style="766" bestFit="1" customWidth="1"/>
    <col min="12038" max="12041" width="7.140625" style="766" bestFit="1" customWidth="1"/>
    <col min="12042" max="12288" width="9.140625" style="766"/>
    <col min="12289" max="12289" width="23.140625" style="766" bestFit="1" customWidth="1"/>
    <col min="12290" max="12293" width="7.42578125" style="766" bestFit="1" customWidth="1"/>
    <col min="12294" max="12297" width="7.140625" style="766" bestFit="1" customWidth="1"/>
    <col min="12298" max="12544" width="9.140625" style="766"/>
    <col min="12545" max="12545" width="23.140625" style="766" bestFit="1" customWidth="1"/>
    <col min="12546" max="12549" width="7.42578125" style="766" bestFit="1" customWidth="1"/>
    <col min="12550" max="12553" width="7.140625" style="766" bestFit="1" customWidth="1"/>
    <col min="12554" max="12800" width="9.140625" style="766"/>
    <col min="12801" max="12801" width="23.140625" style="766" bestFit="1" customWidth="1"/>
    <col min="12802" max="12805" width="7.42578125" style="766" bestFit="1" customWidth="1"/>
    <col min="12806" max="12809" width="7.140625" style="766" bestFit="1" customWidth="1"/>
    <col min="12810" max="13056" width="9.140625" style="766"/>
    <col min="13057" max="13057" width="23.140625" style="766" bestFit="1" customWidth="1"/>
    <col min="13058" max="13061" width="7.42578125" style="766" bestFit="1" customWidth="1"/>
    <col min="13062" max="13065" width="7.140625" style="766" bestFit="1" customWidth="1"/>
    <col min="13066" max="13312" width="9.140625" style="766"/>
    <col min="13313" max="13313" width="23.140625" style="766" bestFit="1" customWidth="1"/>
    <col min="13314" max="13317" width="7.42578125" style="766" bestFit="1" customWidth="1"/>
    <col min="13318" max="13321" width="7.140625" style="766" bestFit="1" customWidth="1"/>
    <col min="13322" max="13568" width="9.140625" style="766"/>
    <col min="13569" max="13569" width="23.140625" style="766" bestFit="1" customWidth="1"/>
    <col min="13570" max="13573" width="7.42578125" style="766" bestFit="1" customWidth="1"/>
    <col min="13574" max="13577" width="7.140625" style="766" bestFit="1" customWidth="1"/>
    <col min="13578" max="13824" width="9.140625" style="766"/>
    <col min="13825" max="13825" width="23.140625" style="766" bestFit="1" customWidth="1"/>
    <col min="13826" max="13829" width="7.42578125" style="766" bestFit="1" customWidth="1"/>
    <col min="13830" max="13833" width="7.140625" style="766" bestFit="1" customWidth="1"/>
    <col min="13834" max="14080" width="9.140625" style="766"/>
    <col min="14081" max="14081" width="23.140625" style="766" bestFit="1" customWidth="1"/>
    <col min="14082" max="14085" width="7.42578125" style="766" bestFit="1" customWidth="1"/>
    <col min="14086" max="14089" width="7.140625" style="766" bestFit="1" customWidth="1"/>
    <col min="14090" max="14336" width="9.140625" style="766"/>
    <col min="14337" max="14337" width="23.140625" style="766" bestFit="1" customWidth="1"/>
    <col min="14338" max="14341" width="7.42578125" style="766" bestFit="1" customWidth="1"/>
    <col min="14342" max="14345" width="7.140625" style="766" bestFit="1" customWidth="1"/>
    <col min="14346" max="14592" width="9.140625" style="766"/>
    <col min="14593" max="14593" width="23.140625" style="766" bestFit="1" customWidth="1"/>
    <col min="14594" max="14597" width="7.42578125" style="766" bestFit="1" customWidth="1"/>
    <col min="14598" max="14601" width="7.140625" style="766" bestFit="1" customWidth="1"/>
    <col min="14602" max="14848" width="9.140625" style="766"/>
    <col min="14849" max="14849" width="23.140625" style="766" bestFit="1" customWidth="1"/>
    <col min="14850" max="14853" width="7.42578125" style="766" bestFit="1" customWidth="1"/>
    <col min="14854" max="14857" width="7.140625" style="766" bestFit="1" customWidth="1"/>
    <col min="14858" max="15104" width="9.140625" style="766"/>
    <col min="15105" max="15105" width="23.140625" style="766" bestFit="1" customWidth="1"/>
    <col min="15106" max="15109" width="7.42578125" style="766" bestFit="1" customWidth="1"/>
    <col min="15110" max="15113" width="7.140625" style="766" bestFit="1" customWidth="1"/>
    <col min="15114" max="15360" width="9.140625" style="766"/>
    <col min="15361" max="15361" width="23.140625" style="766" bestFit="1" customWidth="1"/>
    <col min="15362" max="15365" width="7.42578125" style="766" bestFit="1" customWidth="1"/>
    <col min="15366" max="15369" width="7.140625" style="766" bestFit="1" customWidth="1"/>
    <col min="15370" max="15616" width="9.140625" style="766"/>
    <col min="15617" max="15617" width="23.140625" style="766" bestFit="1" customWidth="1"/>
    <col min="15618" max="15621" width="7.42578125" style="766" bestFit="1" customWidth="1"/>
    <col min="15622" max="15625" width="7.140625" style="766" bestFit="1" customWidth="1"/>
    <col min="15626" max="15872" width="9.140625" style="766"/>
    <col min="15873" max="15873" width="23.140625" style="766" bestFit="1" customWidth="1"/>
    <col min="15874" max="15877" width="7.42578125" style="766" bestFit="1" customWidth="1"/>
    <col min="15878" max="15881" width="7.140625" style="766" bestFit="1" customWidth="1"/>
    <col min="15882" max="16128" width="9.140625" style="766"/>
    <col min="16129" max="16129" width="23.140625" style="766" bestFit="1" customWidth="1"/>
    <col min="16130" max="16133" width="7.42578125" style="766" bestFit="1" customWidth="1"/>
    <col min="16134" max="16137" width="7.140625" style="766" bestFit="1" customWidth="1"/>
    <col min="16138" max="16384" width="9.140625" style="766"/>
  </cols>
  <sheetData>
    <row r="1" spans="1:12">
      <c r="A1" s="1840" t="s">
        <v>618</v>
      </c>
      <c r="B1" s="1840"/>
      <c r="C1" s="1840"/>
      <c r="D1" s="1840"/>
      <c r="E1" s="1840"/>
      <c r="F1" s="1840"/>
      <c r="G1" s="1840"/>
      <c r="H1" s="1840"/>
      <c r="I1" s="1840"/>
    </row>
    <row r="2" spans="1:12" ht="15.75" customHeight="1">
      <c r="A2" s="1841" t="s">
        <v>619</v>
      </c>
      <c r="B2" s="1841"/>
      <c r="C2" s="1841"/>
      <c r="D2" s="1841"/>
      <c r="E2" s="1841"/>
      <c r="F2" s="1841"/>
      <c r="G2" s="1841"/>
      <c r="H2" s="1841"/>
      <c r="I2" s="1841"/>
      <c r="J2" s="781"/>
    </row>
    <row r="3" spans="1:12" ht="16.5" thickBot="1">
      <c r="H3" s="1810" t="s">
        <v>69</v>
      </c>
      <c r="I3" s="1810"/>
    </row>
    <row r="4" spans="1:12" s="857" customFormat="1" ht="24.75" customHeight="1" thickTop="1">
      <c r="A4" s="1842" t="s">
        <v>324</v>
      </c>
      <c r="B4" s="703">
        <v>2016</v>
      </c>
      <c r="C4" s="704">
        <v>2017</v>
      </c>
      <c r="D4" s="704">
        <v>2017</v>
      </c>
      <c r="E4" s="704">
        <v>2018</v>
      </c>
      <c r="F4" s="1812" t="str">
        <f>'Secu Credit'!F4</f>
        <v>Changes during ten months</v>
      </c>
      <c r="G4" s="1813"/>
      <c r="H4" s="1813"/>
      <c r="I4" s="1814"/>
    </row>
    <row r="5" spans="1:12" s="857" customFormat="1" ht="24.75" customHeight="1">
      <c r="A5" s="1843"/>
      <c r="B5" s="705" t="s">
        <v>286</v>
      </c>
      <c r="C5" s="787" t="s">
        <v>287</v>
      </c>
      <c r="D5" s="705" t="s">
        <v>288</v>
      </c>
      <c r="E5" s="787" t="s">
        <v>289</v>
      </c>
      <c r="F5" s="1815" t="str">
        <f>'Secu Credit'!F5:G5</f>
        <v>2016/17</v>
      </c>
      <c r="G5" s="1816"/>
      <c r="H5" s="1815" t="str">
        <f>'Secu Credit'!H5:I5</f>
        <v>2017/18</v>
      </c>
      <c r="I5" s="1817"/>
    </row>
    <row r="6" spans="1:12" s="857" customFormat="1" ht="24.75" customHeight="1">
      <c r="A6" s="1844"/>
      <c r="B6" s="867"/>
      <c r="C6" s="868"/>
      <c r="D6" s="867"/>
      <c r="E6" s="867"/>
      <c r="F6" s="869" t="s">
        <v>3</v>
      </c>
      <c r="G6" s="869" t="s">
        <v>290</v>
      </c>
      <c r="H6" s="869" t="s">
        <v>3</v>
      </c>
      <c r="I6" s="870" t="s">
        <v>290</v>
      </c>
    </row>
    <row r="7" spans="1:12" s="857" customFormat="1" ht="24.75" customHeight="1">
      <c r="A7" s="858" t="s">
        <v>620</v>
      </c>
      <c r="B7" s="859">
        <v>8119.3569748</v>
      </c>
      <c r="C7" s="859">
        <v>8646.4712081400012</v>
      </c>
      <c r="D7" s="859">
        <v>8779.3078067400002</v>
      </c>
      <c r="E7" s="859">
        <v>10439.988568700001</v>
      </c>
      <c r="F7" s="859">
        <v>527.11423334000119</v>
      </c>
      <c r="G7" s="859">
        <v>6.4920687066229821</v>
      </c>
      <c r="H7" s="859">
        <v>1660.6807619600004</v>
      </c>
      <c r="I7" s="860">
        <v>18.915850754031794</v>
      </c>
    </row>
    <row r="8" spans="1:12" s="857" customFormat="1" ht="24.75" customHeight="1">
      <c r="A8" s="861" t="s">
        <v>621</v>
      </c>
      <c r="B8" s="862">
        <v>7875.8269748000002</v>
      </c>
      <c r="C8" s="862">
        <v>8317.711208140001</v>
      </c>
      <c r="D8" s="862">
        <v>8609.0222978199999</v>
      </c>
      <c r="E8" s="862">
        <v>10231.67371725</v>
      </c>
      <c r="F8" s="862">
        <v>441.88423334000072</v>
      </c>
      <c r="G8" s="862">
        <v>5.6106391716562811</v>
      </c>
      <c r="H8" s="862">
        <v>1622.6514194299998</v>
      </c>
      <c r="I8" s="863">
        <v>18.84826596210457</v>
      </c>
    </row>
    <row r="9" spans="1:12" ht="24.75" customHeight="1">
      <c r="A9" s="861" t="s">
        <v>622</v>
      </c>
      <c r="B9" s="862">
        <v>119.87685779</v>
      </c>
      <c r="C9" s="862">
        <v>348.16739196999998</v>
      </c>
      <c r="D9" s="862">
        <v>197.68049237</v>
      </c>
      <c r="E9" s="862">
        <v>247.63341162999998</v>
      </c>
      <c r="F9" s="862">
        <v>228.29053417999998</v>
      </c>
      <c r="G9" s="862">
        <v>190.43753597539134</v>
      </c>
      <c r="H9" s="862">
        <v>49.952919259999987</v>
      </c>
      <c r="I9" s="863">
        <v>25.269523897432805</v>
      </c>
      <c r="K9" s="857"/>
      <c r="L9" s="857"/>
    </row>
    <row r="10" spans="1:12" ht="24.75" customHeight="1">
      <c r="A10" s="861" t="s">
        <v>623</v>
      </c>
      <c r="B10" s="862">
        <v>4833.1273040400001</v>
      </c>
      <c r="C10" s="862">
        <v>4892.7629122900007</v>
      </c>
      <c r="D10" s="862">
        <v>5169.1952542199997</v>
      </c>
      <c r="E10" s="862">
        <v>7310.9840837700012</v>
      </c>
      <c r="F10" s="862">
        <v>59.635608250000587</v>
      </c>
      <c r="G10" s="862">
        <v>1.2338927675286211</v>
      </c>
      <c r="H10" s="862">
        <v>2141.7888295500015</v>
      </c>
      <c r="I10" s="863">
        <v>41.433699526081931</v>
      </c>
      <c r="K10" s="857"/>
      <c r="L10" s="857"/>
    </row>
    <row r="11" spans="1:12" ht="24.75" customHeight="1">
      <c r="A11" s="861" t="s">
        <v>624</v>
      </c>
      <c r="B11" s="862">
        <v>1493.8370169099999</v>
      </c>
      <c r="C11" s="862">
        <v>1810.13522878</v>
      </c>
      <c r="D11" s="862">
        <v>1825.7772567900001</v>
      </c>
      <c r="E11" s="862">
        <v>1446.3586184599999</v>
      </c>
      <c r="F11" s="862">
        <v>316.29821187000016</v>
      </c>
      <c r="G11" s="862">
        <v>21.17354224654726</v>
      </c>
      <c r="H11" s="862">
        <v>-379.41863833000025</v>
      </c>
      <c r="I11" s="863">
        <v>-20.781211778104691</v>
      </c>
      <c r="K11" s="857"/>
      <c r="L11" s="857"/>
    </row>
    <row r="12" spans="1:12" ht="24.75" customHeight="1">
      <c r="A12" s="861" t="s">
        <v>625</v>
      </c>
      <c r="B12" s="862">
        <v>1428.98579606</v>
      </c>
      <c r="C12" s="862">
        <v>1266.6456750999998</v>
      </c>
      <c r="D12" s="862">
        <v>1416.36929444</v>
      </c>
      <c r="E12" s="862">
        <v>1226.69760339</v>
      </c>
      <c r="F12" s="862">
        <v>-162.34012096000015</v>
      </c>
      <c r="G12" s="862">
        <v>-11.360513268053776</v>
      </c>
      <c r="H12" s="862">
        <v>-189.67169104999994</v>
      </c>
      <c r="I12" s="863">
        <v>-13.391400942858747</v>
      </c>
      <c r="K12" s="857"/>
      <c r="L12" s="857"/>
    </row>
    <row r="13" spans="1:12" ht="24.75" customHeight="1">
      <c r="A13" s="861" t="s">
        <v>626</v>
      </c>
      <c r="B13" s="862">
        <v>0</v>
      </c>
      <c r="C13" s="862">
        <v>0</v>
      </c>
      <c r="D13" s="862">
        <v>0</v>
      </c>
      <c r="E13" s="862">
        <v>0</v>
      </c>
      <c r="F13" s="862">
        <v>0</v>
      </c>
      <c r="G13" s="862"/>
      <c r="H13" s="862">
        <v>0</v>
      </c>
      <c r="I13" s="863"/>
      <c r="K13" s="857"/>
      <c r="L13" s="857"/>
    </row>
    <row r="14" spans="1:12" ht="24.75" customHeight="1">
      <c r="A14" s="861" t="s">
        <v>627</v>
      </c>
      <c r="B14" s="862">
        <v>1428.98579606</v>
      </c>
      <c r="C14" s="862">
        <v>1266.6456750999998</v>
      </c>
      <c r="D14" s="862">
        <v>1416.36929444</v>
      </c>
      <c r="E14" s="862">
        <v>1226.69760339</v>
      </c>
      <c r="F14" s="862">
        <v>-162.34012096000015</v>
      </c>
      <c r="G14" s="862">
        <v>-11.360513268053776</v>
      </c>
      <c r="H14" s="862">
        <v>-189.67169104999994</v>
      </c>
      <c r="I14" s="863">
        <v>-13.391400942858747</v>
      </c>
      <c r="K14" s="857"/>
      <c r="L14" s="857"/>
    </row>
    <row r="15" spans="1:12" s="857" customFormat="1" ht="24.75" customHeight="1">
      <c r="A15" s="861" t="s">
        <v>628</v>
      </c>
      <c r="B15" s="862">
        <v>243.53</v>
      </c>
      <c r="C15" s="862">
        <v>328.76</v>
      </c>
      <c r="D15" s="862">
        <v>170.28550892000001</v>
      </c>
      <c r="E15" s="862">
        <v>208.31485144999996</v>
      </c>
      <c r="F15" s="862">
        <v>85.22999999999999</v>
      </c>
      <c r="G15" s="862">
        <v>34.997741551348902</v>
      </c>
      <c r="H15" s="862">
        <v>38.029342529999951</v>
      </c>
      <c r="I15" s="863">
        <v>22.332694526500259</v>
      </c>
    </row>
    <row r="16" spans="1:12" ht="24.75" customHeight="1">
      <c r="A16" s="858" t="s">
        <v>629</v>
      </c>
      <c r="B16" s="859">
        <v>1006.56234124</v>
      </c>
      <c r="C16" s="859">
        <v>1055.25695507</v>
      </c>
      <c r="D16" s="859">
        <v>1054.3269550700002</v>
      </c>
      <c r="E16" s="859">
        <v>1053.9413178</v>
      </c>
      <c r="F16" s="859">
        <v>48.69461382999998</v>
      </c>
      <c r="G16" s="859">
        <v>4.837714648653785</v>
      </c>
      <c r="H16" s="859">
        <v>-0.38563727000018844</v>
      </c>
      <c r="I16" s="860">
        <v>-3.6576630062027084E-2</v>
      </c>
      <c r="K16" s="857"/>
      <c r="L16" s="857"/>
    </row>
    <row r="17" spans="1:12" ht="24.75" customHeight="1">
      <c r="A17" s="861" t="s">
        <v>621</v>
      </c>
      <c r="B17" s="862">
        <v>1006.56234124</v>
      </c>
      <c r="C17" s="862">
        <v>1053.6569550700001</v>
      </c>
      <c r="D17" s="862">
        <v>1053.6569550700001</v>
      </c>
      <c r="E17" s="862">
        <v>1051.18671539</v>
      </c>
      <c r="F17" s="862">
        <v>47.094613830000071</v>
      </c>
      <c r="G17" s="862">
        <v>4.6787577778822396</v>
      </c>
      <c r="H17" s="862">
        <v>-2.470239680000077</v>
      </c>
      <c r="I17" s="863">
        <v>-0.23444439559894195</v>
      </c>
      <c r="K17" s="857"/>
      <c r="L17" s="857"/>
    </row>
    <row r="18" spans="1:12" ht="24.75" customHeight="1">
      <c r="A18" s="861" t="s">
        <v>628</v>
      </c>
      <c r="B18" s="862">
        <v>0</v>
      </c>
      <c r="C18" s="862">
        <v>1.6</v>
      </c>
      <c r="D18" s="862">
        <v>0.67</v>
      </c>
      <c r="E18" s="862">
        <v>2.7546024099999999</v>
      </c>
      <c r="F18" s="862">
        <v>1.6</v>
      </c>
      <c r="G18" s="862"/>
      <c r="H18" s="862">
        <v>2.08460241</v>
      </c>
      <c r="I18" s="863">
        <v>311.13468805970143</v>
      </c>
      <c r="K18" s="857"/>
      <c r="L18" s="857"/>
    </row>
    <row r="19" spans="1:12" ht="24.75" customHeight="1">
      <c r="A19" s="858" t="s">
        <v>630</v>
      </c>
      <c r="B19" s="859">
        <v>9125.9193160399991</v>
      </c>
      <c r="C19" s="859">
        <v>9701.7281632100021</v>
      </c>
      <c r="D19" s="859">
        <v>9833.6347618100008</v>
      </c>
      <c r="E19" s="859">
        <v>11493.9298865</v>
      </c>
      <c r="F19" s="859">
        <v>575.80884717000299</v>
      </c>
      <c r="G19" s="859">
        <v>6.3095982687239358</v>
      </c>
      <c r="H19" s="859">
        <v>1660.2951246899993</v>
      </c>
      <c r="I19" s="860">
        <v>16.883839647349294</v>
      </c>
      <c r="K19" s="857"/>
      <c r="L19" s="857"/>
    </row>
    <row r="20" spans="1:12" ht="24.75" customHeight="1">
      <c r="A20" s="861" t="s">
        <v>621</v>
      </c>
      <c r="B20" s="862">
        <v>8882.3893160400003</v>
      </c>
      <c r="C20" s="862">
        <v>9371.3681632100015</v>
      </c>
      <c r="D20" s="862">
        <v>9662.6792528900005</v>
      </c>
      <c r="E20" s="862">
        <v>11282.86043264</v>
      </c>
      <c r="F20" s="862">
        <v>488.97884717000125</v>
      </c>
      <c r="G20" s="862">
        <v>5.5050373246643591</v>
      </c>
      <c r="H20" s="862">
        <v>1620.1811797499995</v>
      </c>
      <c r="I20" s="863">
        <v>16.767411370561859</v>
      </c>
      <c r="K20" s="857"/>
      <c r="L20" s="857"/>
    </row>
    <row r="21" spans="1:12" s="857" customFormat="1" ht="24.75" customHeight="1" thickBot="1">
      <c r="A21" s="864" t="s">
        <v>628</v>
      </c>
      <c r="B21" s="865">
        <v>243.53</v>
      </c>
      <c r="C21" s="865">
        <v>330.36</v>
      </c>
      <c r="D21" s="865">
        <v>170.95550892</v>
      </c>
      <c r="E21" s="865">
        <v>211.06945385999995</v>
      </c>
      <c r="F21" s="865">
        <v>86.830000000000013</v>
      </c>
      <c r="G21" s="865">
        <v>35.654744795302435</v>
      </c>
      <c r="H21" s="865">
        <v>40.113944939999953</v>
      </c>
      <c r="I21" s="866">
        <v>23.464552381737867</v>
      </c>
      <c r="J21" s="766"/>
    </row>
    <row r="22" spans="1:12" ht="24.75" customHeight="1" thickTop="1">
      <c r="A22" s="693" t="s">
        <v>318</v>
      </c>
      <c r="D22" s="856"/>
      <c r="K22" s="857"/>
    </row>
    <row r="23" spans="1:12">
      <c r="C23" s="766"/>
      <c r="D23" s="856"/>
      <c r="E23" s="856"/>
    </row>
    <row r="24" spans="1:12">
      <c r="C24" s="766"/>
    </row>
    <row r="25" spans="1:12">
      <c r="C25" s="766"/>
    </row>
    <row r="26" spans="1:12">
      <c r="C26" s="766"/>
    </row>
  </sheetData>
  <mergeCells count="7">
    <mergeCell ref="A1:I1"/>
    <mergeCell ref="A2:I2"/>
    <mergeCell ref="H3:I3"/>
    <mergeCell ref="F4:I4"/>
    <mergeCell ref="F5:G5"/>
    <mergeCell ref="H5:I5"/>
    <mergeCell ref="A4:A6"/>
  </mergeCells>
  <pageMargins left="0.5" right="0.5" top="0.75" bottom="0.75" header="0.3" footer="0.3"/>
  <pageSetup scale="79"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K73"/>
  <sheetViews>
    <sheetView zoomScale="86" zoomScaleNormal="86" workbookViewId="0">
      <selection activeCell="M57" sqref="M57"/>
    </sheetView>
  </sheetViews>
  <sheetFormatPr defaultRowHeight="15.75"/>
  <cols>
    <col min="1" max="1" width="18.7109375" style="344" customWidth="1"/>
    <col min="2" max="11" width="15.7109375" style="344" customWidth="1"/>
    <col min="12" max="241" width="9.140625" style="344"/>
    <col min="242" max="242" width="18.7109375" style="344" customWidth="1"/>
    <col min="243" max="243" width="18.42578125" style="344" customWidth="1"/>
    <col min="244" max="244" width="19.5703125" style="344" customWidth="1"/>
    <col min="245" max="245" width="11.7109375" style="344" bestFit="1" customWidth="1"/>
    <col min="246" max="246" width="19.5703125" style="344" bestFit="1" customWidth="1"/>
    <col min="247" max="247" width="13" style="344" bestFit="1" customWidth="1"/>
    <col min="248" max="248" width="19.5703125" style="344" bestFit="1" customWidth="1"/>
    <col min="249" max="249" width="11.85546875" style="344" bestFit="1" customWidth="1"/>
    <col min="250" max="250" width="19.5703125" style="344" bestFit="1" customWidth="1"/>
    <col min="251" max="251" width="14" style="344" bestFit="1" customWidth="1"/>
    <col min="252" max="252" width="19.5703125" style="344" bestFit="1" customWidth="1"/>
    <col min="253" max="254" width="14.42578125" style="344" customWidth="1"/>
    <col min="255" max="255" width="11.5703125" style="344" bestFit="1" customWidth="1"/>
    <col min="256" max="497" width="9.140625" style="344"/>
    <col min="498" max="498" width="18.7109375" style="344" customWidth="1"/>
    <col min="499" max="499" width="18.42578125" style="344" customWidth="1"/>
    <col min="500" max="500" width="19.5703125" style="344" customWidth="1"/>
    <col min="501" max="501" width="11.7109375" style="344" bestFit="1" customWidth="1"/>
    <col min="502" max="502" width="19.5703125" style="344" bestFit="1" customWidth="1"/>
    <col min="503" max="503" width="13" style="344" bestFit="1" customWidth="1"/>
    <col min="504" max="504" width="19.5703125" style="344" bestFit="1" customWidth="1"/>
    <col min="505" max="505" width="11.85546875" style="344" bestFit="1" customWidth="1"/>
    <col min="506" max="506" width="19.5703125" style="344" bestFit="1" customWidth="1"/>
    <col min="507" max="507" width="14" style="344" bestFit="1" customWidth="1"/>
    <col min="508" max="508" width="19.5703125" style="344" bestFit="1" customWidth="1"/>
    <col min="509" max="510" width="14.42578125" style="344" customWidth="1"/>
    <col min="511" max="511" width="11.5703125" style="344" bestFit="1" customWidth="1"/>
    <col min="512" max="753" width="9.140625" style="344"/>
    <col min="754" max="754" width="18.7109375" style="344" customWidth="1"/>
    <col min="755" max="755" width="18.42578125" style="344" customWidth="1"/>
    <col min="756" max="756" width="19.5703125" style="344" customWidth="1"/>
    <col min="757" max="757" width="11.7109375" style="344" bestFit="1" customWidth="1"/>
    <col min="758" max="758" width="19.5703125" style="344" bestFit="1" customWidth="1"/>
    <col min="759" max="759" width="13" style="344" bestFit="1" customWidth="1"/>
    <col min="760" max="760" width="19.5703125" style="344" bestFit="1" customWidth="1"/>
    <col min="761" max="761" width="11.85546875" style="344" bestFit="1" customWidth="1"/>
    <col min="762" max="762" width="19.5703125" style="344" bestFit="1" customWidth="1"/>
    <col min="763" max="763" width="14" style="344" bestFit="1" customWidth="1"/>
    <col min="764" max="764" width="19.5703125" style="344" bestFit="1" customWidth="1"/>
    <col min="765" max="766" width="14.42578125" style="344" customWidth="1"/>
    <col min="767" max="767" width="11.5703125" style="344" bestFit="1" customWidth="1"/>
    <col min="768" max="1009" width="9.140625" style="344"/>
    <col min="1010" max="1010" width="18.7109375" style="344" customWidth="1"/>
    <col min="1011" max="1011" width="18.42578125" style="344" customWidth="1"/>
    <col min="1012" max="1012" width="19.5703125" style="344" customWidth="1"/>
    <col min="1013" max="1013" width="11.7109375" style="344" bestFit="1" customWidth="1"/>
    <col min="1014" max="1014" width="19.5703125" style="344" bestFit="1" customWidth="1"/>
    <col min="1015" max="1015" width="13" style="344" bestFit="1" customWidth="1"/>
    <col min="1016" max="1016" width="19.5703125" style="344" bestFit="1" customWidth="1"/>
    <col min="1017" max="1017" width="11.85546875" style="344" bestFit="1" customWidth="1"/>
    <col min="1018" max="1018" width="19.5703125" style="344" bestFit="1" customWidth="1"/>
    <col min="1019" max="1019" width="14" style="344" bestFit="1" customWidth="1"/>
    <col min="1020" max="1020" width="19.5703125" style="344" bestFit="1" customWidth="1"/>
    <col min="1021" max="1022" width="14.42578125" style="344" customWidth="1"/>
    <col min="1023" max="1023" width="11.5703125" style="344" bestFit="1" customWidth="1"/>
    <col min="1024" max="1265" width="9.140625" style="344"/>
    <col min="1266" max="1266" width="18.7109375" style="344" customWidth="1"/>
    <col min="1267" max="1267" width="18.42578125" style="344" customWidth="1"/>
    <col min="1268" max="1268" width="19.5703125" style="344" customWidth="1"/>
    <col min="1269" max="1269" width="11.7109375" style="344" bestFit="1" customWidth="1"/>
    <col min="1270" max="1270" width="19.5703125" style="344" bestFit="1" customWidth="1"/>
    <col min="1271" max="1271" width="13" style="344" bestFit="1" customWidth="1"/>
    <col min="1272" max="1272" width="19.5703125" style="344" bestFit="1" customWidth="1"/>
    <col min="1273" max="1273" width="11.85546875" style="344" bestFit="1" customWidth="1"/>
    <col min="1274" max="1274" width="19.5703125" style="344" bestFit="1" customWidth="1"/>
    <col min="1275" max="1275" width="14" style="344" bestFit="1" customWidth="1"/>
    <col min="1276" max="1276" width="19.5703125" style="344" bestFit="1" customWidth="1"/>
    <col min="1277" max="1278" width="14.42578125" style="344" customWidth="1"/>
    <col min="1279" max="1279" width="11.5703125" style="344" bestFit="1" customWidth="1"/>
    <col min="1280" max="1521" width="9.140625" style="344"/>
    <col min="1522" max="1522" width="18.7109375" style="344" customWidth="1"/>
    <col min="1523" max="1523" width="18.42578125" style="344" customWidth="1"/>
    <col min="1524" max="1524" width="19.5703125" style="344" customWidth="1"/>
    <col min="1525" max="1525" width="11.7109375" style="344" bestFit="1" customWidth="1"/>
    <col min="1526" max="1526" width="19.5703125" style="344" bestFit="1" customWidth="1"/>
    <col min="1527" max="1527" width="13" style="344" bestFit="1" customWidth="1"/>
    <col min="1528" max="1528" width="19.5703125" style="344" bestFit="1" customWidth="1"/>
    <col min="1529" max="1529" width="11.85546875" style="344" bestFit="1" customWidth="1"/>
    <col min="1530" max="1530" width="19.5703125" style="344" bestFit="1" customWidth="1"/>
    <col min="1531" max="1531" width="14" style="344" bestFit="1" customWidth="1"/>
    <col min="1532" max="1532" width="19.5703125" style="344" bestFit="1" customWidth="1"/>
    <col min="1533" max="1534" width="14.42578125" style="344" customWidth="1"/>
    <col min="1535" max="1535" width="11.5703125" style="344" bestFit="1" customWidth="1"/>
    <col min="1536" max="1777" width="9.140625" style="344"/>
    <col min="1778" max="1778" width="18.7109375" style="344" customWidth="1"/>
    <col min="1779" max="1779" width="18.42578125" style="344" customWidth="1"/>
    <col min="1780" max="1780" width="19.5703125" style="344" customWidth="1"/>
    <col min="1781" max="1781" width="11.7109375" style="344" bestFit="1" customWidth="1"/>
    <col min="1782" max="1782" width="19.5703125" style="344" bestFit="1" customWidth="1"/>
    <col min="1783" max="1783" width="13" style="344" bestFit="1" customWidth="1"/>
    <col min="1784" max="1784" width="19.5703125" style="344" bestFit="1" customWidth="1"/>
    <col min="1785" max="1785" width="11.85546875" style="344" bestFit="1" customWidth="1"/>
    <col min="1786" max="1786" width="19.5703125" style="344" bestFit="1" customWidth="1"/>
    <col min="1787" max="1787" width="14" style="344" bestFit="1" customWidth="1"/>
    <col min="1788" max="1788" width="19.5703125" style="344" bestFit="1" customWidth="1"/>
    <col min="1789" max="1790" width="14.42578125" style="344" customWidth="1"/>
    <col min="1791" max="1791" width="11.5703125" style="344" bestFit="1" customWidth="1"/>
    <col min="1792" max="2033" width="9.140625" style="344"/>
    <col min="2034" max="2034" width="18.7109375" style="344" customWidth="1"/>
    <col min="2035" max="2035" width="18.42578125" style="344" customWidth="1"/>
    <col min="2036" max="2036" width="19.5703125" style="344" customWidth="1"/>
    <col min="2037" max="2037" width="11.7109375" style="344" bestFit="1" customWidth="1"/>
    <col min="2038" max="2038" width="19.5703125" style="344" bestFit="1" customWidth="1"/>
    <col min="2039" max="2039" width="13" style="344" bestFit="1" customWidth="1"/>
    <col min="2040" max="2040" width="19.5703125" style="344" bestFit="1" customWidth="1"/>
    <col min="2041" max="2041" width="11.85546875" style="344" bestFit="1" customWidth="1"/>
    <col min="2042" max="2042" width="19.5703125" style="344" bestFit="1" customWidth="1"/>
    <col min="2043" max="2043" width="14" style="344" bestFit="1" customWidth="1"/>
    <col min="2044" max="2044" width="19.5703125" style="344" bestFit="1" customWidth="1"/>
    <col min="2045" max="2046" width="14.42578125" style="344" customWidth="1"/>
    <col min="2047" max="2047" width="11.5703125" style="344" bestFit="1" customWidth="1"/>
    <col min="2048" max="2289" width="9.140625" style="344"/>
    <col min="2290" max="2290" width="18.7109375" style="344" customWidth="1"/>
    <col min="2291" max="2291" width="18.42578125" style="344" customWidth="1"/>
    <col min="2292" max="2292" width="19.5703125" style="344" customWidth="1"/>
    <col min="2293" max="2293" width="11.7109375" style="344" bestFit="1" customWidth="1"/>
    <col min="2294" max="2294" width="19.5703125" style="344" bestFit="1" customWidth="1"/>
    <col min="2295" max="2295" width="13" style="344" bestFit="1" customWidth="1"/>
    <col min="2296" max="2296" width="19.5703125" style="344" bestFit="1" customWidth="1"/>
    <col min="2297" max="2297" width="11.85546875" style="344" bestFit="1" customWidth="1"/>
    <col min="2298" max="2298" width="19.5703125" style="344" bestFit="1" customWidth="1"/>
    <col min="2299" max="2299" width="14" style="344" bestFit="1" customWidth="1"/>
    <col min="2300" max="2300" width="19.5703125" style="344" bestFit="1" customWidth="1"/>
    <col min="2301" max="2302" width="14.42578125" style="344" customWidth="1"/>
    <col min="2303" max="2303" width="11.5703125" style="344" bestFit="1" customWidth="1"/>
    <col min="2304" max="2545" width="9.140625" style="344"/>
    <col min="2546" max="2546" width="18.7109375" style="344" customWidth="1"/>
    <col min="2547" max="2547" width="18.42578125" style="344" customWidth="1"/>
    <col min="2548" max="2548" width="19.5703125" style="344" customWidth="1"/>
    <col min="2549" max="2549" width="11.7109375" style="344" bestFit="1" customWidth="1"/>
    <col min="2550" max="2550" width="19.5703125" style="344" bestFit="1" customWidth="1"/>
    <col min="2551" max="2551" width="13" style="344" bestFit="1" customWidth="1"/>
    <col min="2552" max="2552" width="19.5703125" style="344" bestFit="1" customWidth="1"/>
    <col min="2553" max="2553" width="11.85546875" style="344" bestFit="1" customWidth="1"/>
    <col min="2554" max="2554" width="19.5703125" style="344" bestFit="1" customWidth="1"/>
    <col min="2555" max="2555" width="14" style="344" bestFit="1" customWidth="1"/>
    <col min="2556" max="2556" width="19.5703125" style="344" bestFit="1" customWidth="1"/>
    <col min="2557" max="2558" width="14.42578125" style="344" customWidth="1"/>
    <col min="2559" max="2559" width="11.5703125" style="344" bestFit="1" customWidth="1"/>
    <col min="2560" max="2801" width="9.140625" style="344"/>
    <col min="2802" max="2802" width="18.7109375" style="344" customWidth="1"/>
    <col min="2803" max="2803" width="18.42578125" style="344" customWidth="1"/>
    <col min="2804" max="2804" width="19.5703125" style="344" customWidth="1"/>
    <col min="2805" max="2805" width="11.7109375" style="344" bestFit="1" customWidth="1"/>
    <col min="2806" max="2806" width="19.5703125" style="344" bestFit="1" customWidth="1"/>
    <col min="2807" max="2807" width="13" style="344" bestFit="1" customWidth="1"/>
    <col min="2808" max="2808" width="19.5703125" style="344" bestFit="1" customWidth="1"/>
    <col min="2809" max="2809" width="11.85546875" style="344" bestFit="1" customWidth="1"/>
    <col min="2810" max="2810" width="19.5703125" style="344" bestFit="1" customWidth="1"/>
    <col min="2811" max="2811" width="14" style="344" bestFit="1" customWidth="1"/>
    <col min="2812" max="2812" width="19.5703125" style="344" bestFit="1" customWidth="1"/>
    <col min="2813" max="2814" width="14.42578125" style="344" customWidth="1"/>
    <col min="2815" max="2815" width="11.5703125" style="344" bestFit="1" customWidth="1"/>
    <col min="2816" max="3057" width="9.140625" style="344"/>
    <col min="3058" max="3058" width="18.7109375" style="344" customWidth="1"/>
    <col min="3059" max="3059" width="18.42578125" style="344" customWidth="1"/>
    <col min="3060" max="3060" width="19.5703125" style="344" customWidth="1"/>
    <col min="3061" max="3061" width="11.7109375" style="344" bestFit="1" customWidth="1"/>
    <col min="3062" max="3062" width="19.5703125" style="344" bestFit="1" customWidth="1"/>
    <col min="3063" max="3063" width="13" style="344" bestFit="1" customWidth="1"/>
    <col min="3064" max="3064" width="19.5703125" style="344" bestFit="1" customWidth="1"/>
    <col min="3065" max="3065" width="11.85546875" style="344" bestFit="1" customWidth="1"/>
    <col min="3066" max="3066" width="19.5703125" style="344" bestFit="1" customWidth="1"/>
    <col min="3067" max="3067" width="14" style="344" bestFit="1" customWidth="1"/>
    <col min="3068" max="3068" width="19.5703125" style="344" bestFit="1" customWidth="1"/>
    <col min="3069" max="3070" width="14.42578125" style="344" customWidth="1"/>
    <col min="3071" max="3071" width="11.5703125" style="344" bestFit="1" customWidth="1"/>
    <col min="3072" max="3313" width="9.140625" style="344"/>
    <col min="3314" max="3314" width="18.7109375" style="344" customWidth="1"/>
    <col min="3315" max="3315" width="18.42578125" style="344" customWidth="1"/>
    <col min="3316" max="3316" width="19.5703125" style="344" customWidth="1"/>
    <col min="3317" max="3317" width="11.7109375" style="344" bestFit="1" customWidth="1"/>
    <col min="3318" max="3318" width="19.5703125" style="344" bestFit="1" customWidth="1"/>
    <col min="3319" max="3319" width="13" style="344" bestFit="1" customWidth="1"/>
    <col min="3320" max="3320" width="19.5703125" style="344" bestFit="1" customWidth="1"/>
    <col min="3321" max="3321" width="11.85546875" style="344" bestFit="1" customWidth="1"/>
    <col min="3322" max="3322" width="19.5703125" style="344" bestFit="1" customWidth="1"/>
    <col min="3323" max="3323" width="14" style="344" bestFit="1" customWidth="1"/>
    <col min="3324" max="3324" width="19.5703125" style="344" bestFit="1" customWidth="1"/>
    <col min="3325" max="3326" width="14.42578125" style="344" customWidth="1"/>
    <col min="3327" max="3327" width="11.5703125" style="344" bestFit="1" customWidth="1"/>
    <col min="3328" max="3569" width="9.140625" style="344"/>
    <col min="3570" max="3570" width="18.7109375" style="344" customWidth="1"/>
    <col min="3571" max="3571" width="18.42578125" style="344" customWidth="1"/>
    <col min="3572" max="3572" width="19.5703125" style="344" customWidth="1"/>
    <col min="3573" max="3573" width="11.7109375" style="344" bestFit="1" customWidth="1"/>
    <col min="3574" max="3574" width="19.5703125" style="344" bestFit="1" customWidth="1"/>
    <col min="3575" max="3575" width="13" style="344" bestFit="1" customWidth="1"/>
    <col min="3576" max="3576" width="19.5703125" style="344" bestFit="1" customWidth="1"/>
    <col min="3577" max="3577" width="11.85546875" style="344" bestFit="1" customWidth="1"/>
    <col min="3578" max="3578" width="19.5703125" style="344" bestFit="1" customWidth="1"/>
    <col min="3579" max="3579" width="14" style="344" bestFit="1" customWidth="1"/>
    <col min="3580" max="3580" width="19.5703125" style="344" bestFit="1" customWidth="1"/>
    <col min="3581" max="3582" width="14.42578125" style="344" customWidth="1"/>
    <col min="3583" max="3583" width="11.5703125" style="344" bestFit="1" customWidth="1"/>
    <col min="3584" max="3825" width="9.140625" style="344"/>
    <col min="3826" max="3826" width="18.7109375" style="344" customWidth="1"/>
    <col min="3827" max="3827" width="18.42578125" style="344" customWidth="1"/>
    <col min="3828" max="3828" width="19.5703125" style="344" customWidth="1"/>
    <col min="3829" max="3829" width="11.7109375" style="344" bestFit="1" customWidth="1"/>
    <col min="3830" max="3830" width="19.5703125" style="344" bestFit="1" customWidth="1"/>
    <col min="3831" max="3831" width="13" style="344" bestFit="1" customWidth="1"/>
    <col min="3832" max="3832" width="19.5703125" style="344" bestFit="1" customWidth="1"/>
    <col min="3833" max="3833" width="11.85546875" style="344" bestFit="1" customWidth="1"/>
    <col min="3834" max="3834" width="19.5703125" style="344" bestFit="1" customWidth="1"/>
    <col min="3835" max="3835" width="14" style="344" bestFit="1" customWidth="1"/>
    <col min="3836" max="3836" width="19.5703125" style="344" bestFit="1" customWidth="1"/>
    <col min="3837" max="3838" width="14.42578125" style="344" customWidth="1"/>
    <col min="3839" max="3839" width="11.5703125" style="344" bestFit="1" customWidth="1"/>
    <col min="3840" max="4081" width="9.140625" style="344"/>
    <col min="4082" max="4082" width="18.7109375" style="344" customWidth="1"/>
    <col min="4083" max="4083" width="18.42578125" style="344" customWidth="1"/>
    <col min="4084" max="4084" width="19.5703125" style="344" customWidth="1"/>
    <col min="4085" max="4085" width="11.7109375" style="344" bestFit="1" customWidth="1"/>
    <col min="4086" max="4086" width="19.5703125" style="344" bestFit="1" customWidth="1"/>
    <col min="4087" max="4087" width="13" style="344" bestFit="1" customWidth="1"/>
    <col min="4088" max="4088" width="19.5703125" style="344" bestFit="1" customWidth="1"/>
    <col min="4089" max="4089" width="11.85546875" style="344" bestFit="1" customWidth="1"/>
    <col min="4090" max="4090" width="19.5703125" style="344" bestFit="1" customWidth="1"/>
    <col min="4091" max="4091" width="14" style="344" bestFit="1" customWidth="1"/>
    <col min="4092" max="4092" width="19.5703125" style="344" bestFit="1" customWidth="1"/>
    <col min="4093" max="4094" width="14.42578125" style="344" customWidth="1"/>
    <col min="4095" max="4095" width="11.5703125" style="344" bestFit="1" customWidth="1"/>
    <col min="4096" max="4337" width="9.140625" style="344"/>
    <col min="4338" max="4338" width="18.7109375" style="344" customWidth="1"/>
    <col min="4339" max="4339" width="18.42578125" style="344" customWidth="1"/>
    <col min="4340" max="4340" width="19.5703125" style="344" customWidth="1"/>
    <col min="4341" max="4341" width="11.7109375" style="344" bestFit="1" customWidth="1"/>
    <col min="4342" max="4342" width="19.5703125" style="344" bestFit="1" customWidth="1"/>
    <col min="4343" max="4343" width="13" style="344" bestFit="1" customWidth="1"/>
    <col min="4344" max="4344" width="19.5703125" style="344" bestFit="1" customWidth="1"/>
    <col min="4345" max="4345" width="11.85546875" style="344" bestFit="1" customWidth="1"/>
    <col min="4346" max="4346" width="19.5703125" style="344" bestFit="1" customWidth="1"/>
    <col min="4347" max="4347" width="14" style="344" bestFit="1" customWidth="1"/>
    <col min="4348" max="4348" width="19.5703125" style="344" bestFit="1" customWidth="1"/>
    <col min="4349" max="4350" width="14.42578125" style="344" customWidth="1"/>
    <col min="4351" max="4351" width="11.5703125" style="344" bestFit="1" customWidth="1"/>
    <col min="4352" max="4593" width="9.140625" style="344"/>
    <col min="4594" max="4594" width="18.7109375" style="344" customWidth="1"/>
    <col min="4595" max="4595" width="18.42578125" style="344" customWidth="1"/>
    <col min="4596" max="4596" width="19.5703125" style="344" customWidth="1"/>
    <col min="4597" max="4597" width="11.7109375" style="344" bestFit="1" customWidth="1"/>
    <col min="4598" max="4598" width="19.5703125" style="344" bestFit="1" customWidth="1"/>
    <col min="4599" max="4599" width="13" style="344" bestFit="1" customWidth="1"/>
    <col min="4600" max="4600" width="19.5703125" style="344" bestFit="1" customWidth="1"/>
    <col min="4601" max="4601" width="11.85546875" style="344" bestFit="1" customWidth="1"/>
    <col min="4602" max="4602" width="19.5703125" style="344" bestFit="1" customWidth="1"/>
    <col min="4603" max="4603" width="14" style="344" bestFit="1" customWidth="1"/>
    <col min="4604" max="4604" width="19.5703125" style="344" bestFit="1" customWidth="1"/>
    <col min="4605" max="4606" width="14.42578125" style="344" customWidth="1"/>
    <col min="4607" max="4607" width="11.5703125" style="344" bestFit="1" customWidth="1"/>
    <col min="4608" max="4849" width="9.140625" style="344"/>
    <col min="4850" max="4850" width="18.7109375" style="344" customWidth="1"/>
    <col min="4851" max="4851" width="18.42578125" style="344" customWidth="1"/>
    <col min="4852" max="4852" width="19.5703125" style="344" customWidth="1"/>
    <col min="4853" max="4853" width="11.7109375" style="344" bestFit="1" customWidth="1"/>
    <col min="4854" max="4854" width="19.5703125" style="344" bestFit="1" customWidth="1"/>
    <col min="4855" max="4855" width="13" style="344" bestFit="1" customWidth="1"/>
    <col min="4856" max="4856" width="19.5703125" style="344" bestFit="1" customWidth="1"/>
    <col min="4857" max="4857" width="11.85546875" style="344" bestFit="1" customWidth="1"/>
    <col min="4858" max="4858" width="19.5703125" style="344" bestFit="1" customWidth="1"/>
    <col min="4859" max="4859" width="14" style="344" bestFit="1" customWidth="1"/>
    <col min="4860" max="4860" width="19.5703125" style="344" bestFit="1" customWidth="1"/>
    <col min="4861" max="4862" width="14.42578125" style="344" customWidth="1"/>
    <col min="4863" max="4863" width="11.5703125" style="344" bestFit="1" customWidth="1"/>
    <col min="4864" max="5105" width="9.140625" style="344"/>
    <col min="5106" max="5106" width="18.7109375" style="344" customWidth="1"/>
    <col min="5107" max="5107" width="18.42578125" style="344" customWidth="1"/>
    <col min="5108" max="5108" width="19.5703125" style="344" customWidth="1"/>
    <col min="5109" max="5109" width="11.7109375" style="344" bestFit="1" customWidth="1"/>
    <col min="5110" max="5110" width="19.5703125" style="344" bestFit="1" customWidth="1"/>
    <col min="5111" max="5111" width="13" style="344" bestFit="1" customWidth="1"/>
    <col min="5112" max="5112" width="19.5703125" style="344" bestFit="1" customWidth="1"/>
    <col min="5113" max="5113" width="11.85546875" style="344" bestFit="1" customWidth="1"/>
    <col min="5114" max="5114" width="19.5703125" style="344" bestFit="1" customWidth="1"/>
    <col min="5115" max="5115" width="14" style="344" bestFit="1" customWidth="1"/>
    <col min="5116" max="5116" width="19.5703125" style="344" bestFit="1" customWidth="1"/>
    <col min="5117" max="5118" width="14.42578125" style="344" customWidth="1"/>
    <col min="5119" max="5119" width="11.5703125" style="344" bestFit="1" customWidth="1"/>
    <col min="5120" max="5361" width="9.140625" style="344"/>
    <col min="5362" max="5362" width="18.7109375" style="344" customWidth="1"/>
    <col min="5363" max="5363" width="18.42578125" style="344" customWidth="1"/>
    <col min="5364" max="5364" width="19.5703125" style="344" customWidth="1"/>
    <col min="5365" max="5365" width="11.7109375" style="344" bestFit="1" customWidth="1"/>
    <col min="5366" max="5366" width="19.5703125" style="344" bestFit="1" customWidth="1"/>
    <col min="5367" max="5367" width="13" style="344" bestFit="1" customWidth="1"/>
    <col min="5368" max="5368" width="19.5703125" style="344" bestFit="1" customWidth="1"/>
    <col min="5369" max="5369" width="11.85546875" style="344" bestFit="1" customWidth="1"/>
    <col min="5370" max="5370" width="19.5703125" style="344" bestFit="1" customWidth="1"/>
    <col min="5371" max="5371" width="14" style="344" bestFit="1" customWidth="1"/>
    <col min="5372" max="5372" width="19.5703125" style="344" bestFit="1" customWidth="1"/>
    <col min="5373" max="5374" width="14.42578125" style="344" customWidth="1"/>
    <col min="5375" max="5375" width="11.5703125" style="344" bestFit="1" customWidth="1"/>
    <col min="5376" max="5617" width="9.140625" style="344"/>
    <col min="5618" max="5618" width="18.7109375" style="344" customWidth="1"/>
    <col min="5619" max="5619" width="18.42578125" style="344" customWidth="1"/>
    <col min="5620" max="5620" width="19.5703125" style="344" customWidth="1"/>
    <col min="5621" max="5621" width="11.7109375" style="344" bestFit="1" customWidth="1"/>
    <col min="5622" max="5622" width="19.5703125" style="344" bestFit="1" customWidth="1"/>
    <col min="5623" max="5623" width="13" style="344" bestFit="1" customWidth="1"/>
    <col min="5624" max="5624" width="19.5703125" style="344" bestFit="1" customWidth="1"/>
    <col min="5625" max="5625" width="11.85546875" style="344" bestFit="1" customWidth="1"/>
    <col min="5626" max="5626" width="19.5703125" style="344" bestFit="1" customWidth="1"/>
    <col min="5627" max="5627" width="14" style="344" bestFit="1" customWidth="1"/>
    <col min="5628" max="5628" width="19.5703125" style="344" bestFit="1" customWidth="1"/>
    <col min="5629" max="5630" width="14.42578125" style="344" customWidth="1"/>
    <col min="5631" max="5631" width="11.5703125" style="344" bestFit="1" customWidth="1"/>
    <col min="5632" max="5873" width="9.140625" style="344"/>
    <col min="5874" max="5874" width="18.7109375" style="344" customWidth="1"/>
    <col min="5875" max="5875" width="18.42578125" style="344" customWidth="1"/>
    <col min="5876" max="5876" width="19.5703125" style="344" customWidth="1"/>
    <col min="5877" max="5877" width="11.7109375" style="344" bestFit="1" customWidth="1"/>
    <col min="5878" max="5878" width="19.5703125" style="344" bestFit="1" customWidth="1"/>
    <col min="5879" max="5879" width="13" style="344" bestFit="1" customWidth="1"/>
    <col min="5880" max="5880" width="19.5703125" style="344" bestFit="1" customWidth="1"/>
    <col min="5881" max="5881" width="11.85546875" style="344" bestFit="1" customWidth="1"/>
    <col min="5882" max="5882" width="19.5703125" style="344" bestFit="1" customWidth="1"/>
    <col min="5883" max="5883" width="14" style="344" bestFit="1" customWidth="1"/>
    <col min="5884" max="5884" width="19.5703125" style="344" bestFit="1" customWidth="1"/>
    <col min="5885" max="5886" width="14.42578125" style="344" customWidth="1"/>
    <col min="5887" max="5887" width="11.5703125" style="344" bestFit="1" customWidth="1"/>
    <col min="5888" max="6129" width="9.140625" style="344"/>
    <col min="6130" max="6130" width="18.7109375" style="344" customWidth="1"/>
    <col min="6131" max="6131" width="18.42578125" style="344" customWidth="1"/>
    <col min="6132" max="6132" width="19.5703125" style="344" customWidth="1"/>
    <col min="6133" max="6133" width="11.7109375" style="344" bestFit="1" customWidth="1"/>
    <col min="6134" max="6134" width="19.5703125" style="344" bestFit="1" customWidth="1"/>
    <col min="6135" max="6135" width="13" style="344" bestFit="1" customWidth="1"/>
    <col min="6136" max="6136" width="19.5703125" style="344" bestFit="1" customWidth="1"/>
    <col min="6137" max="6137" width="11.85546875" style="344" bestFit="1" customWidth="1"/>
    <col min="6138" max="6138" width="19.5703125" style="344" bestFit="1" customWidth="1"/>
    <col min="6139" max="6139" width="14" style="344" bestFit="1" customWidth="1"/>
    <col min="6140" max="6140" width="19.5703125" style="344" bestFit="1" customWidth="1"/>
    <col min="6141" max="6142" width="14.42578125" style="344" customWidth="1"/>
    <col min="6143" max="6143" width="11.5703125" style="344" bestFit="1" customWidth="1"/>
    <col min="6144" max="6385" width="9.140625" style="344"/>
    <col min="6386" max="6386" width="18.7109375" style="344" customWidth="1"/>
    <col min="6387" max="6387" width="18.42578125" style="344" customWidth="1"/>
    <col min="6388" max="6388" width="19.5703125" style="344" customWidth="1"/>
    <col min="6389" max="6389" width="11.7109375" style="344" bestFit="1" customWidth="1"/>
    <col min="6390" max="6390" width="19.5703125" style="344" bestFit="1" customWidth="1"/>
    <col min="6391" max="6391" width="13" style="344" bestFit="1" customWidth="1"/>
    <col min="6392" max="6392" width="19.5703125" style="344" bestFit="1" customWidth="1"/>
    <col min="6393" max="6393" width="11.85546875" style="344" bestFit="1" customWidth="1"/>
    <col min="6394" max="6394" width="19.5703125" style="344" bestFit="1" customWidth="1"/>
    <col min="6395" max="6395" width="14" style="344" bestFit="1" customWidth="1"/>
    <col min="6396" max="6396" width="19.5703125" style="344" bestFit="1" customWidth="1"/>
    <col min="6397" max="6398" width="14.42578125" style="344" customWidth="1"/>
    <col min="6399" max="6399" width="11.5703125" style="344" bestFit="1" customWidth="1"/>
    <col min="6400" max="6641" width="9.140625" style="344"/>
    <col min="6642" max="6642" width="18.7109375" style="344" customWidth="1"/>
    <col min="6643" max="6643" width="18.42578125" style="344" customWidth="1"/>
    <col min="6644" max="6644" width="19.5703125" style="344" customWidth="1"/>
    <col min="6645" max="6645" width="11.7109375" style="344" bestFit="1" customWidth="1"/>
    <col min="6646" max="6646" width="19.5703125" style="344" bestFit="1" customWidth="1"/>
    <col min="6647" max="6647" width="13" style="344" bestFit="1" customWidth="1"/>
    <col min="6648" max="6648" width="19.5703125" style="344" bestFit="1" customWidth="1"/>
    <col min="6649" max="6649" width="11.85546875" style="344" bestFit="1" customWidth="1"/>
    <col min="6650" max="6650" width="19.5703125" style="344" bestFit="1" customWidth="1"/>
    <col min="6651" max="6651" width="14" style="344" bestFit="1" customWidth="1"/>
    <col min="6652" max="6652" width="19.5703125" style="344" bestFit="1" customWidth="1"/>
    <col min="6653" max="6654" width="14.42578125" style="344" customWidth="1"/>
    <col min="6655" max="6655" width="11.5703125" style="344" bestFit="1" customWidth="1"/>
    <col min="6656" max="6897" width="9.140625" style="344"/>
    <col min="6898" max="6898" width="18.7109375" style="344" customWidth="1"/>
    <col min="6899" max="6899" width="18.42578125" style="344" customWidth="1"/>
    <col min="6900" max="6900" width="19.5703125" style="344" customWidth="1"/>
    <col min="6901" max="6901" width="11.7109375" style="344" bestFit="1" customWidth="1"/>
    <col min="6902" max="6902" width="19.5703125" style="344" bestFit="1" customWidth="1"/>
    <col min="6903" max="6903" width="13" style="344" bestFit="1" customWidth="1"/>
    <col min="6904" max="6904" width="19.5703125" style="344" bestFit="1" customWidth="1"/>
    <col min="6905" max="6905" width="11.85546875" style="344" bestFit="1" customWidth="1"/>
    <col min="6906" max="6906" width="19.5703125" style="344" bestFit="1" customWidth="1"/>
    <col min="6907" max="6907" width="14" style="344" bestFit="1" customWidth="1"/>
    <col min="6908" max="6908" width="19.5703125" style="344" bestFit="1" customWidth="1"/>
    <col min="6909" max="6910" width="14.42578125" style="344" customWidth="1"/>
    <col min="6911" max="6911" width="11.5703125" style="344" bestFit="1" customWidth="1"/>
    <col min="6912" max="7153" width="9.140625" style="344"/>
    <col min="7154" max="7154" width="18.7109375" style="344" customWidth="1"/>
    <col min="7155" max="7155" width="18.42578125" style="344" customWidth="1"/>
    <col min="7156" max="7156" width="19.5703125" style="344" customWidth="1"/>
    <col min="7157" max="7157" width="11.7109375" style="344" bestFit="1" customWidth="1"/>
    <col min="7158" max="7158" width="19.5703125" style="344" bestFit="1" customWidth="1"/>
    <col min="7159" max="7159" width="13" style="344" bestFit="1" customWidth="1"/>
    <col min="7160" max="7160" width="19.5703125" style="344" bestFit="1" customWidth="1"/>
    <col min="7161" max="7161" width="11.85546875" style="344" bestFit="1" customWidth="1"/>
    <col min="7162" max="7162" width="19.5703125" style="344" bestFit="1" customWidth="1"/>
    <col min="7163" max="7163" width="14" style="344" bestFit="1" customWidth="1"/>
    <col min="7164" max="7164" width="19.5703125" style="344" bestFit="1" customWidth="1"/>
    <col min="7165" max="7166" width="14.42578125" style="344" customWidth="1"/>
    <col min="7167" max="7167" width="11.5703125" style="344" bestFit="1" customWidth="1"/>
    <col min="7168" max="7409" width="9.140625" style="344"/>
    <col min="7410" max="7410" width="18.7109375" style="344" customWidth="1"/>
    <col min="7411" max="7411" width="18.42578125" style="344" customWidth="1"/>
    <col min="7412" max="7412" width="19.5703125" style="344" customWidth="1"/>
    <col min="7413" max="7413" width="11.7109375" style="344" bestFit="1" customWidth="1"/>
    <col min="7414" max="7414" width="19.5703125" style="344" bestFit="1" customWidth="1"/>
    <col min="7415" max="7415" width="13" style="344" bestFit="1" customWidth="1"/>
    <col min="7416" max="7416" width="19.5703125" style="344" bestFit="1" customWidth="1"/>
    <col min="7417" max="7417" width="11.85546875" style="344" bestFit="1" customWidth="1"/>
    <col min="7418" max="7418" width="19.5703125" style="344" bestFit="1" customWidth="1"/>
    <col min="7419" max="7419" width="14" style="344" bestFit="1" customWidth="1"/>
    <col min="7420" max="7420" width="19.5703125" style="344" bestFit="1" customWidth="1"/>
    <col min="7421" max="7422" width="14.42578125" style="344" customWidth="1"/>
    <col min="7423" max="7423" width="11.5703125" style="344" bestFit="1" customWidth="1"/>
    <col min="7424" max="7665" width="9.140625" style="344"/>
    <col min="7666" max="7666" width="18.7109375" style="344" customWidth="1"/>
    <col min="7667" max="7667" width="18.42578125" style="344" customWidth="1"/>
    <col min="7668" max="7668" width="19.5703125" style="344" customWidth="1"/>
    <col min="7669" max="7669" width="11.7109375" style="344" bestFit="1" customWidth="1"/>
    <col min="7670" max="7670" width="19.5703125" style="344" bestFit="1" customWidth="1"/>
    <col min="7671" max="7671" width="13" style="344" bestFit="1" customWidth="1"/>
    <col min="7672" max="7672" width="19.5703125" style="344" bestFit="1" customWidth="1"/>
    <col min="7673" max="7673" width="11.85546875" style="344" bestFit="1" customWidth="1"/>
    <col min="7674" max="7674" width="19.5703125" style="344" bestFit="1" customWidth="1"/>
    <col min="7675" max="7675" width="14" style="344" bestFit="1" customWidth="1"/>
    <col min="7676" max="7676" width="19.5703125" style="344" bestFit="1" customWidth="1"/>
    <col min="7677" max="7678" width="14.42578125" style="344" customWidth="1"/>
    <col min="7679" max="7679" width="11.5703125" style="344" bestFit="1" customWidth="1"/>
    <col min="7680" max="7921" width="9.140625" style="344"/>
    <col min="7922" max="7922" width="18.7109375" style="344" customWidth="1"/>
    <col min="7923" max="7923" width="18.42578125" style="344" customWidth="1"/>
    <col min="7924" max="7924" width="19.5703125" style="344" customWidth="1"/>
    <col min="7925" max="7925" width="11.7109375" style="344" bestFit="1" customWidth="1"/>
    <col min="7926" max="7926" width="19.5703125" style="344" bestFit="1" customWidth="1"/>
    <col min="7927" max="7927" width="13" style="344" bestFit="1" customWidth="1"/>
    <col min="7928" max="7928" width="19.5703125" style="344" bestFit="1" customWidth="1"/>
    <col min="7929" max="7929" width="11.85546875" style="344" bestFit="1" customWidth="1"/>
    <col min="7930" max="7930" width="19.5703125" style="344" bestFit="1" customWidth="1"/>
    <col min="7931" max="7931" width="14" style="344" bestFit="1" customWidth="1"/>
    <col min="7932" max="7932" width="19.5703125" style="344" bestFit="1" customWidth="1"/>
    <col min="7933" max="7934" width="14.42578125" style="344" customWidth="1"/>
    <col min="7935" max="7935" width="11.5703125" style="344" bestFit="1" customWidth="1"/>
    <col min="7936" max="8177" width="9.140625" style="344"/>
    <col min="8178" max="8178" width="18.7109375" style="344" customWidth="1"/>
    <col min="8179" max="8179" width="18.42578125" style="344" customWidth="1"/>
    <col min="8180" max="8180" width="19.5703125" style="344" customWidth="1"/>
    <col min="8181" max="8181" width="11.7109375" style="344" bestFit="1" customWidth="1"/>
    <col min="8182" max="8182" width="19.5703125" style="344" bestFit="1" customWidth="1"/>
    <col min="8183" max="8183" width="13" style="344" bestFit="1" customWidth="1"/>
    <col min="8184" max="8184" width="19.5703125" style="344" bestFit="1" customWidth="1"/>
    <col min="8185" max="8185" width="11.85546875" style="344" bestFit="1" customWidth="1"/>
    <col min="8186" max="8186" width="19.5703125" style="344" bestFit="1" customWidth="1"/>
    <col min="8187" max="8187" width="14" style="344" bestFit="1" customWidth="1"/>
    <col min="8188" max="8188" width="19.5703125" style="344" bestFit="1" customWidth="1"/>
    <col min="8189" max="8190" width="14.42578125" style="344" customWidth="1"/>
    <col min="8191" max="8191" width="11.5703125" style="344" bestFit="1" customWidth="1"/>
    <col min="8192" max="8433" width="9.140625" style="344"/>
    <col min="8434" max="8434" width="18.7109375" style="344" customWidth="1"/>
    <col min="8435" max="8435" width="18.42578125" style="344" customWidth="1"/>
    <col min="8436" max="8436" width="19.5703125" style="344" customWidth="1"/>
    <col min="8437" max="8437" width="11.7109375" style="344" bestFit="1" customWidth="1"/>
    <col min="8438" max="8438" width="19.5703125" style="344" bestFit="1" customWidth="1"/>
    <col min="8439" max="8439" width="13" style="344" bestFit="1" customWidth="1"/>
    <col min="8440" max="8440" width="19.5703125" style="344" bestFit="1" customWidth="1"/>
    <col min="8441" max="8441" width="11.85546875" style="344" bestFit="1" customWidth="1"/>
    <col min="8442" max="8442" width="19.5703125" style="344" bestFit="1" customWidth="1"/>
    <col min="8443" max="8443" width="14" style="344" bestFit="1" customWidth="1"/>
    <col min="8444" max="8444" width="19.5703125" style="344" bestFit="1" customWidth="1"/>
    <col min="8445" max="8446" width="14.42578125" style="344" customWidth="1"/>
    <col min="8447" max="8447" width="11.5703125" style="344" bestFit="1" customWidth="1"/>
    <col min="8448" max="8689" width="9.140625" style="344"/>
    <col min="8690" max="8690" width="18.7109375" style="344" customWidth="1"/>
    <col min="8691" max="8691" width="18.42578125" style="344" customWidth="1"/>
    <col min="8692" max="8692" width="19.5703125" style="344" customWidth="1"/>
    <col min="8693" max="8693" width="11.7109375" style="344" bestFit="1" customWidth="1"/>
    <col min="8694" max="8694" width="19.5703125" style="344" bestFit="1" customWidth="1"/>
    <col min="8695" max="8695" width="13" style="344" bestFit="1" customWidth="1"/>
    <col min="8696" max="8696" width="19.5703125" style="344" bestFit="1" customWidth="1"/>
    <col min="8697" max="8697" width="11.85546875" style="344" bestFit="1" customWidth="1"/>
    <col min="8698" max="8698" width="19.5703125" style="344" bestFit="1" customWidth="1"/>
    <col min="8699" max="8699" width="14" style="344" bestFit="1" customWidth="1"/>
    <col min="8700" max="8700" width="19.5703125" style="344" bestFit="1" customWidth="1"/>
    <col min="8701" max="8702" width="14.42578125" style="344" customWidth="1"/>
    <col min="8703" max="8703" width="11.5703125" style="344" bestFit="1" customWidth="1"/>
    <col min="8704" max="8945" width="9.140625" style="344"/>
    <col min="8946" max="8946" width="18.7109375" style="344" customWidth="1"/>
    <col min="8947" max="8947" width="18.42578125" style="344" customWidth="1"/>
    <col min="8948" max="8948" width="19.5703125" style="344" customWidth="1"/>
    <col min="8949" max="8949" width="11.7109375" style="344" bestFit="1" customWidth="1"/>
    <col min="8950" max="8950" width="19.5703125" style="344" bestFit="1" customWidth="1"/>
    <col min="8951" max="8951" width="13" style="344" bestFit="1" customWidth="1"/>
    <col min="8952" max="8952" width="19.5703125" style="344" bestFit="1" customWidth="1"/>
    <col min="8953" max="8953" width="11.85546875" style="344" bestFit="1" customWidth="1"/>
    <col min="8954" max="8954" width="19.5703125" style="344" bestFit="1" customWidth="1"/>
    <col min="8955" max="8955" width="14" style="344" bestFit="1" customWidth="1"/>
    <col min="8956" max="8956" width="19.5703125" style="344" bestFit="1" customWidth="1"/>
    <col min="8957" max="8958" width="14.42578125" style="344" customWidth="1"/>
    <col min="8959" max="8959" width="11.5703125" style="344" bestFit="1" customWidth="1"/>
    <col min="8960" max="9201" width="9.140625" style="344"/>
    <col min="9202" max="9202" width="18.7109375" style="344" customWidth="1"/>
    <col min="9203" max="9203" width="18.42578125" style="344" customWidth="1"/>
    <col min="9204" max="9204" width="19.5703125" style="344" customWidth="1"/>
    <col min="9205" max="9205" width="11.7109375" style="344" bestFit="1" customWidth="1"/>
    <col min="9206" max="9206" width="19.5703125" style="344" bestFit="1" customWidth="1"/>
    <col min="9207" max="9207" width="13" style="344" bestFit="1" customWidth="1"/>
    <col min="9208" max="9208" width="19.5703125" style="344" bestFit="1" customWidth="1"/>
    <col min="9209" max="9209" width="11.85546875" style="344" bestFit="1" customWidth="1"/>
    <col min="9210" max="9210" width="19.5703125" style="344" bestFit="1" customWidth="1"/>
    <col min="9211" max="9211" width="14" style="344" bestFit="1" customWidth="1"/>
    <col min="9212" max="9212" width="19.5703125" style="344" bestFit="1" customWidth="1"/>
    <col min="9213" max="9214" width="14.42578125" style="344" customWidth="1"/>
    <col min="9215" max="9215" width="11.5703125" style="344" bestFit="1" customWidth="1"/>
    <col min="9216" max="9457" width="9.140625" style="344"/>
    <col min="9458" max="9458" width="18.7109375" style="344" customWidth="1"/>
    <col min="9459" max="9459" width="18.42578125" style="344" customWidth="1"/>
    <col min="9460" max="9460" width="19.5703125" style="344" customWidth="1"/>
    <col min="9461" max="9461" width="11.7109375" style="344" bestFit="1" customWidth="1"/>
    <col min="9462" max="9462" width="19.5703125" style="344" bestFit="1" customWidth="1"/>
    <col min="9463" max="9463" width="13" style="344" bestFit="1" customWidth="1"/>
    <col min="9464" max="9464" width="19.5703125" style="344" bestFit="1" customWidth="1"/>
    <col min="9465" max="9465" width="11.85546875" style="344" bestFit="1" customWidth="1"/>
    <col min="9466" max="9466" width="19.5703125" style="344" bestFit="1" customWidth="1"/>
    <col min="9467" max="9467" width="14" style="344" bestFit="1" customWidth="1"/>
    <col min="9468" max="9468" width="19.5703125" style="344" bestFit="1" customWidth="1"/>
    <col min="9469" max="9470" width="14.42578125" style="344" customWidth="1"/>
    <col min="9471" max="9471" width="11.5703125" style="344" bestFit="1" customWidth="1"/>
    <col min="9472" max="9713" width="9.140625" style="344"/>
    <col min="9714" max="9714" width="18.7109375" style="344" customWidth="1"/>
    <col min="9715" max="9715" width="18.42578125" style="344" customWidth="1"/>
    <col min="9716" max="9716" width="19.5703125" style="344" customWidth="1"/>
    <col min="9717" max="9717" width="11.7109375" style="344" bestFit="1" customWidth="1"/>
    <col min="9718" max="9718" width="19.5703125" style="344" bestFit="1" customWidth="1"/>
    <col min="9719" max="9719" width="13" style="344" bestFit="1" customWidth="1"/>
    <col min="9720" max="9720" width="19.5703125" style="344" bestFit="1" customWidth="1"/>
    <col min="9721" max="9721" width="11.85546875" style="344" bestFit="1" customWidth="1"/>
    <col min="9722" max="9722" width="19.5703125" style="344" bestFit="1" customWidth="1"/>
    <col min="9723" max="9723" width="14" style="344" bestFit="1" customWidth="1"/>
    <col min="9724" max="9724" width="19.5703125" style="344" bestFit="1" customWidth="1"/>
    <col min="9725" max="9726" width="14.42578125" style="344" customWidth="1"/>
    <col min="9727" max="9727" width="11.5703125" style="344" bestFit="1" customWidth="1"/>
    <col min="9728" max="9969" width="9.140625" style="344"/>
    <col min="9970" max="9970" width="18.7109375" style="344" customWidth="1"/>
    <col min="9971" max="9971" width="18.42578125" style="344" customWidth="1"/>
    <col min="9972" max="9972" width="19.5703125" style="344" customWidth="1"/>
    <col min="9973" max="9973" width="11.7109375" style="344" bestFit="1" customWidth="1"/>
    <col min="9974" max="9974" width="19.5703125" style="344" bestFit="1" customWidth="1"/>
    <col min="9975" max="9975" width="13" style="344" bestFit="1" customWidth="1"/>
    <col min="9976" max="9976" width="19.5703125" style="344" bestFit="1" customWidth="1"/>
    <col min="9977" max="9977" width="11.85546875" style="344" bestFit="1" customWidth="1"/>
    <col min="9978" max="9978" width="19.5703125" style="344" bestFit="1" customWidth="1"/>
    <col min="9979" max="9979" width="14" style="344" bestFit="1" customWidth="1"/>
    <col min="9980" max="9980" width="19.5703125" style="344" bestFit="1" customWidth="1"/>
    <col min="9981" max="9982" width="14.42578125" style="344" customWidth="1"/>
    <col min="9983" max="9983" width="11.5703125" style="344" bestFit="1" customWidth="1"/>
    <col min="9984" max="10225" width="9.140625" style="344"/>
    <col min="10226" max="10226" width="18.7109375" style="344" customWidth="1"/>
    <col min="10227" max="10227" width="18.42578125" style="344" customWidth="1"/>
    <col min="10228" max="10228" width="19.5703125" style="344" customWidth="1"/>
    <col min="10229" max="10229" width="11.7109375" style="344" bestFit="1" customWidth="1"/>
    <col min="10230" max="10230" width="19.5703125" style="344" bestFit="1" customWidth="1"/>
    <col min="10231" max="10231" width="13" style="344" bestFit="1" customWidth="1"/>
    <col min="10232" max="10232" width="19.5703125" style="344" bestFit="1" customWidth="1"/>
    <col min="10233" max="10233" width="11.85546875" style="344" bestFit="1" customWidth="1"/>
    <col min="10234" max="10234" width="19.5703125" style="344" bestFit="1" customWidth="1"/>
    <col min="10235" max="10235" width="14" style="344" bestFit="1" customWidth="1"/>
    <col min="10236" max="10236" width="19.5703125" style="344" bestFit="1" customWidth="1"/>
    <col min="10237" max="10238" width="14.42578125" style="344" customWidth="1"/>
    <col min="10239" max="10239" width="11.5703125" style="344" bestFit="1" customWidth="1"/>
    <col min="10240" max="10481" width="9.140625" style="344"/>
    <col min="10482" max="10482" width="18.7109375" style="344" customWidth="1"/>
    <col min="10483" max="10483" width="18.42578125" style="344" customWidth="1"/>
    <col min="10484" max="10484" width="19.5703125" style="344" customWidth="1"/>
    <col min="10485" max="10485" width="11.7109375" style="344" bestFit="1" customWidth="1"/>
    <col min="10486" max="10486" width="19.5703125" style="344" bestFit="1" customWidth="1"/>
    <col min="10487" max="10487" width="13" style="344" bestFit="1" customWidth="1"/>
    <col min="10488" max="10488" width="19.5703125" style="344" bestFit="1" customWidth="1"/>
    <col min="10489" max="10489" width="11.85546875" style="344" bestFit="1" customWidth="1"/>
    <col min="10490" max="10490" width="19.5703125" style="344" bestFit="1" customWidth="1"/>
    <col min="10491" max="10491" width="14" style="344" bestFit="1" customWidth="1"/>
    <col min="10492" max="10492" width="19.5703125" style="344" bestFit="1" customWidth="1"/>
    <col min="10493" max="10494" width="14.42578125" style="344" customWidth="1"/>
    <col min="10495" max="10495" width="11.5703125" style="344" bestFit="1" customWidth="1"/>
    <col min="10496" max="10737" width="9.140625" style="344"/>
    <col min="10738" max="10738" width="18.7109375" style="344" customWidth="1"/>
    <col min="10739" max="10739" width="18.42578125" style="344" customWidth="1"/>
    <col min="10740" max="10740" width="19.5703125" style="344" customWidth="1"/>
    <col min="10741" max="10741" width="11.7109375" style="344" bestFit="1" customWidth="1"/>
    <col min="10742" max="10742" width="19.5703125" style="344" bestFit="1" customWidth="1"/>
    <col min="10743" max="10743" width="13" style="344" bestFit="1" customWidth="1"/>
    <col min="10744" max="10744" width="19.5703125" style="344" bestFit="1" customWidth="1"/>
    <col min="10745" max="10745" width="11.85546875" style="344" bestFit="1" customWidth="1"/>
    <col min="10746" max="10746" width="19.5703125" style="344" bestFit="1" customWidth="1"/>
    <col min="10747" max="10747" width="14" style="344" bestFit="1" customWidth="1"/>
    <col min="10748" max="10748" width="19.5703125" style="344" bestFit="1" customWidth="1"/>
    <col min="10749" max="10750" width="14.42578125" style="344" customWidth="1"/>
    <col min="10751" max="10751" width="11.5703125" style="344" bestFit="1" customWidth="1"/>
    <col min="10752" max="10993" width="9.140625" style="344"/>
    <col min="10994" max="10994" width="18.7109375" style="344" customWidth="1"/>
    <col min="10995" max="10995" width="18.42578125" style="344" customWidth="1"/>
    <col min="10996" max="10996" width="19.5703125" style="344" customWidth="1"/>
    <col min="10997" max="10997" width="11.7109375" style="344" bestFit="1" customWidth="1"/>
    <col min="10998" max="10998" width="19.5703125" style="344" bestFit="1" customWidth="1"/>
    <col min="10999" max="10999" width="13" style="344" bestFit="1" customWidth="1"/>
    <col min="11000" max="11000" width="19.5703125" style="344" bestFit="1" customWidth="1"/>
    <col min="11001" max="11001" width="11.85546875" style="344" bestFit="1" customWidth="1"/>
    <col min="11002" max="11002" width="19.5703125" style="344" bestFit="1" customWidth="1"/>
    <col min="11003" max="11003" width="14" style="344" bestFit="1" customWidth="1"/>
    <col min="11004" max="11004" width="19.5703125" style="344" bestFit="1" customWidth="1"/>
    <col min="11005" max="11006" width="14.42578125" style="344" customWidth="1"/>
    <col min="11007" max="11007" width="11.5703125" style="344" bestFit="1" customWidth="1"/>
    <col min="11008" max="11249" width="9.140625" style="344"/>
    <col min="11250" max="11250" width="18.7109375" style="344" customWidth="1"/>
    <col min="11251" max="11251" width="18.42578125" style="344" customWidth="1"/>
    <col min="11252" max="11252" width="19.5703125" style="344" customWidth="1"/>
    <col min="11253" max="11253" width="11.7109375" style="344" bestFit="1" customWidth="1"/>
    <col min="11254" max="11254" width="19.5703125" style="344" bestFit="1" customWidth="1"/>
    <col min="11255" max="11255" width="13" style="344" bestFit="1" customWidth="1"/>
    <col min="11256" max="11256" width="19.5703125" style="344" bestFit="1" customWidth="1"/>
    <col min="11257" max="11257" width="11.85546875" style="344" bestFit="1" customWidth="1"/>
    <col min="11258" max="11258" width="19.5703125" style="344" bestFit="1" customWidth="1"/>
    <col min="11259" max="11259" width="14" style="344" bestFit="1" customWidth="1"/>
    <col min="11260" max="11260" width="19.5703125" style="344" bestFit="1" customWidth="1"/>
    <col min="11261" max="11262" width="14.42578125" style="344" customWidth="1"/>
    <col min="11263" max="11263" width="11.5703125" style="344" bestFit="1" customWidth="1"/>
    <col min="11264" max="11505" width="9.140625" style="344"/>
    <col min="11506" max="11506" width="18.7109375" style="344" customWidth="1"/>
    <col min="11507" max="11507" width="18.42578125" style="344" customWidth="1"/>
    <col min="11508" max="11508" width="19.5703125" style="344" customWidth="1"/>
    <col min="11509" max="11509" width="11.7109375" style="344" bestFit="1" customWidth="1"/>
    <col min="11510" max="11510" width="19.5703125" style="344" bestFit="1" customWidth="1"/>
    <col min="11511" max="11511" width="13" style="344" bestFit="1" customWidth="1"/>
    <col min="11512" max="11512" width="19.5703125" style="344" bestFit="1" customWidth="1"/>
    <col min="11513" max="11513" width="11.85546875" style="344" bestFit="1" customWidth="1"/>
    <col min="11514" max="11514" width="19.5703125" style="344" bestFit="1" customWidth="1"/>
    <col min="11515" max="11515" width="14" style="344" bestFit="1" customWidth="1"/>
    <col min="11516" max="11516" width="19.5703125" style="344" bestFit="1" customWidth="1"/>
    <col min="11517" max="11518" width="14.42578125" style="344" customWidth="1"/>
    <col min="11519" max="11519" width="11.5703125" style="344" bestFit="1" customWidth="1"/>
    <col min="11520" max="11761" width="9.140625" style="344"/>
    <col min="11762" max="11762" width="18.7109375" style="344" customWidth="1"/>
    <col min="11763" max="11763" width="18.42578125" style="344" customWidth="1"/>
    <col min="11764" max="11764" width="19.5703125" style="344" customWidth="1"/>
    <col min="11765" max="11765" width="11.7109375" style="344" bestFit="1" customWidth="1"/>
    <col min="11766" max="11766" width="19.5703125" style="344" bestFit="1" customWidth="1"/>
    <col min="11767" max="11767" width="13" style="344" bestFit="1" customWidth="1"/>
    <col min="11768" max="11768" width="19.5703125" style="344" bestFit="1" customWidth="1"/>
    <col min="11769" max="11769" width="11.85546875" style="344" bestFit="1" customWidth="1"/>
    <col min="11770" max="11770" width="19.5703125" style="344" bestFit="1" customWidth="1"/>
    <col min="11771" max="11771" width="14" style="344" bestFit="1" customWidth="1"/>
    <col min="11772" max="11772" width="19.5703125" style="344" bestFit="1" customWidth="1"/>
    <col min="11773" max="11774" width="14.42578125" style="344" customWidth="1"/>
    <col min="11775" max="11775" width="11.5703125" style="344" bestFit="1" customWidth="1"/>
    <col min="11776" max="12017" width="9.140625" style="344"/>
    <col min="12018" max="12018" width="18.7109375" style="344" customWidth="1"/>
    <col min="12019" max="12019" width="18.42578125" style="344" customWidth="1"/>
    <col min="12020" max="12020" width="19.5703125" style="344" customWidth="1"/>
    <col min="12021" max="12021" width="11.7109375" style="344" bestFit="1" customWidth="1"/>
    <col min="12022" max="12022" width="19.5703125" style="344" bestFit="1" customWidth="1"/>
    <col min="12023" max="12023" width="13" style="344" bestFit="1" customWidth="1"/>
    <col min="12024" max="12024" width="19.5703125" style="344" bestFit="1" customWidth="1"/>
    <col min="12025" max="12025" width="11.85546875" style="344" bestFit="1" customWidth="1"/>
    <col min="12026" max="12026" width="19.5703125" style="344" bestFit="1" customWidth="1"/>
    <col min="12027" max="12027" width="14" style="344" bestFit="1" customWidth="1"/>
    <col min="12028" max="12028" width="19.5703125" style="344" bestFit="1" customWidth="1"/>
    <col min="12029" max="12030" width="14.42578125" style="344" customWidth="1"/>
    <col min="12031" max="12031" width="11.5703125" style="344" bestFit="1" customWidth="1"/>
    <col min="12032" max="12273" width="9.140625" style="344"/>
    <col min="12274" max="12274" width="18.7109375" style="344" customWidth="1"/>
    <col min="12275" max="12275" width="18.42578125" style="344" customWidth="1"/>
    <col min="12276" max="12276" width="19.5703125" style="344" customWidth="1"/>
    <col min="12277" max="12277" width="11.7109375" style="344" bestFit="1" customWidth="1"/>
    <col min="12278" max="12278" width="19.5703125" style="344" bestFit="1" customWidth="1"/>
    <col min="12279" max="12279" width="13" style="344" bestFit="1" customWidth="1"/>
    <col min="12280" max="12280" width="19.5703125" style="344" bestFit="1" customWidth="1"/>
    <col min="12281" max="12281" width="11.85546875" style="344" bestFit="1" customWidth="1"/>
    <col min="12282" max="12282" width="19.5703125" style="344" bestFit="1" customWidth="1"/>
    <col min="12283" max="12283" width="14" style="344" bestFit="1" customWidth="1"/>
    <col min="12284" max="12284" width="19.5703125" style="344" bestFit="1" customWidth="1"/>
    <col min="12285" max="12286" width="14.42578125" style="344" customWidth="1"/>
    <col min="12287" max="12287" width="11.5703125" style="344" bestFit="1" customWidth="1"/>
    <col min="12288" max="12529" width="9.140625" style="344"/>
    <col min="12530" max="12530" width="18.7109375" style="344" customWidth="1"/>
    <col min="12531" max="12531" width="18.42578125" style="344" customWidth="1"/>
    <col min="12532" max="12532" width="19.5703125" style="344" customWidth="1"/>
    <col min="12533" max="12533" width="11.7109375" style="344" bestFit="1" customWidth="1"/>
    <col min="12534" max="12534" width="19.5703125" style="344" bestFit="1" customWidth="1"/>
    <col min="12535" max="12535" width="13" style="344" bestFit="1" customWidth="1"/>
    <col min="12536" max="12536" width="19.5703125" style="344" bestFit="1" customWidth="1"/>
    <col min="12537" max="12537" width="11.85546875" style="344" bestFit="1" customWidth="1"/>
    <col min="12538" max="12538" width="19.5703125" style="344" bestFit="1" customWidth="1"/>
    <col min="12539" max="12539" width="14" style="344" bestFit="1" customWidth="1"/>
    <col min="12540" max="12540" width="19.5703125" style="344" bestFit="1" customWidth="1"/>
    <col min="12541" max="12542" width="14.42578125" style="344" customWidth="1"/>
    <col min="12543" max="12543" width="11.5703125" style="344" bestFit="1" customWidth="1"/>
    <col min="12544" max="12785" width="9.140625" style="344"/>
    <col min="12786" max="12786" width="18.7109375" style="344" customWidth="1"/>
    <col min="12787" max="12787" width="18.42578125" style="344" customWidth="1"/>
    <col min="12788" max="12788" width="19.5703125" style="344" customWidth="1"/>
    <col min="12789" max="12789" width="11.7109375" style="344" bestFit="1" customWidth="1"/>
    <col min="12790" max="12790" width="19.5703125" style="344" bestFit="1" customWidth="1"/>
    <col min="12791" max="12791" width="13" style="344" bestFit="1" customWidth="1"/>
    <col min="12792" max="12792" width="19.5703125" style="344" bestFit="1" customWidth="1"/>
    <col min="12793" max="12793" width="11.85546875" style="344" bestFit="1" customWidth="1"/>
    <col min="12794" max="12794" width="19.5703125" style="344" bestFit="1" customWidth="1"/>
    <col min="12795" max="12795" width="14" style="344" bestFit="1" customWidth="1"/>
    <col min="12796" max="12796" width="19.5703125" style="344" bestFit="1" customWidth="1"/>
    <col min="12797" max="12798" width="14.42578125" style="344" customWidth="1"/>
    <col min="12799" max="12799" width="11.5703125" style="344" bestFit="1" customWidth="1"/>
    <col min="12800" max="13041" width="9.140625" style="344"/>
    <col min="13042" max="13042" width="18.7109375" style="344" customWidth="1"/>
    <col min="13043" max="13043" width="18.42578125" style="344" customWidth="1"/>
    <col min="13044" max="13044" width="19.5703125" style="344" customWidth="1"/>
    <col min="13045" max="13045" width="11.7109375" style="344" bestFit="1" customWidth="1"/>
    <col min="13046" max="13046" width="19.5703125" style="344" bestFit="1" customWidth="1"/>
    <col min="13047" max="13047" width="13" style="344" bestFit="1" customWidth="1"/>
    <col min="13048" max="13048" width="19.5703125" style="344" bestFit="1" customWidth="1"/>
    <col min="13049" max="13049" width="11.85546875" style="344" bestFit="1" customWidth="1"/>
    <col min="13050" max="13050" width="19.5703125" style="344" bestFit="1" customWidth="1"/>
    <col min="13051" max="13051" width="14" style="344" bestFit="1" customWidth="1"/>
    <col min="13052" max="13052" width="19.5703125" style="344" bestFit="1" customWidth="1"/>
    <col min="13053" max="13054" width="14.42578125" style="344" customWidth="1"/>
    <col min="13055" max="13055" width="11.5703125" style="344" bestFit="1" customWidth="1"/>
    <col min="13056" max="13297" width="9.140625" style="344"/>
    <col min="13298" max="13298" width="18.7109375" style="344" customWidth="1"/>
    <col min="13299" max="13299" width="18.42578125" style="344" customWidth="1"/>
    <col min="13300" max="13300" width="19.5703125" style="344" customWidth="1"/>
    <col min="13301" max="13301" width="11.7109375" style="344" bestFit="1" customWidth="1"/>
    <col min="13302" max="13302" width="19.5703125" style="344" bestFit="1" customWidth="1"/>
    <col min="13303" max="13303" width="13" style="344" bestFit="1" customWidth="1"/>
    <col min="13304" max="13304" width="19.5703125" style="344" bestFit="1" customWidth="1"/>
    <col min="13305" max="13305" width="11.85546875" style="344" bestFit="1" customWidth="1"/>
    <col min="13306" max="13306" width="19.5703125" style="344" bestFit="1" customWidth="1"/>
    <col min="13307" max="13307" width="14" style="344" bestFit="1" customWidth="1"/>
    <col min="13308" max="13308" width="19.5703125" style="344" bestFit="1" customWidth="1"/>
    <col min="13309" max="13310" width="14.42578125" style="344" customWidth="1"/>
    <col min="13311" max="13311" width="11.5703125" style="344" bestFit="1" customWidth="1"/>
    <col min="13312" max="13553" width="9.140625" style="344"/>
    <col min="13554" max="13554" width="18.7109375" style="344" customWidth="1"/>
    <col min="13555" max="13555" width="18.42578125" style="344" customWidth="1"/>
    <col min="13556" max="13556" width="19.5703125" style="344" customWidth="1"/>
    <col min="13557" max="13557" width="11.7109375" style="344" bestFit="1" customWidth="1"/>
    <col min="13558" max="13558" width="19.5703125" style="344" bestFit="1" customWidth="1"/>
    <col min="13559" max="13559" width="13" style="344" bestFit="1" customWidth="1"/>
    <col min="13560" max="13560" width="19.5703125" style="344" bestFit="1" customWidth="1"/>
    <col min="13561" max="13561" width="11.85546875" style="344" bestFit="1" customWidth="1"/>
    <col min="13562" max="13562" width="19.5703125" style="344" bestFit="1" customWidth="1"/>
    <col min="13563" max="13563" width="14" style="344" bestFit="1" customWidth="1"/>
    <col min="13564" max="13564" width="19.5703125" style="344" bestFit="1" customWidth="1"/>
    <col min="13565" max="13566" width="14.42578125" style="344" customWidth="1"/>
    <col min="13567" max="13567" width="11.5703125" style="344" bestFit="1" customWidth="1"/>
    <col min="13568" max="13809" width="9.140625" style="344"/>
    <col min="13810" max="13810" width="18.7109375" style="344" customWidth="1"/>
    <col min="13811" max="13811" width="18.42578125" style="344" customWidth="1"/>
    <col min="13812" max="13812" width="19.5703125" style="344" customWidth="1"/>
    <col min="13813" max="13813" width="11.7109375" style="344" bestFit="1" customWidth="1"/>
    <col min="13814" max="13814" width="19.5703125" style="344" bestFit="1" customWidth="1"/>
    <col min="13815" max="13815" width="13" style="344" bestFit="1" customWidth="1"/>
    <col min="13816" max="13816" width="19.5703125" style="344" bestFit="1" customWidth="1"/>
    <col min="13817" max="13817" width="11.85546875" style="344" bestFit="1" customWidth="1"/>
    <col min="13818" max="13818" width="19.5703125" style="344" bestFit="1" customWidth="1"/>
    <col min="13819" max="13819" width="14" style="344" bestFit="1" customWidth="1"/>
    <col min="13820" max="13820" width="19.5703125" style="344" bestFit="1" customWidth="1"/>
    <col min="13821" max="13822" width="14.42578125" style="344" customWidth="1"/>
    <col min="13823" max="13823" width="11.5703125" style="344" bestFit="1" customWidth="1"/>
    <col min="13824" max="14065" width="9.140625" style="344"/>
    <col min="14066" max="14066" width="18.7109375" style="344" customWidth="1"/>
    <col min="14067" max="14067" width="18.42578125" style="344" customWidth="1"/>
    <col min="14068" max="14068" width="19.5703125" style="344" customWidth="1"/>
    <col min="14069" max="14069" width="11.7109375" style="344" bestFit="1" customWidth="1"/>
    <col min="14070" max="14070" width="19.5703125" style="344" bestFit="1" customWidth="1"/>
    <col min="14071" max="14071" width="13" style="344" bestFit="1" customWidth="1"/>
    <col min="14072" max="14072" width="19.5703125" style="344" bestFit="1" customWidth="1"/>
    <col min="14073" max="14073" width="11.85546875" style="344" bestFit="1" customWidth="1"/>
    <col min="14074" max="14074" width="19.5703125" style="344" bestFit="1" customWidth="1"/>
    <col min="14075" max="14075" width="14" style="344" bestFit="1" customWidth="1"/>
    <col min="14076" max="14076" width="19.5703125" style="344" bestFit="1" customWidth="1"/>
    <col min="14077" max="14078" width="14.42578125" style="344" customWidth="1"/>
    <col min="14079" max="14079" width="11.5703125" style="344" bestFit="1" customWidth="1"/>
    <col min="14080" max="14321" width="9.140625" style="344"/>
    <col min="14322" max="14322" width="18.7109375" style="344" customWidth="1"/>
    <col min="14323" max="14323" width="18.42578125" style="344" customWidth="1"/>
    <col min="14324" max="14324" width="19.5703125" style="344" customWidth="1"/>
    <col min="14325" max="14325" width="11.7109375" style="344" bestFit="1" customWidth="1"/>
    <col min="14326" max="14326" width="19.5703125" style="344" bestFit="1" customWidth="1"/>
    <col min="14327" max="14327" width="13" style="344" bestFit="1" customWidth="1"/>
    <col min="14328" max="14328" width="19.5703125" style="344" bestFit="1" customWidth="1"/>
    <col min="14329" max="14329" width="11.85546875" style="344" bestFit="1" customWidth="1"/>
    <col min="14330" max="14330" width="19.5703125" style="344" bestFit="1" customWidth="1"/>
    <col min="14331" max="14331" width="14" style="344" bestFit="1" customWidth="1"/>
    <col min="14332" max="14332" width="19.5703125" style="344" bestFit="1" customWidth="1"/>
    <col min="14333" max="14334" width="14.42578125" style="344" customWidth="1"/>
    <col min="14335" max="14335" width="11.5703125" style="344" bestFit="1" customWidth="1"/>
    <col min="14336" max="14577" width="9.140625" style="344"/>
    <col min="14578" max="14578" width="18.7109375" style="344" customWidth="1"/>
    <col min="14579" max="14579" width="18.42578125" style="344" customWidth="1"/>
    <col min="14580" max="14580" width="19.5703125" style="344" customWidth="1"/>
    <col min="14581" max="14581" width="11.7109375" style="344" bestFit="1" customWidth="1"/>
    <col min="14582" max="14582" width="19.5703125" style="344" bestFit="1" customWidth="1"/>
    <col min="14583" max="14583" width="13" style="344" bestFit="1" customWidth="1"/>
    <col min="14584" max="14584" width="19.5703125" style="344" bestFit="1" customWidth="1"/>
    <col min="14585" max="14585" width="11.85546875" style="344" bestFit="1" customWidth="1"/>
    <col min="14586" max="14586" width="19.5703125" style="344" bestFit="1" customWidth="1"/>
    <col min="14587" max="14587" width="14" style="344" bestFit="1" customWidth="1"/>
    <col min="14588" max="14588" width="19.5703125" style="344" bestFit="1" customWidth="1"/>
    <col min="14589" max="14590" width="14.42578125" style="344" customWidth="1"/>
    <col min="14591" max="14591" width="11.5703125" style="344" bestFit="1" customWidth="1"/>
    <col min="14592" max="14833" width="9.140625" style="344"/>
    <col min="14834" max="14834" width="18.7109375" style="344" customWidth="1"/>
    <col min="14835" max="14835" width="18.42578125" style="344" customWidth="1"/>
    <col min="14836" max="14836" width="19.5703125" style="344" customWidth="1"/>
    <col min="14837" max="14837" width="11.7109375" style="344" bestFit="1" customWidth="1"/>
    <col min="14838" max="14838" width="19.5703125" style="344" bestFit="1" customWidth="1"/>
    <col min="14839" max="14839" width="13" style="344" bestFit="1" customWidth="1"/>
    <col min="14840" max="14840" width="19.5703125" style="344" bestFit="1" customWidth="1"/>
    <col min="14841" max="14841" width="11.85546875" style="344" bestFit="1" customWidth="1"/>
    <col min="14842" max="14842" width="19.5703125" style="344" bestFit="1" customWidth="1"/>
    <col min="14843" max="14843" width="14" style="344" bestFit="1" customWidth="1"/>
    <col min="14844" max="14844" width="19.5703125" style="344" bestFit="1" customWidth="1"/>
    <col min="14845" max="14846" width="14.42578125" style="344" customWidth="1"/>
    <col min="14847" max="14847" width="11.5703125" style="344" bestFit="1" customWidth="1"/>
    <col min="14848" max="15089" width="9.140625" style="344"/>
    <col min="15090" max="15090" width="18.7109375" style="344" customWidth="1"/>
    <col min="15091" max="15091" width="18.42578125" style="344" customWidth="1"/>
    <col min="15092" max="15092" width="19.5703125" style="344" customWidth="1"/>
    <col min="15093" max="15093" width="11.7109375" style="344" bestFit="1" customWidth="1"/>
    <col min="15094" max="15094" width="19.5703125" style="344" bestFit="1" customWidth="1"/>
    <col min="15095" max="15095" width="13" style="344" bestFit="1" customWidth="1"/>
    <col min="15096" max="15096" width="19.5703125" style="344" bestFit="1" customWidth="1"/>
    <col min="15097" max="15097" width="11.85546875" style="344" bestFit="1" customWidth="1"/>
    <col min="15098" max="15098" width="19.5703125" style="344" bestFit="1" customWidth="1"/>
    <col min="15099" max="15099" width="14" style="344" bestFit="1" customWidth="1"/>
    <col min="15100" max="15100" width="19.5703125" style="344" bestFit="1" customWidth="1"/>
    <col min="15101" max="15102" width="14.42578125" style="344" customWidth="1"/>
    <col min="15103" max="15103" width="11.5703125" style="344" bestFit="1" customWidth="1"/>
    <col min="15104" max="15345" width="9.140625" style="344"/>
    <col min="15346" max="15346" width="18.7109375" style="344" customWidth="1"/>
    <col min="15347" max="15347" width="18.42578125" style="344" customWidth="1"/>
    <col min="15348" max="15348" width="19.5703125" style="344" customWidth="1"/>
    <col min="15349" max="15349" width="11.7109375" style="344" bestFit="1" customWidth="1"/>
    <col min="15350" max="15350" width="19.5703125" style="344" bestFit="1" customWidth="1"/>
    <col min="15351" max="15351" width="13" style="344" bestFit="1" customWidth="1"/>
    <col min="15352" max="15352" width="19.5703125" style="344" bestFit="1" customWidth="1"/>
    <col min="15353" max="15353" width="11.85546875" style="344" bestFit="1" customWidth="1"/>
    <col min="15354" max="15354" width="19.5703125" style="344" bestFit="1" customWidth="1"/>
    <col min="15355" max="15355" width="14" style="344" bestFit="1" customWidth="1"/>
    <col min="15356" max="15356" width="19.5703125" style="344" bestFit="1" customWidth="1"/>
    <col min="15357" max="15358" width="14.42578125" style="344" customWidth="1"/>
    <col min="15359" max="15359" width="11.5703125" style="344" bestFit="1" customWidth="1"/>
    <col min="15360" max="15601" width="9.140625" style="344"/>
    <col min="15602" max="15602" width="18.7109375" style="344" customWidth="1"/>
    <col min="15603" max="15603" width="18.42578125" style="344" customWidth="1"/>
    <col min="15604" max="15604" width="19.5703125" style="344" customWidth="1"/>
    <col min="15605" max="15605" width="11.7109375" style="344" bestFit="1" customWidth="1"/>
    <col min="15606" max="15606" width="19.5703125" style="344" bestFit="1" customWidth="1"/>
    <col min="15607" max="15607" width="13" style="344" bestFit="1" customWidth="1"/>
    <col min="15608" max="15608" width="19.5703125" style="344" bestFit="1" customWidth="1"/>
    <col min="15609" max="15609" width="11.85546875" style="344" bestFit="1" customWidth="1"/>
    <col min="15610" max="15610" width="19.5703125" style="344" bestFit="1" customWidth="1"/>
    <col min="15611" max="15611" width="14" style="344" bestFit="1" customWidth="1"/>
    <col min="15612" max="15612" width="19.5703125" style="344" bestFit="1" customWidth="1"/>
    <col min="15613" max="15614" width="14.42578125" style="344" customWidth="1"/>
    <col min="15615" max="15615" width="11.5703125" style="344" bestFit="1" customWidth="1"/>
    <col min="15616" max="15857" width="9.140625" style="344"/>
    <col min="15858" max="15858" width="18.7109375" style="344" customWidth="1"/>
    <col min="15859" max="15859" width="18.42578125" style="344" customWidth="1"/>
    <col min="15860" max="15860" width="19.5703125" style="344" customWidth="1"/>
    <col min="15861" max="15861" width="11.7109375" style="344" bestFit="1" customWidth="1"/>
    <col min="15862" max="15862" width="19.5703125" style="344" bestFit="1" customWidth="1"/>
    <col min="15863" max="15863" width="13" style="344" bestFit="1" customWidth="1"/>
    <col min="15864" max="15864" width="19.5703125" style="344" bestFit="1" customWidth="1"/>
    <col min="15865" max="15865" width="11.85546875" style="344" bestFit="1" customWidth="1"/>
    <col min="15866" max="15866" width="19.5703125" style="344" bestFit="1" customWidth="1"/>
    <col min="15867" max="15867" width="14" style="344" bestFit="1" customWidth="1"/>
    <col min="15868" max="15868" width="19.5703125" style="344" bestFit="1" customWidth="1"/>
    <col min="15869" max="15870" width="14.42578125" style="344" customWidth="1"/>
    <col min="15871" max="15871" width="11.5703125" style="344" bestFit="1" customWidth="1"/>
    <col min="15872" max="16113" width="9.140625" style="344"/>
    <col min="16114" max="16114" width="18.7109375" style="344" customWidth="1"/>
    <col min="16115" max="16115" width="18.42578125" style="344" customWidth="1"/>
    <col min="16116" max="16116" width="19.5703125" style="344" customWidth="1"/>
    <col min="16117" max="16117" width="11.7109375" style="344" bestFit="1" customWidth="1"/>
    <col min="16118" max="16118" width="19.5703125" style="344" bestFit="1" customWidth="1"/>
    <col min="16119" max="16119" width="13" style="344" bestFit="1" customWidth="1"/>
    <col min="16120" max="16120" width="19.5703125" style="344" bestFit="1" customWidth="1"/>
    <col min="16121" max="16121" width="11.85546875" style="344" bestFit="1" customWidth="1"/>
    <col min="16122" max="16122" width="19.5703125" style="344" bestFit="1" customWidth="1"/>
    <col min="16123" max="16123" width="14" style="344" bestFit="1" customWidth="1"/>
    <col min="16124" max="16124" width="19.5703125" style="344" bestFit="1" customWidth="1"/>
    <col min="16125" max="16126" width="14.42578125" style="344" customWidth="1"/>
    <col min="16127" max="16127" width="11.5703125" style="344" bestFit="1" customWidth="1"/>
    <col min="16128" max="16384" width="9.140625" style="344"/>
  </cols>
  <sheetData>
    <row r="1" spans="1:11">
      <c r="A1" s="1845" t="s">
        <v>631</v>
      </c>
      <c r="B1" s="1845"/>
      <c r="C1" s="1845"/>
      <c r="D1" s="1845"/>
      <c r="E1" s="1845"/>
      <c r="F1" s="1845"/>
      <c r="G1" s="1845"/>
      <c r="H1" s="1845"/>
      <c r="I1" s="1845"/>
      <c r="J1" s="1845"/>
      <c r="K1" s="1845"/>
    </row>
    <row r="2" spans="1:11">
      <c r="A2" s="1846" t="s">
        <v>128</v>
      </c>
      <c r="B2" s="1846"/>
      <c r="C2" s="1846"/>
      <c r="D2" s="1846"/>
      <c r="E2" s="1846"/>
      <c r="F2" s="1846"/>
      <c r="G2" s="1846"/>
      <c r="H2" s="1846"/>
      <c r="I2" s="1846"/>
      <c r="J2" s="1846"/>
      <c r="K2" s="1846"/>
    </row>
    <row r="3" spans="1:11" ht="16.5" thickBot="1">
      <c r="K3" s="345" t="s">
        <v>69</v>
      </c>
    </row>
    <row r="4" spans="1:11" ht="16.5" thickTop="1">
      <c r="A4" s="346"/>
      <c r="B4" s="1847" t="s">
        <v>632</v>
      </c>
      <c r="C4" s="1848"/>
      <c r="D4" s="1848"/>
      <c r="E4" s="1848"/>
      <c r="F4" s="1848"/>
      <c r="G4" s="1849"/>
      <c r="H4" s="1848" t="s">
        <v>633</v>
      </c>
      <c r="I4" s="1848"/>
      <c r="J4" s="1848"/>
      <c r="K4" s="1850"/>
    </row>
    <row r="5" spans="1:11" ht="15" customHeight="1">
      <c r="A5" s="1851" t="s">
        <v>634</v>
      </c>
      <c r="B5" s="1853" t="s">
        <v>5</v>
      </c>
      <c r="C5" s="1854"/>
      <c r="D5" s="1855" t="s">
        <v>6</v>
      </c>
      <c r="E5" s="1856"/>
      <c r="F5" s="1855" t="s">
        <v>47</v>
      </c>
      <c r="G5" s="1856"/>
      <c r="H5" s="1857" t="s">
        <v>6</v>
      </c>
      <c r="I5" s="1858"/>
      <c r="J5" s="1855" t="s">
        <v>47</v>
      </c>
      <c r="K5" s="1859"/>
    </row>
    <row r="6" spans="1:11" ht="31.5">
      <c r="A6" s="1852"/>
      <c r="B6" s="347" t="s">
        <v>3</v>
      </c>
      <c r="C6" s="348" t="s">
        <v>635</v>
      </c>
      <c r="D6" s="349" t="s">
        <v>3</v>
      </c>
      <c r="E6" s="349" t="s">
        <v>635</v>
      </c>
      <c r="F6" s="349" t="s">
        <v>3</v>
      </c>
      <c r="G6" s="349" t="s">
        <v>635</v>
      </c>
      <c r="H6" s="350" t="s">
        <v>3</v>
      </c>
      <c r="I6" s="351" t="s">
        <v>635</v>
      </c>
      <c r="J6" s="349" t="s">
        <v>3</v>
      </c>
      <c r="K6" s="352" t="s">
        <v>635</v>
      </c>
    </row>
    <row r="7" spans="1:11">
      <c r="A7" s="353" t="s">
        <v>200</v>
      </c>
      <c r="B7" s="354">
        <v>5900</v>
      </c>
      <c r="C7" s="355">
        <v>1.06</v>
      </c>
      <c r="D7" s="356">
        <v>0</v>
      </c>
      <c r="E7" s="357">
        <v>0</v>
      </c>
      <c r="F7" s="356">
        <v>0</v>
      </c>
      <c r="G7" s="357">
        <v>0</v>
      </c>
      <c r="H7" s="358">
        <v>0</v>
      </c>
      <c r="I7" s="359">
        <v>0</v>
      </c>
      <c r="J7" s="356">
        <v>0</v>
      </c>
      <c r="K7" s="360">
        <v>0</v>
      </c>
    </row>
    <row r="8" spans="1:11">
      <c r="A8" s="353" t="s">
        <v>201</v>
      </c>
      <c r="B8" s="354">
        <v>3200</v>
      </c>
      <c r="C8" s="355">
        <v>2.88</v>
      </c>
      <c r="D8" s="361">
        <v>0</v>
      </c>
      <c r="E8" s="362">
        <v>0</v>
      </c>
      <c r="F8" s="361">
        <v>0</v>
      </c>
      <c r="G8" s="362">
        <v>0</v>
      </c>
      <c r="H8" s="358">
        <v>0</v>
      </c>
      <c r="I8" s="359">
        <v>0</v>
      </c>
      <c r="J8" s="361">
        <v>0</v>
      </c>
      <c r="K8" s="360">
        <v>0</v>
      </c>
    </row>
    <row r="9" spans="1:11">
      <c r="A9" s="353" t="s">
        <v>202</v>
      </c>
      <c r="B9" s="354">
        <v>0</v>
      </c>
      <c r="C9" s="355">
        <v>0</v>
      </c>
      <c r="D9" s="355">
        <v>0</v>
      </c>
      <c r="E9" s="363">
        <v>0</v>
      </c>
      <c r="F9" s="355">
        <v>0</v>
      </c>
      <c r="G9" s="363">
        <v>0</v>
      </c>
      <c r="H9" s="358">
        <v>0</v>
      </c>
      <c r="I9" s="359">
        <v>0</v>
      </c>
      <c r="J9" s="359">
        <v>0</v>
      </c>
      <c r="K9" s="360">
        <v>0</v>
      </c>
    </row>
    <row r="10" spans="1:11">
      <c r="A10" s="353" t="s">
        <v>203</v>
      </c>
      <c r="B10" s="362">
        <v>0</v>
      </c>
      <c r="C10" s="355">
        <v>0</v>
      </c>
      <c r="D10" s="355">
        <v>0</v>
      </c>
      <c r="E10" s="363">
        <v>0</v>
      </c>
      <c r="F10" s="355">
        <v>0</v>
      </c>
      <c r="G10" s="363">
        <v>0</v>
      </c>
      <c r="H10" s="358">
        <v>0</v>
      </c>
      <c r="I10" s="359">
        <v>0</v>
      </c>
      <c r="J10" s="359">
        <v>0</v>
      </c>
      <c r="K10" s="360">
        <v>0</v>
      </c>
    </row>
    <row r="11" spans="1:11">
      <c r="A11" s="353" t="s">
        <v>204</v>
      </c>
      <c r="B11" s="355">
        <v>0</v>
      </c>
      <c r="C11" s="355">
        <v>0</v>
      </c>
      <c r="D11" s="355">
        <v>0</v>
      </c>
      <c r="E11" s="363">
        <v>0</v>
      </c>
      <c r="F11" s="355">
        <v>0</v>
      </c>
      <c r="G11" s="363">
        <v>0</v>
      </c>
      <c r="H11" s="359">
        <v>0</v>
      </c>
      <c r="I11" s="359">
        <v>0</v>
      </c>
      <c r="J11" s="359">
        <v>0</v>
      </c>
      <c r="K11" s="360">
        <v>0</v>
      </c>
    </row>
    <row r="12" spans="1:11">
      <c r="A12" s="353" t="s">
        <v>205</v>
      </c>
      <c r="B12" s="355">
        <v>0</v>
      </c>
      <c r="C12" s="355">
        <v>0</v>
      </c>
      <c r="D12" s="355">
        <v>0</v>
      </c>
      <c r="E12" s="363">
        <v>0</v>
      </c>
      <c r="F12" s="355">
        <v>0</v>
      </c>
      <c r="G12" s="363">
        <v>0</v>
      </c>
      <c r="H12" s="358">
        <v>0</v>
      </c>
      <c r="I12" s="358">
        <v>0</v>
      </c>
      <c r="J12" s="871">
        <v>25277.200000000001</v>
      </c>
      <c r="K12" s="360">
        <v>3.56</v>
      </c>
    </row>
    <row r="13" spans="1:11">
      <c r="A13" s="353" t="s">
        <v>206</v>
      </c>
      <c r="B13" s="355">
        <v>0</v>
      </c>
      <c r="C13" s="355">
        <v>0</v>
      </c>
      <c r="D13" s="355">
        <v>0</v>
      </c>
      <c r="E13" s="363">
        <v>0</v>
      </c>
      <c r="F13" s="355">
        <v>0</v>
      </c>
      <c r="G13" s="363">
        <v>0</v>
      </c>
      <c r="H13" s="358">
        <v>9167.5</v>
      </c>
      <c r="I13" s="359">
        <v>3.84</v>
      </c>
      <c r="J13" s="871">
        <v>11067.78</v>
      </c>
      <c r="K13" s="360">
        <v>3.44</v>
      </c>
    </row>
    <row r="14" spans="1:11">
      <c r="A14" s="353" t="s">
        <v>207</v>
      </c>
      <c r="B14" s="355">
        <v>0</v>
      </c>
      <c r="C14" s="355">
        <v>0</v>
      </c>
      <c r="D14" s="355">
        <v>0</v>
      </c>
      <c r="E14" s="363">
        <v>0</v>
      </c>
      <c r="F14" s="363"/>
      <c r="G14" s="364"/>
      <c r="H14" s="358">
        <v>18620.330000000002</v>
      </c>
      <c r="I14" s="359">
        <v>0.75139999999999996</v>
      </c>
      <c r="J14" s="871">
        <v>750</v>
      </c>
      <c r="K14" s="360">
        <v>3.8984999999999999</v>
      </c>
    </row>
    <row r="15" spans="1:11">
      <c r="A15" s="353" t="s">
        <v>208</v>
      </c>
      <c r="B15" s="355">
        <v>0</v>
      </c>
      <c r="C15" s="355">
        <v>0</v>
      </c>
      <c r="D15" s="355">
        <v>0</v>
      </c>
      <c r="E15" s="363">
        <v>0</v>
      </c>
      <c r="F15" s="363">
        <v>0</v>
      </c>
      <c r="G15" s="364">
        <v>0</v>
      </c>
      <c r="H15" s="358">
        <v>0</v>
      </c>
      <c r="I15" s="358">
        <v>0</v>
      </c>
      <c r="J15" s="363">
        <v>0</v>
      </c>
      <c r="K15" s="360">
        <v>0</v>
      </c>
    </row>
    <row r="16" spans="1:11">
      <c r="A16" s="353" t="s">
        <v>209</v>
      </c>
      <c r="B16" s="354">
        <v>0</v>
      </c>
      <c r="C16" s="355">
        <v>0</v>
      </c>
      <c r="D16" s="355">
        <v>0</v>
      </c>
      <c r="E16" s="363">
        <v>0</v>
      </c>
      <c r="F16" s="363">
        <v>0</v>
      </c>
      <c r="G16" s="364">
        <v>0</v>
      </c>
      <c r="H16" s="358">
        <v>0</v>
      </c>
      <c r="I16" s="358">
        <v>0</v>
      </c>
      <c r="J16" s="871">
        <v>525</v>
      </c>
      <c r="K16" s="360">
        <v>4.3002000000000002</v>
      </c>
    </row>
    <row r="17" spans="1:11">
      <c r="A17" s="353" t="s">
        <v>210</v>
      </c>
      <c r="B17" s="354">
        <v>0</v>
      </c>
      <c r="C17" s="355">
        <v>0</v>
      </c>
      <c r="D17" s="355">
        <v>0</v>
      </c>
      <c r="E17" s="363">
        <v>0</v>
      </c>
      <c r="F17" s="363"/>
      <c r="G17" s="364"/>
      <c r="H17" s="358">
        <v>0</v>
      </c>
      <c r="I17" s="358">
        <v>0</v>
      </c>
      <c r="J17" s="363"/>
      <c r="K17" s="360"/>
    </row>
    <row r="18" spans="1:11">
      <c r="A18" s="365" t="s">
        <v>211</v>
      </c>
      <c r="B18" s="354">
        <v>0</v>
      </c>
      <c r="C18" s="355">
        <v>0</v>
      </c>
      <c r="D18" s="355">
        <v>0</v>
      </c>
      <c r="E18" s="363">
        <v>0</v>
      </c>
      <c r="F18" s="366"/>
      <c r="G18" s="364"/>
      <c r="H18" s="358">
        <v>0</v>
      </c>
      <c r="I18" s="358">
        <v>0</v>
      </c>
      <c r="J18" s="366"/>
      <c r="K18" s="360"/>
    </row>
    <row r="19" spans="1:11">
      <c r="A19" s="367" t="s">
        <v>422</v>
      </c>
      <c r="B19" s="368">
        <f>SUM(B7:B18)</f>
        <v>9100</v>
      </c>
      <c r="C19" s="369">
        <v>1.7</v>
      </c>
      <c r="D19" s="370">
        <f>SUM(D7:D18)</f>
        <v>0</v>
      </c>
      <c r="E19" s="371" t="s">
        <v>636</v>
      </c>
      <c r="F19" s="371">
        <f>SUM(F7:F18)</f>
        <v>0</v>
      </c>
      <c r="G19" s="371">
        <f>SUM(G7:G18)</f>
        <v>0</v>
      </c>
      <c r="H19" s="372">
        <f>SUM(H7:H18)</f>
        <v>27787.83</v>
      </c>
      <c r="I19" s="373">
        <v>1.77</v>
      </c>
      <c r="J19" s="374">
        <f>SUM(J7:J18)</f>
        <v>37619.980000000003</v>
      </c>
      <c r="K19" s="375"/>
    </row>
    <row r="20" spans="1:11" ht="15.75" customHeight="1">
      <c r="A20" s="376"/>
      <c r="B20" s="1860" t="s">
        <v>637</v>
      </c>
      <c r="C20" s="1861"/>
      <c r="D20" s="1861"/>
      <c r="E20" s="1861"/>
      <c r="F20" s="1861"/>
      <c r="G20" s="1862"/>
      <c r="H20" s="1861" t="s">
        <v>638</v>
      </c>
      <c r="I20" s="1861"/>
      <c r="J20" s="1861"/>
      <c r="K20" s="1863"/>
    </row>
    <row r="21" spans="1:11">
      <c r="A21" s="1851" t="s">
        <v>634</v>
      </c>
      <c r="B21" s="1856" t="s">
        <v>5</v>
      </c>
      <c r="C21" s="1856"/>
      <c r="D21" s="1855" t="s">
        <v>6</v>
      </c>
      <c r="E21" s="1856"/>
      <c r="F21" s="1864" t="s">
        <v>47</v>
      </c>
      <c r="G21" s="1856"/>
      <c r="H21" s="1864" t="s">
        <v>6</v>
      </c>
      <c r="I21" s="1856"/>
      <c r="J21" s="1864" t="s">
        <v>47</v>
      </c>
      <c r="K21" s="1859"/>
    </row>
    <row r="22" spans="1:11" ht="31.5">
      <c r="A22" s="1852"/>
      <c r="B22" s="377" t="s">
        <v>3</v>
      </c>
      <c r="C22" s="349" t="s">
        <v>635</v>
      </c>
      <c r="D22" s="349" t="s">
        <v>3</v>
      </c>
      <c r="E22" s="349" t="s">
        <v>635</v>
      </c>
      <c r="F22" s="349" t="s">
        <v>3</v>
      </c>
      <c r="G22" s="351" t="s">
        <v>635</v>
      </c>
      <c r="H22" s="351" t="s">
        <v>3</v>
      </c>
      <c r="I22" s="351" t="s">
        <v>635</v>
      </c>
      <c r="J22" s="349" t="s">
        <v>3</v>
      </c>
      <c r="K22" s="378" t="s">
        <v>635</v>
      </c>
    </row>
    <row r="23" spans="1:11">
      <c r="A23" s="353" t="s">
        <v>200</v>
      </c>
      <c r="B23" s="379">
        <v>13000</v>
      </c>
      <c r="C23" s="380">
        <v>0.72</v>
      </c>
      <c r="D23" s="381">
        <v>27450</v>
      </c>
      <c r="E23" s="382">
        <v>0.43290000000000001</v>
      </c>
      <c r="F23" s="383">
        <v>45750</v>
      </c>
      <c r="G23" s="384">
        <v>0.3422</v>
      </c>
      <c r="H23" s="385">
        <v>0</v>
      </c>
      <c r="I23" s="386">
        <v>0</v>
      </c>
      <c r="J23" s="386">
        <v>0</v>
      </c>
      <c r="K23" s="387">
        <v>0</v>
      </c>
    </row>
    <row r="24" spans="1:11">
      <c r="A24" s="353" t="s">
        <v>201</v>
      </c>
      <c r="B24" s="379">
        <v>8300</v>
      </c>
      <c r="C24" s="380">
        <v>1.3</v>
      </c>
      <c r="D24" s="381">
        <v>26100</v>
      </c>
      <c r="E24" s="388">
        <v>2.488</v>
      </c>
      <c r="F24" s="389">
        <v>24000</v>
      </c>
      <c r="G24" s="390">
        <v>0.36609999999999998</v>
      </c>
      <c r="H24" s="385">
        <v>0</v>
      </c>
      <c r="I24" s="386">
        <v>0</v>
      </c>
      <c r="J24" s="386">
        <v>0</v>
      </c>
      <c r="K24" s="387">
        <v>0</v>
      </c>
    </row>
    <row r="25" spans="1:11">
      <c r="A25" s="353" t="s">
        <v>202</v>
      </c>
      <c r="B25" s="379">
        <v>35000</v>
      </c>
      <c r="C25" s="380">
        <v>0.22</v>
      </c>
      <c r="D25" s="381">
        <v>5200</v>
      </c>
      <c r="E25" s="388">
        <v>2.4540538461538461</v>
      </c>
      <c r="F25" s="389">
        <v>5000</v>
      </c>
      <c r="G25" s="390">
        <v>0.42920000000000003</v>
      </c>
      <c r="H25" s="391">
        <v>10000</v>
      </c>
      <c r="I25" s="392">
        <v>3.0621499999999999</v>
      </c>
      <c r="J25" s="386">
        <v>0</v>
      </c>
      <c r="K25" s="387">
        <v>0</v>
      </c>
    </row>
    <row r="26" spans="1:11">
      <c r="A26" s="353" t="s">
        <v>203</v>
      </c>
      <c r="B26" s="379">
        <v>20000</v>
      </c>
      <c r="C26" s="380">
        <v>0.21</v>
      </c>
      <c r="D26" s="381">
        <v>2000</v>
      </c>
      <c r="E26" s="388">
        <v>2.4081000000000001</v>
      </c>
      <c r="F26" s="389">
        <v>10000</v>
      </c>
      <c r="G26" s="390">
        <v>0.40510000000000002</v>
      </c>
      <c r="H26" s="385">
        <v>0</v>
      </c>
      <c r="I26" s="386">
        <v>0</v>
      </c>
      <c r="J26" s="386">
        <v>0</v>
      </c>
      <c r="K26" s="387">
        <v>0</v>
      </c>
    </row>
    <row r="27" spans="1:11">
      <c r="A27" s="353" t="s">
        <v>204</v>
      </c>
      <c r="B27" s="379">
        <v>9000</v>
      </c>
      <c r="C27" s="380">
        <v>0.12690000000000001</v>
      </c>
      <c r="D27" s="381">
        <v>2000</v>
      </c>
      <c r="E27" s="388">
        <v>2.2056</v>
      </c>
      <c r="F27" s="388">
        <v>0</v>
      </c>
      <c r="G27" s="390">
        <v>0</v>
      </c>
      <c r="H27" s="385">
        <v>0</v>
      </c>
      <c r="I27" s="386">
        <v>0</v>
      </c>
      <c r="J27" s="386">
        <v>0</v>
      </c>
      <c r="K27" s="387">
        <v>0</v>
      </c>
    </row>
    <row r="28" spans="1:11">
      <c r="A28" s="353" t="s">
        <v>205</v>
      </c>
      <c r="B28" s="379">
        <v>12050</v>
      </c>
      <c r="C28" s="380">
        <v>4.48E-2</v>
      </c>
      <c r="D28" s="381">
        <v>1500</v>
      </c>
      <c r="E28" s="388">
        <v>1.2713000000000001</v>
      </c>
      <c r="F28" s="388">
        <v>0</v>
      </c>
      <c r="G28" s="390">
        <v>0</v>
      </c>
      <c r="H28" s="385">
        <v>0</v>
      </c>
      <c r="I28" s="386">
        <v>0</v>
      </c>
      <c r="J28" s="386">
        <v>0</v>
      </c>
      <c r="K28" s="387">
        <v>0</v>
      </c>
    </row>
    <row r="29" spans="1:11">
      <c r="A29" s="353" t="s">
        <v>206</v>
      </c>
      <c r="B29" s="379">
        <v>40000</v>
      </c>
      <c r="C29" s="380">
        <v>0.1103</v>
      </c>
      <c r="D29" s="381">
        <v>0</v>
      </c>
      <c r="E29" s="388">
        <v>0</v>
      </c>
      <c r="F29" s="388">
        <v>0</v>
      </c>
      <c r="G29" s="390">
        <v>0</v>
      </c>
      <c r="H29" s="391">
        <v>17810</v>
      </c>
      <c r="I29" s="392">
        <v>5.6848000000000001</v>
      </c>
      <c r="J29" s="388">
        <v>0</v>
      </c>
      <c r="K29" s="393">
        <v>0</v>
      </c>
    </row>
    <row r="30" spans="1:11">
      <c r="A30" s="353" t="s">
        <v>207</v>
      </c>
      <c r="B30" s="379">
        <v>25420</v>
      </c>
      <c r="C30" s="380">
        <v>0.16569999999999999</v>
      </c>
      <c r="D30" s="381">
        <v>0</v>
      </c>
      <c r="E30" s="388">
        <v>0</v>
      </c>
      <c r="F30" s="388">
        <v>0</v>
      </c>
      <c r="G30" s="390">
        <v>0</v>
      </c>
      <c r="H30" s="390">
        <v>0</v>
      </c>
      <c r="I30" s="390">
        <v>0</v>
      </c>
      <c r="J30" s="388">
        <v>0</v>
      </c>
      <c r="K30" s="393">
        <v>0</v>
      </c>
    </row>
    <row r="31" spans="1:11">
      <c r="A31" s="353" t="s">
        <v>208</v>
      </c>
      <c r="B31" s="379">
        <v>2270</v>
      </c>
      <c r="C31" s="380">
        <v>1.08</v>
      </c>
      <c r="D31" s="381">
        <v>0</v>
      </c>
      <c r="E31" s="388">
        <v>0</v>
      </c>
      <c r="F31" s="388">
        <v>0</v>
      </c>
      <c r="G31" s="390">
        <v>0</v>
      </c>
      <c r="H31" s="390">
        <v>0</v>
      </c>
      <c r="I31" s="390">
        <v>0</v>
      </c>
      <c r="J31" s="388">
        <v>0</v>
      </c>
      <c r="K31" s="393">
        <v>0</v>
      </c>
    </row>
    <row r="32" spans="1:11">
      <c r="A32" s="353" t="s">
        <v>209</v>
      </c>
      <c r="B32" s="379">
        <v>5910</v>
      </c>
      <c r="C32" s="380">
        <v>0.41460000000000002</v>
      </c>
      <c r="D32" s="381">
        <v>0</v>
      </c>
      <c r="E32" s="388">
        <v>0</v>
      </c>
      <c r="F32" s="388">
        <v>0</v>
      </c>
      <c r="G32" s="390">
        <v>0</v>
      </c>
      <c r="H32" s="390">
        <v>0</v>
      </c>
      <c r="I32" s="390">
        <v>0</v>
      </c>
      <c r="J32" s="388">
        <v>0</v>
      </c>
      <c r="K32" s="393">
        <v>0</v>
      </c>
    </row>
    <row r="33" spans="1:11">
      <c r="A33" s="353" t="s">
        <v>210</v>
      </c>
      <c r="B33" s="379">
        <v>40000</v>
      </c>
      <c r="C33" s="380">
        <v>7.0000000000000007E-2</v>
      </c>
      <c r="D33" s="381">
        <v>0</v>
      </c>
      <c r="E33" s="388">
        <v>0</v>
      </c>
      <c r="F33" s="388"/>
      <c r="G33" s="390"/>
      <c r="H33" s="390">
        <v>0</v>
      </c>
      <c r="I33" s="390">
        <v>0</v>
      </c>
      <c r="J33" s="388"/>
      <c r="K33" s="393"/>
    </row>
    <row r="34" spans="1:11">
      <c r="A34" s="365" t="s">
        <v>211</v>
      </c>
      <c r="B34" s="394">
        <v>25000</v>
      </c>
      <c r="C34" s="395">
        <v>1E-4</v>
      </c>
      <c r="D34" s="381">
        <v>0</v>
      </c>
      <c r="E34" s="388">
        <v>0</v>
      </c>
      <c r="F34" s="396"/>
      <c r="G34" s="397"/>
      <c r="H34" s="390">
        <v>0</v>
      </c>
      <c r="I34" s="390">
        <v>0</v>
      </c>
      <c r="J34" s="388"/>
      <c r="K34" s="393"/>
    </row>
    <row r="35" spans="1:11">
      <c r="A35" s="367" t="s">
        <v>422</v>
      </c>
      <c r="B35" s="398">
        <f>SUM(B23:B34)</f>
        <v>235950</v>
      </c>
      <c r="C35" s="399">
        <v>0.21</v>
      </c>
      <c r="D35" s="400">
        <f>SUM(D23:D34)</f>
        <v>64250</v>
      </c>
      <c r="E35" s="401">
        <v>1.5803677821011677</v>
      </c>
      <c r="F35" s="903">
        <f>SUM(F23:F34)</f>
        <v>84750</v>
      </c>
      <c r="G35" s="402"/>
      <c r="H35" s="902">
        <f>SUM(H23:H34)</f>
        <v>27810</v>
      </c>
      <c r="I35" s="403">
        <v>4.74</v>
      </c>
      <c r="J35" s="404"/>
      <c r="K35" s="405"/>
    </row>
    <row r="36" spans="1:11" ht="19.5" customHeight="1">
      <c r="A36" s="1865" t="s">
        <v>634</v>
      </c>
      <c r="B36" s="1868" t="s">
        <v>639</v>
      </c>
      <c r="C36" s="1869"/>
      <c r="D36" s="1869"/>
      <c r="E36" s="1869"/>
      <c r="F36" s="1869"/>
      <c r="G36" s="1870"/>
      <c r="H36" s="1871" t="s">
        <v>640</v>
      </c>
      <c r="I36" s="1872"/>
      <c r="J36" s="1873" t="s">
        <v>641</v>
      </c>
      <c r="K36" s="1874"/>
    </row>
    <row r="37" spans="1:11" ht="15" customHeight="1">
      <c r="A37" s="1866"/>
      <c r="B37" s="1875" t="s">
        <v>5</v>
      </c>
      <c r="C37" s="1876"/>
      <c r="D37" s="1875" t="s">
        <v>6</v>
      </c>
      <c r="E37" s="1877"/>
      <c r="F37" s="1876" t="s">
        <v>47</v>
      </c>
      <c r="G37" s="1877"/>
      <c r="H37" s="1855" t="s">
        <v>47</v>
      </c>
      <c r="I37" s="1856"/>
      <c r="J37" s="1855" t="s">
        <v>47</v>
      </c>
      <c r="K37" s="1859"/>
    </row>
    <row r="38" spans="1:11" ht="31.5">
      <c r="A38" s="1867"/>
      <c r="B38" s="406" t="s">
        <v>3</v>
      </c>
      <c r="C38" s="407" t="s">
        <v>642</v>
      </c>
      <c r="D38" s="408" t="s">
        <v>3</v>
      </c>
      <c r="E38" s="407" t="s">
        <v>642</v>
      </c>
      <c r="F38" s="407" t="s">
        <v>3</v>
      </c>
      <c r="G38" s="407" t="s">
        <v>642</v>
      </c>
      <c r="H38" s="349" t="s">
        <v>3</v>
      </c>
      <c r="I38" s="407" t="s">
        <v>642</v>
      </c>
      <c r="J38" s="409" t="s">
        <v>3</v>
      </c>
      <c r="K38" s="410" t="s">
        <v>642</v>
      </c>
    </row>
    <row r="39" spans="1:11">
      <c r="A39" s="411" t="s">
        <v>200</v>
      </c>
      <c r="B39" s="412">
        <v>57250</v>
      </c>
      <c r="C39" s="413">
        <v>1.39</v>
      </c>
      <c r="D39" s="414">
        <v>5000</v>
      </c>
      <c r="E39" s="415">
        <v>1.39</v>
      </c>
      <c r="F39" s="416">
        <v>2450</v>
      </c>
      <c r="G39" s="417">
        <v>0.498</v>
      </c>
      <c r="H39" s="418">
        <v>25300</v>
      </c>
      <c r="I39" s="417">
        <v>0.47689999999999999</v>
      </c>
      <c r="J39" s="418">
        <v>0</v>
      </c>
      <c r="K39" s="419">
        <v>0</v>
      </c>
    </row>
    <row r="40" spans="1:11">
      <c r="A40" s="353" t="s">
        <v>201</v>
      </c>
      <c r="B40" s="420">
        <v>0</v>
      </c>
      <c r="C40" s="421">
        <v>0</v>
      </c>
      <c r="D40" s="414">
        <v>50</v>
      </c>
      <c r="E40" s="421">
        <v>2.6</v>
      </c>
      <c r="F40" s="422">
        <v>0</v>
      </c>
      <c r="G40" s="436">
        <v>0</v>
      </c>
      <c r="H40" s="423">
        <v>7400</v>
      </c>
      <c r="I40" s="421">
        <v>0.45329999999999998</v>
      </c>
      <c r="J40" s="423">
        <v>0</v>
      </c>
      <c r="K40" s="424">
        <v>0</v>
      </c>
    </row>
    <row r="41" spans="1:11">
      <c r="A41" s="353" t="s">
        <v>643</v>
      </c>
      <c r="B41" s="423"/>
      <c r="C41" s="425"/>
      <c r="D41" s="426"/>
      <c r="E41" s="427"/>
      <c r="F41" s="422">
        <v>0</v>
      </c>
      <c r="G41" s="436">
        <v>0</v>
      </c>
      <c r="H41" s="428">
        <v>5500</v>
      </c>
      <c r="I41" s="427">
        <v>0.67</v>
      </c>
      <c r="J41" s="428">
        <v>0</v>
      </c>
      <c r="K41" s="429">
        <v>0</v>
      </c>
    </row>
    <row r="42" spans="1:11">
      <c r="A42" s="353" t="s">
        <v>203</v>
      </c>
      <c r="B42" s="428">
        <v>100000</v>
      </c>
      <c r="C42" s="430">
        <v>0.87</v>
      </c>
      <c r="D42" s="421">
        <v>0</v>
      </c>
      <c r="E42" s="421">
        <v>0</v>
      </c>
      <c r="F42" s="422">
        <v>0</v>
      </c>
      <c r="G42" s="436">
        <v>0</v>
      </c>
      <c r="H42" s="431">
        <v>0</v>
      </c>
      <c r="I42" s="420">
        <v>0</v>
      </c>
      <c r="J42" s="432">
        <v>1700</v>
      </c>
      <c r="K42" s="433">
        <v>1.52</v>
      </c>
    </row>
    <row r="43" spans="1:11">
      <c r="A43" s="353" t="s">
        <v>204</v>
      </c>
      <c r="B43" s="434">
        <v>26150</v>
      </c>
      <c r="C43" s="426">
        <v>1.08</v>
      </c>
      <c r="D43" s="421">
        <v>0</v>
      </c>
      <c r="E43" s="421">
        <v>0</v>
      </c>
      <c r="F43" s="422">
        <v>0</v>
      </c>
      <c r="G43" s="436">
        <v>0</v>
      </c>
      <c r="H43" s="431">
        <v>0</v>
      </c>
      <c r="I43" s="420">
        <v>0</v>
      </c>
      <c r="J43" s="431">
        <v>0</v>
      </c>
      <c r="K43" s="424">
        <v>0</v>
      </c>
    </row>
    <row r="44" spans="1:11">
      <c r="A44" s="353" t="s">
        <v>205</v>
      </c>
      <c r="B44" s="434">
        <v>15000</v>
      </c>
      <c r="C44" s="426">
        <v>0.81</v>
      </c>
      <c r="D44" s="435">
        <v>2000</v>
      </c>
      <c r="E44" s="436">
        <v>1.5999000000000001</v>
      </c>
      <c r="F44" s="422">
        <v>0</v>
      </c>
      <c r="G44" s="436">
        <v>0</v>
      </c>
      <c r="H44" s="431">
        <v>0</v>
      </c>
      <c r="I44" s="420">
        <v>0</v>
      </c>
      <c r="J44" s="431">
        <v>0</v>
      </c>
      <c r="K44" s="424">
        <v>0</v>
      </c>
    </row>
    <row r="45" spans="1:11">
      <c r="A45" s="353" t="s">
        <v>206</v>
      </c>
      <c r="B45" s="423">
        <v>60000</v>
      </c>
      <c r="C45" s="426">
        <v>0.48</v>
      </c>
      <c r="D45" s="421">
        <v>0</v>
      </c>
      <c r="E45" s="421">
        <v>0</v>
      </c>
      <c r="F45" s="422">
        <v>0</v>
      </c>
      <c r="G45" s="436">
        <v>0</v>
      </c>
      <c r="H45" s="431">
        <v>0</v>
      </c>
      <c r="I45" s="420">
        <v>0</v>
      </c>
      <c r="J45" s="431">
        <v>0</v>
      </c>
      <c r="K45" s="424">
        <v>0</v>
      </c>
    </row>
    <row r="46" spans="1:11">
      <c r="A46" s="353" t="s">
        <v>207</v>
      </c>
      <c r="B46" s="434">
        <v>39100</v>
      </c>
      <c r="C46" s="426">
        <v>0.39</v>
      </c>
      <c r="D46" s="421">
        <v>0</v>
      </c>
      <c r="E46" s="436">
        <v>0</v>
      </c>
      <c r="F46" s="422">
        <v>0</v>
      </c>
      <c r="G46" s="436">
        <v>0</v>
      </c>
      <c r="H46" s="431">
        <v>0</v>
      </c>
      <c r="I46" s="420">
        <v>0</v>
      </c>
      <c r="J46" s="431">
        <v>0</v>
      </c>
      <c r="K46" s="424">
        <v>0</v>
      </c>
    </row>
    <row r="47" spans="1:11">
      <c r="A47" s="353" t="s">
        <v>208</v>
      </c>
      <c r="B47" s="420">
        <v>0</v>
      </c>
      <c r="C47" s="420">
        <v>0</v>
      </c>
      <c r="D47" s="421">
        <v>0</v>
      </c>
      <c r="E47" s="436">
        <v>0</v>
      </c>
      <c r="F47" s="436">
        <v>0</v>
      </c>
      <c r="G47" s="436">
        <v>0</v>
      </c>
      <c r="H47" s="437">
        <v>0</v>
      </c>
      <c r="I47" s="436">
        <v>0</v>
      </c>
      <c r="J47" s="437">
        <v>0</v>
      </c>
      <c r="K47" s="438">
        <v>0</v>
      </c>
    </row>
    <row r="48" spans="1:11">
      <c r="A48" s="353" t="s">
        <v>209</v>
      </c>
      <c r="B48" s="420">
        <v>0</v>
      </c>
      <c r="C48" s="421">
        <v>0</v>
      </c>
      <c r="D48" s="421">
        <v>0</v>
      </c>
      <c r="E48" s="436">
        <v>0</v>
      </c>
      <c r="F48" s="436">
        <v>0</v>
      </c>
      <c r="G48" s="436">
        <v>0</v>
      </c>
      <c r="H48" s="437">
        <v>0</v>
      </c>
      <c r="I48" s="436">
        <v>0</v>
      </c>
      <c r="J48" s="437">
        <v>0</v>
      </c>
      <c r="K48" s="438">
        <v>0</v>
      </c>
    </row>
    <row r="49" spans="1:11">
      <c r="A49" s="353" t="s">
        <v>210</v>
      </c>
      <c r="B49" s="420">
        <v>0</v>
      </c>
      <c r="C49" s="421">
        <v>0</v>
      </c>
      <c r="D49" s="421">
        <v>0</v>
      </c>
      <c r="E49" s="436">
        <v>0</v>
      </c>
      <c r="F49" s="436"/>
      <c r="G49" s="436"/>
      <c r="H49" s="437"/>
      <c r="I49" s="436"/>
      <c r="J49" s="437"/>
      <c r="K49" s="438"/>
    </row>
    <row r="50" spans="1:11">
      <c r="A50" s="365" t="s">
        <v>211</v>
      </c>
      <c r="B50" s="439">
        <v>0</v>
      </c>
      <c r="C50" s="440">
        <v>0</v>
      </c>
      <c r="D50" s="441">
        <v>9400</v>
      </c>
      <c r="E50" s="442">
        <v>0.23769999999999999</v>
      </c>
      <c r="F50" s="442"/>
      <c r="G50" s="442"/>
      <c r="H50" s="443"/>
      <c r="I50" s="427"/>
      <c r="J50" s="443"/>
      <c r="K50" s="429"/>
    </row>
    <row r="51" spans="1:11">
      <c r="A51" s="444" t="s">
        <v>422</v>
      </c>
      <c r="B51" s="445">
        <f>SUM(B39:B50)</f>
        <v>297500</v>
      </c>
      <c r="C51" s="446">
        <v>0.85</v>
      </c>
      <c r="D51" s="445">
        <f>SUM(D39:D50)</f>
        <v>16450</v>
      </c>
      <c r="E51" s="447">
        <v>0.7614975683890578</v>
      </c>
      <c r="F51" s="448">
        <f>SUM(F39:F50)</f>
        <v>2450</v>
      </c>
      <c r="G51" s="449"/>
      <c r="H51" s="450">
        <f>SUM(H39:H50)</f>
        <v>38200</v>
      </c>
      <c r="I51" s="449"/>
      <c r="J51" s="450">
        <f>SUM(J39:J50)</f>
        <v>1700</v>
      </c>
      <c r="K51" s="451"/>
    </row>
    <row r="52" spans="1:11" ht="15.75" customHeight="1">
      <c r="A52" s="1865" t="s">
        <v>634</v>
      </c>
      <c r="B52" s="1868" t="s">
        <v>644</v>
      </c>
      <c r="C52" s="1869"/>
      <c r="D52" s="1869"/>
      <c r="E52" s="1869"/>
      <c r="F52" s="1869"/>
      <c r="G52" s="1869"/>
      <c r="H52" s="1869"/>
      <c r="I52" s="1870"/>
      <c r="J52" s="1879" t="s">
        <v>645</v>
      </c>
      <c r="K52" s="1880"/>
    </row>
    <row r="53" spans="1:11">
      <c r="A53" s="1865"/>
      <c r="B53" s="1883" t="s">
        <v>646</v>
      </c>
      <c r="C53" s="1884"/>
      <c r="D53" s="1884"/>
      <c r="E53" s="1885"/>
      <c r="F53" s="1883" t="s">
        <v>647</v>
      </c>
      <c r="G53" s="1884"/>
      <c r="H53" s="1884"/>
      <c r="I53" s="1885"/>
      <c r="J53" s="1881"/>
      <c r="K53" s="1882"/>
    </row>
    <row r="54" spans="1:11">
      <c r="A54" s="1865"/>
      <c r="B54" s="1886" t="s">
        <v>6</v>
      </c>
      <c r="C54" s="1887"/>
      <c r="D54" s="1886" t="s">
        <v>47</v>
      </c>
      <c r="E54" s="1887"/>
      <c r="F54" s="452" t="s">
        <v>6</v>
      </c>
      <c r="G54" s="453"/>
      <c r="H54" s="452" t="s">
        <v>47</v>
      </c>
      <c r="I54" s="453"/>
      <c r="J54" s="454" t="s">
        <v>6</v>
      </c>
      <c r="K54" s="455" t="s">
        <v>47</v>
      </c>
    </row>
    <row r="55" spans="1:11" ht="31.5">
      <c r="A55" s="1878"/>
      <c r="B55" s="408" t="s">
        <v>3</v>
      </c>
      <c r="C55" s="407" t="s">
        <v>642</v>
      </c>
      <c r="D55" s="408" t="s">
        <v>3</v>
      </c>
      <c r="E55" s="456" t="s">
        <v>642</v>
      </c>
      <c r="F55" s="406" t="s">
        <v>3</v>
      </c>
      <c r="G55" s="408" t="s">
        <v>648</v>
      </c>
      <c r="H55" s="453" t="s">
        <v>3</v>
      </c>
      <c r="I55" s="408" t="s">
        <v>648</v>
      </c>
      <c r="J55" s="457" t="s">
        <v>3</v>
      </c>
      <c r="K55" s="458" t="s">
        <v>3</v>
      </c>
    </row>
    <row r="56" spans="1:11">
      <c r="A56" s="411" t="s">
        <v>200</v>
      </c>
      <c r="B56" s="879">
        <v>16450</v>
      </c>
      <c r="C56" s="879">
        <v>0.30331276595744683</v>
      </c>
      <c r="D56" s="873">
        <v>0</v>
      </c>
      <c r="E56" s="879">
        <v>0</v>
      </c>
      <c r="F56" s="873">
        <v>0</v>
      </c>
      <c r="G56" s="873">
        <v>0</v>
      </c>
      <c r="H56" s="873">
        <v>0</v>
      </c>
      <c r="I56" s="880">
        <v>0</v>
      </c>
      <c r="J56" s="881">
        <v>0</v>
      </c>
      <c r="K56" s="882">
        <v>0</v>
      </c>
    </row>
    <row r="57" spans="1:11">
      <c r="A57" s="353" t="s">
        <v>201</v>
      </c>
      <c r="B57" s="883">
        <v>10000</v>
      </c>
      <c r="C57" s="872">
        <v>2.1015000000000001</v>
      </c>
      <c r="D57" s="873">
        <v>0</v>
      </c>
      <c r="E57" s="875">
        <v>0</v>
      </c>
      <c r="F57" s="884">
        <v>10</v>
      </c>
      <c r="G57" s="874">
        <v>3.7223000000000002</v>
      </c>
      <c r="H57" s="873">
        <v>0</v>
      </c>
      <c r="I57" s="885">
        <v>0</v>
      </c>
      <c r="J57" s="886">
        <v>0</v>
      </c>
      <c r="K57" s="876">
        <v>0</v>
      </c>
    </row>
    <row r="58" spans="1:11">
      <c r="A58" s="353" t="s">
        <v>202</v>
      </c>
      <c r="B58" s="885">
        <v>0</v>
      </c>
      <c r="C58" s="873">
        <v>0</v>
      </c>
      <c r="D58" s="873">
        <v>0</v>
      </c>
      <c r="E58" s="875">
        <v>0</v>
      </c>
      <c r="F58" s="873">
        <v>0</v>
      </c>
      <c r="G58" s="873">
        <v>0</v>
      </c>
      <c r="H58" s="873">
        <v>0</v>
      </c>
      <c r="I58" s="885">
        <v>0</v>
      </c>
      <c r="J58" s="886">
        <v>7750</v>
      </c>
      <c r="K58" s="887">
        <v>300</v>
      </c>
    </row>
    <row r="59" spans="1:11">
      <c r="A59" s="353" t="s">
        <v>203</v>
      </c>
      <c r="B59" s="885">
        <v>0</v>
      </c>
      <c r="C59" s="873">
        <v>0</v>
      </c>
      <c r="D59" s="888">
        <v>100</v>
      </c>
      <c r="E59" s="874">
        <v>3</v>
      </c>
      <c r="F59" s="873">
        <v>0</v>
      </c>
      <c r="G59" s="873">
        <v>0</v>
      </c>
      <c r="H59" s="873">
        <v>0</v>
      </c>
      <c r="I59" s="885">
        <v>0</v>
      </c>
      <c r="J59" s="886">
        <v>2300</v>
      </c>
      <c r="K59" s="887">
        <v>5200</v>
      </c>
    </row>
    <row r="60" spans="1:11">
      <c r="A60" s="353" t="s">
        <v>204</v>
      </c>
      <c r="B60" s="885">
        <v>0</v>
      </c>
      <c r="C60" s="873">
        <v>0</v>
      </c>
      <c r="D60" s="889">
        <v>0</v>
      </c>
      <c r="E60" s="875">
        <v>0</v>
      </c>
      <c r="F60" s="873">
        <v>0</v>
      </c>
      <c r="G60" s="873">
        <v>0</v>
      </c>
      <c r="H60" s="888">
        <v>44050</v>
      </c>
      <c r="I60" s="885">
        <v>5</v>
      </c>
      <c r="J60" s="890">
        <v>0</v>
      </c>
      <c r="K60" s="887">
        <v>15080</v>
      </c>
    </row>
    <row r="61" spans="1:11">
      <c r="A61" s="353" t="s">
        <v>205</v>
      </c>
      <c r="B61" s="883">
        <v>3350</v>
      </c>
      <c r="C61" s="872">
        <v>0.88900000000000001</v>
      </c>
      <c r="D61" s="888">
        <v>2000</v>
      </c>
      <c r="E61" s="874">
        <v>3</v>
      </c>
      <c r="F61" s="883">
        <v>5390</v>
      </c>
      <c r="G61" s="874">
        <v>4.8753000000000002</v>
      </c>
      <c r="H61" s="873">
        <v>0</v>
      </c>
      <c r="I61" s="885">
        <v>0</v>
      </c>
      <c r="J61" s="886">
        <v>3930</v>
      </c>
      <c r="K61" s="887">
        <v>3000</v>
      </c>
    </row>
    <row r="62" spans="1:11">
      <c r="A62" s="353" t="s">
        <v>206</v>
      </c>
      <c r="B62" s="885">
        <v>0</v>
      </c>
      <c r="C62" s="873">
        <v>0</v>
      </c>
      <c r="D62" s="888">
        <v>1050</v>
      </c>
      <c r="E62" s="874">
        <v>3</v>
      </c>
      <c r="F62" s="873">
        <v>0</v>
      </c>
      <c r="G62" s="873">
        <v>0</v>
      </c>
      <c r="H62" s="884">
        <f>8400+1600</f>
        <v>10000</v>
      </c>
      <c r="I62" s="885">
        <v>5</v>
      </c>
      <c r="J62" s="886">
        <v>40846</v>
      </c>
      <c r="K62" s="876">
        <v>500</v>
      </c>
    </row>
    <row r="63" spans="1:11">
      <c r="A63" s="353" t="s">
        <v>207</v>
      </c>
      <c r="B63" s="885">
        <v>0</v>
      </c>
      <c r="C63" s="873">
        <v>0</v>
      </c>
      <c r="D63" s="873">
        <v>0</v>
      </c>
      <c r="E63" s="873">
        <v>0</v>
      </c>
      <c r="F63" s="873">
        <v>0</v>
      </c>
      <c r="G63" s="873">
        <v>0</v>
      </c>
      <c r="H63" s="884">
        <v>6100</v>
      </c>
      <c r="I63" s="885">
        <v>5</v>
      </c>
      <c r="J63" s="886">
        <v>3348</v>
      </c>
      <c r="K63" s="887">
        <v>3300</v>
      </c>
    </row>
    <row r="64" spans="1:11">
      <c r="A64" s="353" t="s">
        <v>208</v>
      </c>
      <c r="B64" s="885">
        <v>0</v>
      </c>
      <c r="C64" s="873">
        <v>0</v>
      </c>
      <c r="D64" s="873">
        <v>0</v>
      </c>
      <c r="E64" s="873">
        <v>0</v>
      </c>
      <c r="F64" s="873">
        <v>0</v>
      </c>
      <c r="G64" s="873">
        <v>0</v>
      </c>
      <c r="H64" s="884">
        <v>1670</v>
      </c>
      <c r="I64" s="885">
        <v>5</v>
      </c>
      <c r="J64" s="886">
        <v>3567</v>
      </c>
      <c r="K64" s="891">
        <v>2480</v>
      </c>
    </row>
    <row r="65" spans="1:11">
      <c r="A65" s="353" t="s">
        <v>209</v>
      </c>
      <c r="B65" s="885">
        <v>0</v>
      </c>
      <c r="C65" s="873">
        <v>0</v>
      </c>
      <c r="D65" s="888">
        <v>0</v>
      </c>
      <c r="E65" s="873">
        <v>0</v>
      </c>
      <c r="F65" s="873">
        <v>0</v>
      </c>
      <c r="G65" s="873">
        <v>0</v>
      </c>
      <c r="H65" s="884">
        <v>7900</v>
      </c>
      <c r="I65" s="885">
        <v>5</v>
      </c>
      <c r="J65" s="886">
        <v>650</v>
      </c>
      <c r="K65" s="887">
        <v>8465</v>
      </c>
    </row>
    <row r="66" spans="1:11">
      <c r="A66" s="353" t="s">
        <v>210</v>
      </c>
      <c r="B66" s="885">
        <v>0</v>
      </c>
      <c r="C66" s="873">
        <v>0</v>
      </c>
      <c r="D66" s="872"/>
      <c r="E66" s="872"/>
      <c r="F66" s="873">
        <v>0</v>
      </c>
      <c r="G66" s="873">
        <v>0</v>
      </c>
      <c r="H66" s="874"/>
      <c r="I66" s="885"/>
      <c r="J66" s="873">
        <v>0</v>
      </c>
      <c r="K66" s="887"/>
    </row>
    <row r="67" spans="1:11">
      <c r="A67" s="365" t="s">
        <v>211</v>
      </c>
      <c r="B67" s="892">
        <v>13950</v>
      </c>
      <c r="C67" s="878">
        <v>0.58260000000000001</v>
      </c>
      <c r="D67" s="878"/>
      <c r="E67" s="878"/>
      <c r="F67" s="873">
        <v>0</v>
      </c>
      <c r="G67" s="873">
        <v>0</v>
      </c>
      <c r="H67" s="893"/>
      <c r="I67" s="894"/>
      <c r="J67" s="894">
        <v>0</v>
      </c>
      <c r="K67" s="895"/>
    </row>
    <row r="68" spans="1:11" ht="16.5" thickBot="1">
      <c r="A68" s="459" t="s">
        <v>422</v>
      </c>
      <c r="B68" s="896">
        <v>43750</v>
      </c>
      <c r="C68" s="897">
        <v>0.25</v>
      </c>
      <c r="D68" s="896">
        <f>SUM(D56:D67)</f>
        <v>3150</v>
      </c>
      <c r="E68" s="897"/>
      <c r="F68" s="896">
        <f>SUM(F56:F67)</f>
        <v>5400</v>
      </c>
      <c r="G68" s="897">
        <v>4.87</v>
      </c>
      <c r="H68" s="898">
        <f>SUM(H56:H67)</f>
        <v>69720</v>
      </c>
      <c r="I68" s="899"/>
      <c r="J68" s="900">
        <f>SUM(J56:J67)</f>
        <v>62391</v>
      </c>
      <c r="K68" s="901">
        <f>SUM(K56:K67)</f>
        <v>38325</v>
      </c>
    </row>
    <row r="69" spans="1:11" ht="16.5" thickTop="1">
      <c r="A69" s="460" t="s">
        <v>649</v>
      </c>
      <c r="E69" s="461"/>
      <c r="J69" s="462"/>
      <c r="K69" s="463"/>
    </row>
    <row r="71" spans="1:11">
      <c r="I71" s="464"/>
    </row>
    <row r="73" spans="1:11">
      <c r="H73" s="465"/>
    </row>
  </sheetData>
  <mergeCells count="34">
    <mergeCell ref="A52:A55"/>
    <mergeCell ref="B52:I52"/>
    <mergeCell ref="J52:K53"/>
    <mergeCell ref="B53:E53"/>
    <mergeCell ref="F53:I53"/>
    <mergeCell ref="B54:C54"/>
    <mergeCell ref="D54:E54"/>
    <mergeCell ref="A36:A38"/>
    <mergeCell ref="B36:G36"/>
    <mergeCell ref="H36:I36"/>
    <mergeCell ref="J36:K36"/>
    <mergeCell ref="B37:C37"/>
    <mergeCell ref="D37:E37"/>
    <mergeCell ref="F37:G37"/>
    <mergeCell ref="H37:I37"/>
    <mergeCell ref="J37:K37"/>
    <mergeCell ref="B20:G20"/>
    <mergeCell ref="H20:K20"/>
    <mergeCell ref="A21:A22"/>
    <mergeCell ref="B21:C21"/>
    <mergeCell ref="D21:E21"/>
    <mergeCell ref="F21:G21"/>
    <mergeCell ref="H21:I21"/>
    <mergeCell ref="J21:K21"/>
    <mergeCell ref="A1:K1"/>
    <mergeCell ref="A2:K2"/>
    <mergeCell ref="B4:G4"/>
    <mergeCell ref="H4:K4"/>
    <mergeCell ref="A5:A6"/>
    <mergeCell ref="B5:C5"/>
    <mergeCell ref="D5:E5"/>
    <mergeCell ref="F5:G5"/>
    <mergeCell ref="H5:I5"/>
    <mergeCell ref="J5:K5"/>
  </mergeCells>
  <pageMargins left="0.5" right="0.5" top="0.75" bottom="0.75" header="0.3" footer="0.3"/>
  <pageSetup scale="54" orientation="portrait"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zoomScale="80" zoomScaleNormal="80" workbookViewId="0">
      <selection activeCell="V14" sqref="V14"/>
    </sheetView>
  </sheetViews>
  <sheetFormatPr defaultRowHeight="15.75"/>
  <cols>
    <col min="1" max="1" width="13.140625" style="344" bestFit="1" customWidth="1"/>
    <col min="2" max="2" width="14.7109375" style="344" bestFit="1" customWidth="1"/>
    <col min="3" max="3" width="18.42578125" style="344" bestFit="1" customWidth="1"/>
    <col min="4" max="5" width="9.7109375" style="344" bestFit="1" customWidth="1"/>
    <col min="6" max="6" width="14.7109375" style="344" bestFit="1" customWidth="1"/>
    <col min="7" max="7" width="14" style="344" customWidth="1"/>
    <col min="8" max="8" width="14.140625" style="344" bestFit="1" customWidth="1"/>
    <col min="9" max="9" width="14.28515625" style="344" customWidth="1"/>
    <col min="10" max="11" width="9.7109375" style="344" bestFit="1" customWidth="1"/>
    <col min="12" max="12" width="12.28515625" style="344" customWidth="1"/>
    <col min="13" max="13" width="14" style="344" customWidth="1"/>
    <col min="14" max="14" width="13.85546875" style="344" customWidth="1"/>
    <col min="15" max="15" width="13.7109375" style="344" bestFit="1" customWidth="1"/>
    <col min="16" max="16" width="13.42578125" style="344" customWidth="1"/>
    <col min="17" max="17" width="11.5703125" style="344" customWidth="1"/>
    <col min="18" max="256" width="9.140625" style="344"/>
    <col min="257" max="257" width="13.140625" style="344" bestFit="1" customWidth="1"/>
    <col min="258" max="258" width="14.7109375" style="344" bestFit="1" customWidth="1"/>
    <col min="259" max="259" width="18.42578125" style="344" bestFit="1" customWidth="1"/>
    <col min="260" max="261" width="9.7109375" style="344" bestFit="1" customWidth="1"/>
    <col min="262" max="262" width="14.7109375" style="344" bestFit="1" customWidth="1"/>
    <col min="263" max="263" width="14" style="344" customWidth="1"/>
    <col min="264" max="264" width="14.140625" style="344" bestFit="1" customWidth="1"/>
    <col min="265" max="265" width="14.28515625" style="344" customWidth="1"/>
    <col min="266" max="267" width="9.7109375" style="344" bestFit="1" customWidth="1"/>
    <col min="268" max="268" width="12.28515625" style="344" customWidth="1"/>
    <col min="269" max="269" width="14" style="344" customWidth="1"/>
    <col min="270" max="270" width="13.85546875" style="344" customWidth="1"/>
    <col min="271" max="271" width="13.7109375" style="344" bestFit="1" customWidth="1"/>
    <col min="272" max="272" width="13.42578125" style="344" customWidth="1"/>
    <col min="273" max="273" width="11.5703125" style="344" customWidth="1"/>
    <col min="274" max="512" width="9.140625" style="344"/>
    <col min="513" max="513" width="13.140625" style="344" bestFit="1" customWidth="1"/>
    <col min="514" max="514" width="14.7109375" style="344" bestFit="1" customWidth="1"/>
    <col min="515" max="515" width="18.42578125" style="344" bestFit="1" customWidth="1"/>
    <col min="516" max="517" width="9.7109375" style="344" bestFit="1" customWidth="1"/>
    <col min="518" max="518" width="14.7109375" style="344" bestFit="1" customWidth="1"/>
    <col min="519" max="519" width="14" style="344" customWidth="1"/>
    <col min="520" max="520" width="14.140625" style="344" bestFit="1" customWidth="1"/>
    <col min="521" max="521" width="14.28515625" style="344" customWidth="1"/>
    <col min="522" max="523" width="9.7109375" style="344" bestFit="1" customWidth="1"/>
    <col min="524" max="524" width="12.28515625" style="344" customWidth="1"/>
    <col min="525" max="525" width="14" style="344" customWidth="1"/>
    <col min="526" max="526" width="13.85546875" style="344" customWidth="1"/>
    <col min="527" max="527" width="13.7109375" style="344" bestFit="1" customWidth="1"/>
    <col min="528" max="528" width="13.42578125" style="344" customWidth="1"/>
    <col min="529" max="529" width="11.5703125" style="344" customWidth="1"/>
    <col min="530" max="768" width="9.140625" style="344"/>
    <col min="769" max="769" width="13.140625" style="344" bestFit="1" customWidth="1"/>
    <col min="770" max="770" width="14.7109375" style="344" bestFit="1" customWidth="1"/>
    <col min="771" max="771" width="18.42578125" style="344" bestFit="1" customWidth="1"/>
    <col min="772" max="773" width="9.7109375" style="344" bestFit="1" customWidth="1"/>
    <col min="774" max="774" width="14.7109375" style="344" bestFit="1" customWidth="1"/>
    <col min="775" max="775" width="14" style="344" customWidth="1"/>
    <col min="776" max="776" width="14.140625" style="344" bestFit="1" customWidth="1"/>
    <col min="777" max="777" width="14.28515625" style="344" customWidth="1"/>
    <col min="778" max="779" width="9.7109375" style="344" bestFit="1" customWidth="1"/>
    <col min="780" max="780" width="12.28515625" style="344" customWidth="1"/>
    <col min="781" max="781" width="14" style="344" customWidth="1"/>
    <col min="782" max="782" width="13.85546875" style="344" customWidth="1"/>
    <col min="783" max="783" width="13.7109375" style="344" bestFit="1" customWidth="1"/>
    <col min="784" max="784" width="13.42578125" style="344" customWidth="1"/>
    <col min="785" max="785" width="11.5703125" style="344" customWidth="1"/>
    <col min="786" max="1024" width="9.140625" style="344"/>
    <col min="1025" max="1025" width="13.140625" style="344" bestFit="1" customWidth="1"/>
    <col min="1026" max="1026" width="14.7109375" style="344" bestFit="1" customWidth="1"/>
    <col min="1027" max="1027" width="18.42578125" style="344" bestFit="1" customWidth="1"/>
    <col min="1028" max="1029" width="9.7109375" style="344" bestFit="1" customWidth="1"/>
    <col min="1030" max="1030" width="14.7109375" style="344" bestFit="1" customWidth="1"/>
    <col min="1031" max="1031" width="14" style="344" customWidth="1"/>
    <col min="1032" max="1032" width="14.140625" style="344" bestFit="1" customWidth="1"/>
    <col min="1033" max="1033" width="14.28515625" style="344" customWidth="1"/>
    <col min="1034" max="1035" width="9.7109375" style="344" bestFit="1" customWidth="1"/>
    <col min="1036" max="1036" width="12.28515625" style="344" customWidth="1"/>
    <col min="1037" max="1037" width="14" style="344" customWidth="1"/>
    <col min="1038" max="1038" width="13.85546875" style="344" customWidth="1"/>
    <col min="1039" max="1039" width="13.7109375" style="344" bestFit="1" customWidth="1"/>
    <col min="1040" max="1040" width="13.42578125" style="344" customWidth="1"/>
    <col min="1041" max="1041" width="11.5703125" style="344" customWidth="1"/>
    <col min="1042" max="1280" width="9.140625" style="344"/>
    <col min="1281" max="1281" width="13.140625" style="344" bestFit="1" customWidth="1"/>
    <col min="1282" max="1282" width="14.7109375" style="344" bestFit="1" customWidth="1"/>
    <col min="1283" max="1283" width="18.42578125" style="344" bestFit="1" customWidth="1"/>
    <col min="1284" max="1285" width="9.7109375" style="344" bestFit="1" customWidth="1"/>
    <col min="1286" max="1286" width="14.7109375" style="344" bestFit="1" customWidth="1"/>
    <col min="1287" max="1287" width="14" style="344" customWidth="1"/>
    <col min="1288" max="1288" width="14.140625" style="344" bestFit="1" customWidth="1"/>
    <col min="1289" max="1289" width="14.28515625" style="344" customWidth="1"/>
    <col min="1290" max="1291" width="9.7109375" style="344" bestFit="1" customWidth="1"/>
    <col min="1292" max="1292" width="12.28515625" style="344" customWidth="1"/>
    <col min="1293" max="1293" width="14" style="344" customWidth="1"/>
    <col min="1294" max="1294" width="13.85546875" style="344" customWidth="1"/>
    <col min="1295" max="1295" width="13.7109375" style="344" bestFit="1" customWidth="1"/>
    <col min="1296" max="1296" width="13.42578125" style="344" customWidth="1"/>
    <col min="1297" max="1297" width="11.5703125" style="344" customWidth="1"/>
    <col min="1298" max="1536" width="9.140625" style="344"/>
    <col min="1537" max="1537" width="13.140625" style="344" bestFit="1" customWidth="1"/>
    <col min="1538" max="1538" width="14.7109375" style="344" bestFit="1" customWidth="1"/>
    <col min="1539" max="1539" width="18.42578125" style="344" bestFit="1" customWidth="1"/>
    <col min="1540" max="1541" width="9.7109375" style="344" bestFit="1" customWidth="1"/>
    <col min="1542" max="1542" width="14.7109375" style="344" bestFit="1" customWidth="1"/>
    <col min="1543" max="1543" width="14" style="344" customWidth="1"/>
    <col min="1544" max="1544" width="14.140625" style="344" bestFit="1" customWidth="1"/>
    <col min="1545" max="1545" width="14.28515625" style="344" customWidth="1"/>
    <col min="1546" max="1547" width="9.7109375" style="344" bestFit="1" customWidth="1"/>
    <col min="1548" max="1548" width="12.28515625" style="344" customWidth="1"/>
    <col min="1549" max="1549" width="14" style="344" customWidth="1"/>
    <col min="1550" max="1550" width="13.85546875" style="344" customWidth="1"/>
    <col min="1551" max="1551" width="13.7109375" style="344" bestFit="1" customWidth="1"/>
    <col min="1552" max="1552" width="13.42578125" style="344" customWidth="1"/>
    <col min="1553" max="1553" width="11.5703125" style="344" customWidth="1"/>
    <col min="1554" max="1792" width="9.140625" style="344"/>
    <col min="1793" max="1793" width="13.140625" style="344" bestFit="1" customWidth="1"/>
    <col min="1794" max="1794" width="14.7109375" style="344" bestFit="1" customWidth="1"/>
    <col min="1795" max="1795" width="18.42578125" style="344" bestFit="1" customWidth="1"/>
    <col min="1796" max="1797" width="9.7109375" style="344" bestFit="1" customWidth="1"/>
    <col min="1798" max="1798" width="14.7109375" style="344" bestFit="1" customWidth="1"/>
    <col min="1799" max="1799" width="14" style="344" customWidth="1"/>
    <col min="1800" max="1800" width="14.140625" style="344" bestFit="1" customWidth="1"/>
    <col min="1801" max="1801" width="14.28515625" style="344" customWidth="1"/>
    <col min="1802" max="1803" width="9.7109375" style="344" bestFit="1" customWidth="1"/>
    <col min="1804" max="1804" width="12.28515625" style="344" customWidth="1"/>
    <col min="1805" max="1805" width="14" style="344" customWidth="1"/>
    <col min="1806" max="1806" width="13.85546875" style="344" customWidth="1"/>
    <col min="1807" max="1807" width="13.7109375" style="344" bestFit="1" customWidth="1"/>
    <col min="1808" max="1808" width="13.42578125" style="344" customWidth="1"/>
    <col min="1809" max="1809" width="11.5703125" style="344" customWidth="1"/>
    <col min="1810" max="2048" width="9.140625" style="344"/>
    <col min="2049" max="2049" width="13.140625" style="344" bestFit="1" customWidth="1"/>
    <col min="2050" max="2050" width="14.7109375" style="344" bestFit="1" customWidth="1"/>
    <col min="2051" max="2051" width="18.42578125" style="344" bestFit="1" customWidth="1"/>
    <col min="2052" max="2053" width="9.7109375" style="344" bestFit="1" customWidth="1"/>
    <col min="2054" max="2054" width="14.7109375" style="344" bestFit="1" customWidth="1"/>
    <col min="2055" max="2055" width="14" style="344" customWidth="1"/>
    <col min="2056" max="2056" width="14.140625" style="344" bestFit="1" customWidth="1"/>
    <col min="2057" max="2057" width="14.28515625" style="344" customWidth="1"/>
    <col min="2058" max="2059" width="9.7109375" style="344" bestFit="1" customWidth="1"/>
    <col min="2060" max="2060" width="12.28515625" style="344" customWidth="1"/>
    <col min="2061" max="2061" width="14" style="344" customWidth="1"/>
    <col min="2062" max="2062" width="13.85546875" style="344" customWidth="1"/>
    <col min="2063" max="2063" width="13.7109375" style="344" bestFit="1" customWidth="1"/>
    <col min="2064" max="2064" width="13.42578125" style="344" customWidth="1"/>
    <col min="2065" max="2065" width="11.5703125" style="344" customWidth="1"/>
    <col min="2066" max="2304" width="9.140625" style="344"/>
    <col min="2305" max="2305" width="13.140625" style="344" bestFit="1" customWidth="1"/>
    <col min="2306" max="2306" width="14.7109375" style="344" bestFit="1" customWidth="1"/>
    <col min="2307" max="2307" width="18.42578125" style="344" bestFit="1" customWidth="1"/>
    <col min="2308" max="2309" width="9.7109375" style="344" bestFit="1" customWidth="1"/>
    <col min="2310" max="2310" width="14.7109375" style="344" bestFit="1" customWidth="1"/>
    <col min="2311" max="2311" width="14" style="344" customWidth="1"/>
    <col min="2312" max="2312" width="14.140625" style="344" bestFit="1" customWidth="1"/>
    <col min="2313" max="2313" width="14.28515625" style="344" customWidth="1"/>
    <col min="2314" max="2315" width="9.7109375" style="344" bestFit="1" customWidth="1"/>
    <col min="2316" max="2316" width="12.28515625" style="344" customWidth="1"/>
    <col min="2317" max="2317" width="14" style="344" customWidth="1"/>
    <col min="2318" max="2318" width="13.85546875" style="344" customWidth="1"/>
    <col min="2319" max="2319" width="13.7109375" style="344" bestFit="1" customWidth="1"/>
    <col min="2320" max="2320" width="13.42578125" style="344" customWidth="1"/>
    <col min="2321" max="2321" width="11.5703125" style="344" customWidth="1"/>
    <col min="2322" max="2560" width="9.140625" style="344"/>
    <col min="2561" max="2561" width="13.140625" style="344" bestFit="1" customWidth="1"/>
    <col min="2562" max="2562" width="14.7109375" style="344" bestFit="1" customWidth="1"/>
    <col min="2563" max="2563" width="18.42578125" style="344" bestFit="1" customWidth="1"/>
    <col min="2564" max="2565" width="9.7109375" style="344" bestFit="1" customWidth="1"/>
    <col min="2566" max="2566" width="14.7109375" style="344" bestFit="1" customWidth="1"/>
    <col min="2567" max="2567" width="14" style="344" customWidth="1"/>
    <col min="2568" max="2568" width="14.140625" style="344" bestFit="1" customWidth="1"/>
    <col min="2569" max="2569" width="14.28515625" style="344" customWidth="1"/>
    <col min="2570" max="2571" width="9.7109375" style="344" bestFit="1" customWidth="1"/>
    <col min="2572" max="2572" width="12.28515625" style="344" customWidth="1"/>
    <col min="2573" max="2573" width="14" style="344" customWidth="1"/>
    <col min="2574" max="2574" width="13.85546875" style="344" customWidth="1"/>
    <col min="2575" max="2575" width="13.7109375" style="344" bestFit="1" customWidth="1"/>
    <col min="2576" max="2576" width="13.42578125" style="344" customWidth="1"/>
    <col min="2577" max="2577" width="11.5703125" style="344" customWidth="1"/>
    <col min="2578" max="2816" width="9.140625" style="344"/>
    <col min="2817" max="2817" width="13.140625" style="344" bestFit="1" customWidth="1"/>
    <col min="2818" max="2818" width="14.7109375" style="344" bestFit="1" customWidth="1"/>
    <col min="2819" max="2819" width="18.42578125" style="344" bestFit="1" customWidth="1"/>
    <col min="2820" max="2821" width="9.7109375" style="344" bestFit="1" customWidth="1"/>
    <col min="2822" max="2822" width="14.7109375" style="344" bestFit="1" customWidth="1"/>
    <col min="2823" max="2823" width="14" style="344" customWidth="1"/>
    <col min="2824" max="2824" width="14.140625" style="344" bestFit="1" customWidth="1"/>
    <col min="2825" max="2825" width="14.28515625" style="344" customWidth="1"/>
    <col min="2826" max="2827" width="9.7109375" style="344" bestFit="1" customWidth="1"/>
    <col min="2828" max="2828" width="12.28515625" style="344" customWidth="1"/>
    <col min="2829" max="2829" width="14" style="344" customWidth="1"/>
    <col min="2830" max="2830" width="13.85546875" style="344" customWidth="1"/>
    <col min="2831" max="2831" width="13.7109375" style="344" bestFit="1" customWidth="1"/>
    <col min="2832" max="2832" width="13.42578125" style="344" customWidth="1"/>
    <col min="2833" max="2833" width="11.5703125" style="344" customWidth="1"/>
    <col min="2834" max="3072" width="9.140625" style="344"/>
    <col min="3073" max="3073" width="13.140625" style="344" bestFit="1" customWidth="1"/>
    <col min="3074" max="3074" width="14.7109375" style="344" bestFit="1" customWidth="1"/>
    <col min="3075" max="3075" width="18.42578125" style="344" bestFit="1" customWidth="1"/>
    <col min="3076" max="3077" width="9.7109375" style="344" bestFit="1" customWidth="1"/>
    <col min="3078" max="3078" width="14.7109375" style="344" bestFit="1" customWidth="1"/>
    <col min="3079" max="3079" width="14" style="344" customWidth="1"/>
    <col min="3080" max="3080" width="14.140625" style="344" bestFit="1" customWidth="1"/>
    <col min="3081" max="3081" width="14.28515625" style="344" customWidth="1"/>
    <col min="3082" max="3083" width="9.7109375" style="344" bestFit="1" customWidth="1"/>
    <col min="3084" max="3084" width="12.28515625" style="344" customWidth="1"/>
    <col min="3085" max="3085" width="14" style="344" customWidth="1"/>
    <col min="3086" max="3086" width="13.85546875" style="344" customWidth="1"/>
    <col min="3087" max="3087" width="13.7109375" style="344" bestFit="1" customWidth="1"/>
    <col min="3088" max="3088" width="13.42578125" style="344" customWidth="1"/>
    <col min="3089" max="3089" width="11.5703125" style="344" customWidth="1"/>
    <col min="3090" max="3328" width="9.140625" style="344"/>
    <col min="3329" max="3329" width="13.140625" style="344" bestFit="1" customWidth="1"/>
    <col min="3330" max="3330" width="14.7109375" style="344" bestFit="1" customWidth="1"/>
    <col min="3331" max="3331" width="18.42578125" style="344" bestFit="1" customWidth="1"/>
    <col min="3332" max="3333" width="9.7109375" style="344" bestFit="1" customWidth="1"/>
    <col min="3334" max="3334" width="14.7109375" style="344" bestFit="1" customWidth="1"/>
    <col min="3335" max="3335" width="14" style="344" customWidth="1"/>
    <col min="3336" max="3336" width="14.140625" style="344" bestFit="1" customWidth="1"/>
    <col min="3337" max="3337" width="14.28515625" style="344" customWidth="1"/>
    <col min="3338" max="3339" width="9.7109375" style="344" bestFit="1" customWidth="1"/>
    <col min="3340" max="3340" width="12.28515625" style="344" customWidth="1"/>
    <col min="3341" max="3341" width="14" style="344" customWidth="1"/>
    <col min="3342" max="3342" width="13.85546875" style="344" customWidth="1"/>
    <col min="3343" max="3343" width="13.7109375" style="344" bestFit="1" customWidth="1"/>
    <col min="3344" max="3344" width="13.42578125" style="344" customWidth="1"/>
    <col min="3345" max="3345" width="11.5703125" style="344" customWidth="1"/>
    <col min="3346" max="3584" width="9.140625" style="344"/>
    <col min="3585" max="3585" width="13.140625" style="344" bestFit="1" customWidth="1"/>
    <col min="3586" max="3586" width="14.7109375" style="344" bestFit="1" customWidth="1"/>
    <col min="3587" max="3587" width="18.42578125" style="344" bestFit="1" customWidth="1"/>
    <col min="3588" max="3589" width="9.7109375" style="344" bestFit="1" customWidth="1"/>
    <col min="3590" max="3590" width="14.7109375" style="344" bestFit="1" customWidth="1"/>
    <col min="3591" max="3591" width="14" style="344" customWidth="1"/>
    <col min="3592" max="3592" width="14.140625" style="344" bestFit="1" customWidth="1"/>
    <col min="3593" max="3593" width="14.28515625" style="344" customWidth="1"/>
    <col min="3594" max="3595" width="9.7109375" style="344" bestFit="1" customWidth="1"/>
    <col min="3596" max="3596" width="12.28515625" style="344" customWidth="1"/>
    <col min="3597" max="3597" width="14" style="344" customWidth="1"/>
    <col min="3598" max="3598" width="13.85546875" style="344" customWidth="1"/>
    <col min="3599" max="3599" width="13.7109375" style="344" bestFit="1" customWidth="1"/>
    <col min="3600" max="3600" width="13.42578125" style="344" customWidth="1"/>
    <col min="3601" max="3601" width="11.5703125" style="344" customWidth="1"/>
    <col min="3602" max="3840" width="9.140625" style="344"/>
    <col min="3841" max="3841" width="13.140625" style="344" bestFit="1" customWidth="1"/>
    <col min="3842" max="3842" width="14.7109375" style="344" bestFit="1" customWidth="1"/>
    <col min="3843" max="3843" width="18.42578125" style="344" bestFit="1" customWidth="1"/>
    <col min="3844" max="3845" width="9.7109375" style="344" bestFit="1" customWidth="1"/>
    <col min="3846" max="3846" width="14.7109375" style="344" bestFit="1" customWidth="1"/>
    <col min="3847" max="3847" width="14" style="344" customWidth="1"/>
    <col min="3848" max="3848" width="14.140625" style="344" bestFit="1" customWidth="1"/>
    <col min="3849" max="3849" width="14.28515625" style="344" customWidth="1"/>
    <col min="3850" max="3851" width="9.7109375" style="344" bestFit="1" customWidth="1"/>
    <col min="3852" max="3852" width="12.28515625" style="344" customWidth="1"/>
    <col min="3853" max="3853" width="14" style="344" customWidth="1"/>
    <col min="3854" max="3854" width="13.85546875" style="344" customWidth="1"/>
    <col min="3855" max="3855" width="13.7109375" style="344" bestFit="1" customWidth="1"/>
    <col min="3856" max="3856" width="13.42578125" style="344" customWidth="1"/>
    <col min="3857" max="3857" width="11.5703125" style="344" customWidth="1"/>
    <col min="3858" max="4096" width="9.140625" style="344"/>
    <col min="4097" max="4097" width="13.140625" style="344" bestFit="1" customWidth="1"/>
    <col min="4098" max="4098" width="14.7109375" style="344" bestFit="1" customWidth="1"/>
    <col min="4099" max="4099" width="18.42578125" style="344" bestFit="1" customWidth="1"/>
    <col min="4100" max="4101" width="9.7109375" style="344" bestFit="1" customWidth="1"/>
    <col min="4102" max="4102" width="14.7109375" style="344" bestFit="1" customWidth="1"/>
    <col min="4103" max="4103" width="14" style="344" customWidth="1"/>
    <col min="4104" max="4104" width="14.140625" style="344" bestFit="1" customWidth="1"/>
    <col min="4105" max="4105" width="14.28515625" style="344" customWidth="1"/>
    <col min="4106" max="4107" width="9.7109375" style="344" bestFit="1" customWidth="1"/>
    <col min="4108" max="4108" width="12.28515625" style="344" customWidth="1"/>
    <col min="4109" max="4109" width="14" style="344" customWidth="1"/>
    <col min="4110" max="4110" width="13.85546875" style="344" customWidth="1"/>
    <col min="4111" max="4111" width="13.7109375" style="344" bestFit="1" customWidth="1"/>
    <col min="4112" max="4112" width="13.42578125" style="344" customWidth="1"/>
    <col min="4113" max="4113" width="11.5703125" style="344" customWidth="1"/>
    <col min="4114" max="4352" width="9.140625" style="344"/>
    <col min="4353" max="4353" width="13.140625" style="344" bestFit="1" customWidth="1"/>
    <col min="4354" max="4354" width="14.7109375" style="344" bestFit="1" customWidth="1"/>
    <col min="4355" max="4355" width="18.42578125" style="344" bestFit="1" customWidth="1"/>
    <col min="4356" max="4357" width="9.7109375" style="344" bestFit="1" customWidth="1"/>
    <col min="4358" max="4358" width="14.7109375" style="344" bestFit="1" customWidth="1"/>
    <col min="4359" max="4359" width="14" style="344" customWidth="1"/>
    <col min="4360" max="4360" width="14.140625" style="344" bestFit="1" customWidth="1"/>
    <col min="4361" max="4361" width="14.28515625" style="344" customWidth="1"/>
    <col min="4362" max="4363" width="9.7109375" style="344" bestFit="1" customWidth="1"/>
    <col min="4364" max="4364" width="12.28515625" style="344" customWidth="1"/>
    <col min="4365" max="4365" width="14" style="344" customWidth="1"/>
    <col min="4366" max="4366" width="13.85546875" style="344" customWidth="1"/>
    <col min="4367" max="4367" width="13.7109375" style="344" bestFit="1" customWidth="1"/>
    <col min="4368" max="4368" width="13.42578125" style="344" customWidth="1"/>
    <col min="4369" max="4369" width="11.5703125" style="344" customWidth="1"/>
    <col min="4370" max="4608" width="9.140625" style="344"/>
    <col min="4609" max="4609" width="13.140625" style="344" bestFit="1" customWidth="1"/>
    <col min="4610" max="4610" width="14.7109375" style="344" bestFit="1" customWidth="1"/>
    <col min="4611" max="4611" width="18.42578125" style="344" bestFit="1" customWidth="1"/>
    <col min="4612" max="4613" width="9.7109375" style="344" bestFit="1" customWidth="1"/>
    <col min="4614" max="4614" width="14.7109375" style="344" bestFit="1" customWidth="1"/>
    <col min="4615" max="4615" width="14" style="344" customWidth="1"/>
    <col min="4616" max="4616" width="14.140625" style="344" bestFit="1" customWidth="1"/>
    <col min="4617" max="4617" width="14.28515625" style="344" customWidth="1"/>
    <col min="4618" max="4619" width="9.7109375" style="344" bestFit="1" customWidth="1"/>
    <col min="4620" max="4620" width="12.28515625" style="344" customWidth="1"/>
    <col min="4621" max="4621" width="14" style="344" customWidth="1"/>
    <col min="4622" max="4622" width="13.85546875" style="344" customWidth="1"/>
    <col min="4623" max="4623" width="13.7109375" style="344" bestFit="1" customWidth="1"/>
    <col min="4624" max="4624" width="13.42578125" style="344" customWidth="1"/>
    <col min="4625" max="4625" width="11.5703125" style="344" customWidth="1"/>
    <col min="4626" max="4864" width="9.140625" style="344"/>
    <col min="4865" max="4865" width="13.140625" style="344" bestFit="1" customWidth="1"/>
    <col min="4866" max="4866" width="14.7109375" style="344" bestFit="1" customWidth="1"/>
    <col min="4867" max="4867" width="18.42578125" style="344" bestFit="1" customWidth="1"/>
    <col min="4868" max="4869" width="9.7109375" style="344" bestFit="1" customWidth="1"/>
    <col min="4870" max="4870" width="14.7109375" style="344" bestFit="1" customWidth="1"/>
    <col min="4871" max="4871" width="14" style="344" customWidth="1"/>
    <col min="4872" max="4872" width="14.140625" style="344" bestFit="1" customWidth="1"/>
    <col min="4873" max="4873" width="14.28515625" style="344" customWidth="1"/>
    <col min="4874" max="4875" width="9.7109375" style="344" bestFit="1" customWidth="1"/>
    <col min="4876" max="4876" width="12.28515625" style="344" customWidth="1"/>
    <col min="4877" max="4877" width="14" style="344" customWidth="1"/>
    <col min="4878" max="4878" width="13.85546875" style="344" customWidth="1"/>
    <col min="4879" max="4879" width="13.7109375" style="344" bestFit="1" customWidth="1"/>
    <col min="4880" max="4880" width="13.42578125" style="344" customWidth="1"/>
    <col min="4881" max="4881" width="11.5703125" style="344" customWidth="1"/>
    <col min="4882" max="5120" width="9.140625" style="344"/>
    <col min="5121" max="5121" width="13.140625" style="344" bestFit="1" customWidth="1"/>
    <col min="5122" max="5122" width="14.7109375" style="344" bestFit="1" customWidth="1"/>
    <col min="5123" max="5123" width="18.42578125" style="344" bestFit="1" customWidth="1"/>
    <col min="5124" max="5125" width="9.7109375" style="344" bestFit="1" customWidth="1"/>
    <col min="5126" max="5126" width="14.7109375" style="344" bestFit="1" customWidth="1"/>
    <col min="5127" max="5127" width="14" style="344" customWidth="1"/>
    <col min="5128" max="5128" width="14.140625" style="344" bestFit="1" customWidth="1"/>
    <col min="5129" max="5129" width="14.28515625" style="344" customWidth="1"/>
    <col min="5130" max="5131" width="9.7109375" style="344" bestFit="1" customWidth="1"/>
    <col min="5132" max="5132" width="12.28515625" style="344" customWidth="1"/>
    <col min="5133" max="5133" width="14" style="344" customWidth="1"/>
    <col min="5134" max="5134" width="13.85546875" style="344" customWidth="1"/>
    <col min="5135" max="5135" width="13.7109375" style="344" bestFit="1" customWidth="1"/>
    <col min="5136" max="5136" width="13.42578125" style="344" customWidth="1"/>
    <col min="5137" max="5137" width="11.5703125" style="344" customWidth="1"/>
    <col min="5138" max="5376" width="9.140625" style="344"/>
    <col min="5377" max="5377" width="13.140625" style="344" bestFit="1" customWidth="1"/>
    <col min="5378" max="5378" width="14.7109375" style="344" bestFit="1" customWidth="1"/>
    <col min="5379" max="5379" width="18.42578125" style="344" bestFit="1" customWidth="1"/>
    <col min="5380" max="5381" width="9.7109375" style="344" bestFit="1" customWidth="1"/>
    <col min="5382" max="5382" width="14.7109375" style="344" bestFit="1" customWidth="1"/>
    <col min="5383" max="5383" width="14" style="344" customWidth="1"/>
    <col min="5384" max="5384" width="14.140625" style="344" bestFit="1" customWidth="1"/>
    <col min="5385" max="5385" width="14.28515625" style="344" customWidth="1"/>
    <col min="5386" max="5387" width="9.7109375" style="344" bestFit="1" customWidth="1"/>
    <col min="5388" max="5388" width="12.28515625" style="344" customWidth="1"/>
    <col min="5389" max="5389" width="14" style="344" customWidth="1"/>
    <col min="5390" max="5390" width="13.85546875" style="344" customWidth="1"/>
    <col min="5391" max="5391" width="13.7109375" style="344" bestFit="1" customWidth="1"/>
    <col min="5392" max="5392" width="13.42578125" style="344" customWidth="1"/>
    <col min="5393" max="5393" width="11.5703125" style="344" customWidth="1"/>
    <col min="5394" max="5632" width="9.140625" style="344"/>
    <col min="5633" max="5633" width="13.140625" style="344" bestFit="1" customWidth="1"/>
    <col min="5634" max="5634" width="14.7109375" style="344" bestFit="1" customWidth="1"/>
    <col min="5635" max="5635" width="18.42578125" style="344" bestFit="1" customWidth="1"/>
    <col min="5636" max="5637" width="9.7109375" style="344" bestFit="1" customWidth="1"/>
    <col min="5638" max="5638" width="14.7109375" style="344" bestFit="1" customWidth="1"/>
    <col min="5639" max="5639" width="14" style="344" customWidth="1"/>
    <col min="5640" max="5640" width="14.140625" style="344" bestFit="1" customWidth="1"/>
    <col min="5641" max="5641" width="14.28515625" style="344" customWidth="1"/>
    <col min="5642" max="5643" width="9.7109375" style="344" bestFit="1" customWidth="1"/>
    <col min="5644" max="5644" width="12.28515625" style="344" customWidth="1"/>
    <col min="5645" max="5645" width="14" style="344" customWidth="1"/>
    <col min="5646" max="5646" width="13.85546875" style="344" customWidth="1"/>
    <col min="5647" max="5647" width="13.7109375" style="344" bestFit="1" customWidth="1"/>
    <col min="5648" max="5648" width="13.42578125" style="344" customWidth="1"/>
    <col min="5649" max="5649" width="11.5703125" style="344" customWidth="1"/>
    <col min="5650" max="5888" width="9.140625" style="344"/>
    <col min="5889" max="5889" width="13.140625" style="344" bestFit="1" customWidth="1"/>
    <col min="5890" max="5890" width="14.7109375" style="344" bestFit="1" customWidth="1"/>
    <col min="5891" max="5891" width="18.42578125" style="344" bestFit="1" customWidth="1"/>
    <col min="5892" max="5893" width="9.7109375" style="344" bestFit="1" customWidth="1"/>
    <col min="5894" max="5894" width="14.7109375" style="344" bestFit="1" customWidth="1"/>
    <col min="5895" max="5895" width="14" style="344" customWidth="1"/>
    <col min="5896" max="5896" width="14.140625" style="344" bestFit="1" customWidth="1"/>
    <col min="5897" max="5897" width="14.28515625" style="344" customWidth="1"/>
    <col min="5898" max="5899" width="9.7109375" style="344" bestFit="1" customWidth="1"/>
    <col min="5900" max="5900" width="12.28515625" style="344" customWidth="1"/>
    <col min="5901" max="5901" width="14" style="344" customWidth="1"/>
    <col min="5902" max="5902" width="13.85546875" style="344" customWidth="1"/>
    <col min="5903" max="5903" width="13.7109375" style="344" bestFit="1" customWidth="1"/>
    <col min="5904" max="5904" width="13.42578125" style="344" customWidth="1"/>
    <col min="5905" max="5905" width="11.5703125" style="344" customWidth="1"/>
    <col min="5906" max="6144" width="9.140625" style="344"/>
    <col min="6145" max="6145" width="13.140625" style="344" bestFit="1" customWidth="1"/>
    <col min="6146" max="6146" width="14.7109375" style="344" bestFit="1" customWidth="1"/>
    <col min="6147" max="6147" width="18.42578125" style="344" bestFit="1" customWidth="1"/>
    <col min="6148" max="6149" width="9.7109375" style="344" bestFit="1" customWidth="1"/>
    <col min="6150" max="6150" width="14.7109375" style="344" bestFit="1" customWidth="1"/>
    <col min="6151" max="6151" width="14" style="344" customWidth="1"/>
    <col min="6152" max="6152" width="14.140625" style="344" bestFit="1" customWidth="1"/>
    <col min="6153" max="6153" width="14.28515625" style="344" customWidth="1"/>
    <col min="6154" max="6155" width="9.7109375" style="344" bestFit="1" customWidth="1"/>
    <col min="6156" max="6156" width="12.28515625" style="344" customWidth="1"/>
    <col min="6157" max="6157" width="14" style="344" customWidth="1"/>
    <col min="6158" max="6158" width="13.85546875" style="344" customWidth="1"/>
    <col min="6159" max="6159" width="13.7109375" style="344" bestFit="1" customWidth="1"/>
    <col min="6160" max="6160" width="13.42578125" style="344" customWidth="1"/>
    <col min="6161" max="6161" width="11.5703125" style="344" customWidth="1"/>
    <col min="6162" max="6400" width="9.140625" style="344"/>
    <col min="6401" max="6401" width="13.140625" style="344" bestFit="1" customWidth="1"/>
    <col min="6402" max="6402" width="14.7109375" style="344" bestFit="1" customWidth="1"/>
    <col min="6403" max="6403" width="18.42578125" style="344" bestFit="1" customWidth="1"/>
    <col min="6404" max="6405" width="9.7109375" style="344" bestFit="1" customWidth="1"/>
    <col min="6406" max="6406" width="14.7109375" style="344" bestFit="1" customWidth="1"/>
    <col min="6407" max="6407" width="14" style="344" customWidth="1"/>
    <col min="6408" max="6408" width="14.140625" style="344" bestFit="1" customWidth="1"/>
    <col min="6409" max="6409" width="14.28515625" style="344" customWidth="1"/>
    <col min="6410" max="6411" width="9.7109375" style="344" bestFit="1" customWidth="1"/>
    <col min="6412" max="6412" width="12.28515625" style="344" customWidth="1"/>
    <col min="6413" max="6413" width="14" style="344" customWidth="1"/>
    <col min="6414" max="6414" width="13.85546875" style="344" customWidth="1"/>
    <col min="6415" max="6415" width="13.7109375" style="344" bestFit="1" customWidth="1"/>
    <col min="6416" max="6416" width="13.42578125" style="344" customWidth="1"/>
    <col min="6417" max="6417" width="11.5703125" style="344" customWidth="1"/>
    <col min="6418" max="6656" width="9.140625" style="344"/>
    <col min="6657" max="6657" width="13.140625" style="344" bestFit="1" customWidth="1"/>
    <col min="6658" max="6658" width="14.7109375" style="344" bestFit="1" customWidth="1"/>
    <col min="6659" max="6659" width="18.42578125" style="344" bestFit="1" customWidth="1"/>
    <col min="6660" max="6661" width="9.7109375" style="344" bestFit="1" customWidth="1"/>
    <col min="6662" max="6662" width="14.7109375" style="344" bestFit="1" customWidth="1"/>
    <col min="6663" max="6663" width="14" style="344" customWidth="1"/>
    <col min="6664" max="6664" width="14.140625" style="344" bestFit="1" customWidth="1"/>
    <col min="6665" max="6665" width="14.28515625" style="344" customWidth="1"/>
    <col min="6666" max="6667" width="9.7109375" style="344" bestFit="1" customWidth="1"/>
    <col min="6668" max="6668" width="12.28515625" style="344" customWidth="1"/>
    <col min="6669" max="6669" width="14" style="344" customWidth="1"/>
    <col min="6670" max="6670" width="13.85546875" style="344" customWidth="1"/>
    <col min="6671" max="6671" width="13.7109375" style="344" bestFit="1" customWidth="1"/>
    <col min="6672" max="6672" width="13.42578125" style="344" customWidth="1"/>
    <col min="6673" max="6673" width="11.5703125" style="344" customWidth="1"/>
    <col min="6674" max="6912" width="9.140625" style="344"/>
    <col min="6913" max="6913" width="13.140625" style="344" bestFit="1" customWidth="1"/>
    <col min="6914" max="6914" width="14.7109375" style="344" bestFit="1" customWidth="1"/>
    <col min="6915" max="6915" width="18.42578125" style="344" bestFit="1" customWidth="1"/>
    <col min="6916" max="6917" width="9.7109375" style="344" bestFit="1" customWidth="1"/>
    <col min="6918" max="6918" width="14.7109375" style="344" bestFit="1" customWidth="1"/>
    <col min="6919" max="6919" width="14" style="344" customWidth="1"/>
    <col min="6920" max="6920" width="14.140625" style="344" bestFit="1" customWidth="1"/>
    <col min="6921" max="6921" width="14.28515625" style="344" customWidth="1"/>
    <col min="6922" max="6923" width="9.7109375" style="344" bestFit="1" customWidth="1"/>
    <col min="6924" max="6924" width="12.28515625" style="344" customWidth="1"/>
    <col min="6925" max="6925" width="14" style="344" customWidth="1"/>
    <col min="6926" max="6926" width="13.85546875" style="344" customWidth="1"/>
    <col min="6927" max="6927" width="13.7109375" style="344" bestFit="1" customWidth="1"/>
    <col min="6928" max="6928" width="13.42578125" style="344" customWidth="1"/>
    <col min="6929" max="6929" width="11.5703125" style="344" customWidth="1"/>
    <col min="6930" max="7168" width="9.140625" style="344"/>
    <col min="7169" max="7169" width="13.140625" style="344" bestFit="1" customWidth="1"/>
    <col min="7170" max="7170" width="14.7109375" style="344" bestFit="1" customWidth="1"/>
    <col min="7171" max="7171" width="18.42578125" style="344" bestFit="1" customWidth="1"/>
    <col min="7172" max="7173" width="9.7109375" style="344" bestFit="1" customWidth="1"/>
    <col min="7174" max="7174" width="14.7109375" style="344" bestFit="1" customWidth="1"/>
    <col min="7175" max="7175" width="14" style="344" customWidth="1"/>
    <col min="7176" max="7176" width="14.140625" style="344" bestFit="1" customWidth="1"/>
    <col min="7177" max="7177" width="14.28515625" style="344" customWidth="1"/>
    <col min="7178" max="7179" width="9.7109375" style="344" bestFit="1" customWidth="1"/>
    <col min="7180" max="7180" width="12.28515625" style="344" customWidth="1"/>
    <col min="7181" max="7181" width="14" style="344" customWidth="1"/>
    <col min="7182" max="7182" width="13.85546875" style="344" customWidth="1"/>
    <col min="7183" max="7183" width="13.7109375" style="344" bestFit="1" customWidth="1"/>
    <col min="7184" max="7184" width="13.42578125" style="344" customWidth="1"/>
    <col min="7185" max="7185" width="11.5703125" style="344" customWidth="1"/>
    <col min="7186" max="7424" width="9.140625" style="344"/>
    <col min="7425" max="7425" width="13.140625" style="344" bestFit="1" customWidth="1"/>
    <col min="7426" max="7426" width="14.7109375" style="344" bestFit="1" customWidth="1"/>
    <col min="7427" max="7427" width="18.42578125" style="344" bestFit="1" customWidth="1"/>
    <col min="7428" max="7429" width="9.7109375" style="344" bestFit="1" customWidth="1"/>
    <col min="7430" max="7430" width="14.7109375" style="344" bestFit="1" customWidth="1"/>
    <col min="7431" max="7431" width="14" style="344" customWidth="1"/>
    <col min="7432" max="7432" width="14.140625" style="344" bestFit="1" customWidth="1"/>
    <col min="7433" max="7433" width="14.28515625" style="344" customWidth="1"/>
    <col min="7434" max="7435" width="9.7109375" style="344" bestFit="1" customWidth="1"/>
    <col min="7436" max="7436" width="12.28515625" style="344" customWidth="1"/>
    <col min="7437" max="7437" width="14" style="344" customWidth="1"/>
    <col min="7438" max="7438" width="13.85546875" style="344" customWidth="1"/>
    <col min="7439" max="7439" width="13.7109375" style="344" bestFit="1" customWidth="1"/>
    <col min="7440" max="7440" width="13.42578125" style="344" customWidth="1"/>
    <col min="7441" max="7441" width="11.5703125" style="344" customWidth="1"/>
    <col min="7442" max="7680" width="9.140625" style="344"/>
    <col min="7681" max="7681" width="13.140625" style="344" bestFit="1" customWidth="1"/>
    <col min="7682" max="7682" width="14.7109375" style="344" bestFit="1" customWidth="1"/>
    <col min="7683" max="7683" width="18.42578125" style="344" bestFit="1" customWidth="1"/>
    <col min="7684" max="7685" width="9.7109375" style="344" bestFit="1" customWidth="1"/>
    <col min="7686" max="7686" width="14.7109375" style="344" bestFit="1" customWidth="1"/>
    <col min="7687" max="7687" width="14" style="344" customWidth="1"/>
    <col min="7688" max="7688" width="14.140625" style="344" bestFit="1" customWidth="1"/>
    <col min="7689" max="7689" width="14.28515625" style="344" customWidth="1"/>
    <col min="7690" max="7691" width="9.7109375" style="344" bestFit="1" customWidth="1"/>
    <col min="7692" max="7692" width="12.28515625" style="344" customWidth="1"/>
    <col min="7693" max="7693" width="14" style="344" customWidth="1"/>
    <col min="7694" max="7694" width="13.85546875" style="344" customWidth="1"/>
    <col min="7695" max="7695" width="13.7109375" style="344" bestFit="1" customWidth="1"/>
    <col min="7696" max="7696" width="13.42578125" style="344" customWidth="1"/>
    <col min="7697" max="7697" width="11.5703125" style="344" customWidth="1"/>
    <col min="7698" max="7936" width="9.140625" style="344"/>
    <col min="7937" max="7937" width="13.140625" style="344" bestFit="1" customWidth="1"/>
    <col min="7938" max="7938" width="14.7109375" style="344" bestFit="1" customWidth="1"/>
    <col min="7939" max="7939" width="18.42578125" style="344" bestFit="1" customWidth="1"/>
    <col min="7940" max="7941" width="9.7109375" style="344" bestFit="1" customWidth="1"/>
    <col min="7942" max="7942" width="14.7109375" style="344" bestFit="1" customWidth="1"/>
    <col min="7943" max="7943" width="14" style="344" customWidth="1"/>
    <col min="7944" max="7944" width="14.140625" style="344" bestFit="1" customWidth="1"/>
    <col min="7945" max="7945" width="14.28515625" style="344" customWidth="1"/>
    <col min="7946" max="7947" width="9.7109375" style="344" bestFit="1" customWidth="1"/>
    <col min="7948" max="7948" width="12.28515625" style="344" customWidth="1"/>
    <col min="7949" max="7949" width="14" style="344" customWidth="1"/>
    <col min="7950" max="7950" width="13.85546875" style="344" customWidth="1"/>
    <col min="7951" max="7951" width="13.7109375" style="344" bestFit="1" customWidth="1"/>
    <col min="7952" max="7952" width="13.42578125" style="344" customWidth="1"/>
    <col min="7953" max="7953" width="11.5703125" style="344" customWidth="1"/>
    <col min="7954" max="8192" width="9.140625" style="344"/>
    <col min="8193" max="8193" width="13.140625" style="344" bestFit="1" customWidth="1"/>
    <col min="8194" max="8194" width="14.7109375" style="344" bestFit="1" customWidth="1"/>
    <col min="8195" max="8195" width="18.42578125" style="344" bestFit="1" customWidth="1"/>
    <col min="8196" max="8197" width="9.7109375" style="344" bestFit="1" customWidth="1"/>
    <col min="8198" max="8198" width="14.7109375" style="344" bestFit="1" customWidth="1"/>
    <col min="8199" max="8199" width="14" style="344" customWidth="1"/>
    <col min="8200" max="8200" width="14.140625" style="344" bestFit="1" customWidth="1"/>
    <col min="8201" max="8201" width="14.28515625" style="344" customWidth="1"/>
    <col min="8202" max="8203" width="9.7109375" style="344" bestFit="1" customWidth="1"/>
    <col min="8204" max="8204" width="12.28515625" style="344" customWidth="1"/>
    <col min="8205" max="8205" width="14" style="344" customWidth="1"/>
    <col min="8206" max="8206" width="13.85546875" style="344" customWidth="1"/>
    <col min="8207" max="8207" width="13.7109375" style="344" bestFit="1" customWidth="1"/>
    <col min="8208" max="8208" width="13.42578125" style="344" customWidth="1"/>
    <col min="8209" max="8209" width="11.5703125" style="344" customWidth="1"/>
    <col min="8210" max="8448" width="9.140625" style="344"/>
    <col min="8449" max="8449" width="13.140625" style="344" bestFit="1" customWidth="1"/>
    <col min="8450" max="8450" width="14.7109375" style="344" bestFit="1" customWidth="1"/>
    <col min="8451" max="8451" width="18.42578125" style="344" bestFit="1" customWidth="1"/>
    <col min="8452" max="8453" width="9.7109375" style="344" bestFit="1" customWidth="1"/>
    <col min="8454" max="8454" width="14.7109375" style="344" bestFit="1" customWidth="1"/>
    <col min="8455" max="8455" width="14" style="344" customWidth="1"/>
    <col min="8456" max="8456" width="14.140625" style="344" bestFit="1" customWidth="1"/>
    <col min="8457" max="8457" width="14.28515625" style="344" customWidth="1"/>
    <col min="8458" max="8459" width="9.7109375" style="344" bestFit="1" customWidth="1"/>
    <col min="8460" max="8460" width="12.28515625" style="344" customWidth="1"/>
    <col min="8461" max="8461" width="14" style="344" customWidth="1"/>
    <col min="8462" max="8462" width="13.85546875" style="344" customWidth="1"/>
    <col min="8463" max="8463" width="13.7109375" style="344" bestFit="1" customWidth="1"/>
    <col min="8464" max="8464" width="13.42578125" style="344" customWidth="1"/>
    <col min="8465" max="8465" width="11.5703125" style="344" customWidth="1"/>
    <col min="8466" max="8704" width="9.140625" style="344"/>
    <col min="8705" max="8705" width="13.140625" style="344" bestFit="1" customWidth="1"/>
    <col min="8706" max="8706" width="14.7109375" style="344" bestFit="1" customWidth="1"/>
    <col min="8707" max="8707" width="18.42578125" style="344" bestFit="1" customWidth="1"/>
    <col min="8708" max="8709" width="9.7109375" style="344" bestFit="1" customWidth="1"/>
    <col min="8710" max="8710" width="14.7109375" style="344" bestFit="1" customWidth="1"/>
    <col min="8711" max="8711" width="14" style="344" customWidth="1"/>
    <col min="8712" max="8712" width="14.140625" style="344" bestFit="1" customWidth="1"/>
    <col min="8713" max="8713" width="14.28515625" style="344" customWidth="1"/>
    <col min="8714" max="8715" width="9.7109375" style="344" bestFit="1" customWidth="1"/>
    <col min="8716" max="8716" width="12.28515625" style="344" customWidth="1"/>
    <col min="8717" max="8717" width="14" style="344" customWidth="1"/>
    <col min="8718" max="8718" width="13.85546875" style="344" customWidth="1"/>
    <col min="8719" max="8719" width="13.7109375" style="344" bestFit="1" customWidth="1"/>
    <col min="8720" max="8720" width="13.42578125" style="344" customWidth="1"/>
    <col min="8721" max="8721" width="11.5703125" style="344" customWidth="1"/>
    <col min="8722" max="8960" width="9.140625" style="344"/>
    <col min="8961" max="8961" width="13.140625" style="344" bestFit="1" customWidth="1"/>
    <col min="8962" max="8962" width="14.7109375" style="344" bestFit="1" customWidth="1"/>
    <col min="8963" max="8963" width="18.42578125" style="344" bestFit="1" customWidth="1"/>
    <col min="8964" max="8965" width="9.7109375" style="344" bestFit="1" customWidth="1"/>
    <col min="8966" max="8966" width="14.7109375" style="344" bestFit="1" customWidth="1"/>
    <col min="8967" max="8967" width="14" style="344" customWidth="1"/>
    <col min="8968" max="8968" width="14.140625" style="344" bestFit="1" customWidth="1"/>
    <col min="8969" max="8969" width="14.28515625" style="344" customWidth="1"/>
    <col min="8970" max="8971" width="9.7109375" style="344" bestFit="1" customWidth="1"/>
    <col min="8972" max="8972" width="12.28515625" style="344" customWidth="1"/>
    <col min="8973" max="8973" width="14" style="344" customWidth="1"/>
    <col min="8974" max="8974" width="13.85546875" style="344" customWidth="1"/>
    <col min="8975" max="8975" width="13.7109375" style="344" bestFit="1" customWidth="1"/>
    <col min="8976" max="8976" width="13.42578125" style="344" customWidth="1"/>
    <col min="8977" max="8977" width="11.5703125" style="344" customWidth="1"/>
    <col min="8978" max="9216" width="9.140625" style="344"/>
    <col min="9217" max="9217" width="13.140625" style="344" bestFit="1" customWidth="1"/>
    <col min="9218" max="9218" width="14.7109375" style="344" bestFit="1" customWidth="1"/>
    <col min="9219" max="9219" width="18.42578125" style="344" bestFit="1" customWidth="1"/>
    <col min="9220" max="9221" width="9.7109375" style="344" bestFit="1" customWidth="1"/>
    <col min="9222" max="9222" width="14.7109375" style="344" bestFit="1" customWidth="1"/>
    <col min="9223" max="9223" width="14" style="344" customWidth="1"/>
    <col min="9224" max="9224" width="14.140625" style="344" bestFit="1" customWidth="1"/>
    <col min="9225" max="9225" width="14.28515625" style="344" customWidth="1"/>
    <col min="9226" max="9227" width="9.7109375" style="344" bestFit="1" customWidth="1"/>
    <col min="9228" max="9228" width="12.28515625" style="344" customWidth="1"/>
    <col min="9229" max="9229" width="14" style="344" customWidth="1"/>
    <col min="9230" max="9230" width="13.85546875" style="344" customWidth="1"/>
    <col min="9231" max="9231" width="13.7109375" style="344" bestFit="1" customWidth="1"/>
    <col min="9232" max="9232" width="13.42578125" style="344" customWidth="1"/>
    <col min="9233" max="9233" width="11.5703125" style="344" customWidth="1"/>
    <col min="9234" max="9472" width="9.140625" style="344"/>
    <col min="9473" max="9473" width="13.140625" style="344" bestFit="1" customWidth="1"/>
    <col min="9474" max="9474" width="14.7109375" style="344" bestFit="1" customWidth="1"/>
    <col min="9475" max="9475" width="18.42578125" style="344" bestFit="1" customWidth="1"/>
    <col min="9476" max="9477" width="9.7109375" style="344" bestFit="1" customWidth="1"/>
    <col min="9478" max="9478" width="14.7109375" style="344" bestFit="1" customWidth="1"/>
    <col min="9479" max="9479" width="14" style="344" customWidth="1"/>
    <col min="9480" max="9480" width="14.140625" style="344" bestFit="1" customWidth="1"/>
    <col min="9481" max="9481" width="14.28515625" style="344" customWidth="1"/>
    <col min="9482" max="9483" width="9.7109375" style="344" bestFit="1" customWidth="1"/>
    <col min="9484" max="9484" width="12.28515625" style="344" customWidth="1"/>
    <col min="9485" max="9485" width="14" style="344" customWidth="1"/>
    <col min="9486" max="9486" width="13.85546875" style="344" customWidth="1"/>
    <col min="9487" max="9487" width="13.7109375" style="344" bestFit="1" customWidth="1"/>
    <col min="9488" max="9488" width="13.42578125" style="344" customWidth="1"/>
    <col min="9489" max="9489" width="11.5703125" style="344" customWidth="1"/>
    <col min="9490" max="9728" width="9.140625" style="344"/>
    <col min="9729" max="9729" width="13.140625" style="344" bestFit="1" customWidth="1"/>
    <col min="9730" max="9730" width="14.7109375" style="344" bestFit="1" customWidth="1"/>
    <col min="9731" max="9731" width="18.42578125" style="344" bestFit="1" customWidth="1"/>
    <col min="9732" max="9733" width="9.7109375" style="344" bestFit="1" customWidth="1"/>
    <col min="9734" max="9734" width="14.7109375" style="344" bestFit="1" customWidth="1"/>
    <col min="9735" max="9735" width="14" style="344" customWidth="1"/>
    <col min="9736" max="9736" width="14.140625" style="344" bestFit="1" customWidth="1"/>
    <col min="9737" max="9737" width="14.28515625" style="344" customWidth="1"/>
    <col min="9738" max="9739" width="9.7109375" style="344" bestFit="1" customWidth="1"/>
    <col min="9740" max="9740" width="12.28515625" style="344" customWidth="1"/>
    <col min="9741" max="9741" width="14" style="344" customWidth="1"/>
    <col min="9742" max="9742" width="13.85546875" style="344" customWidth="1"/>
    <col min="9743" max="9743" width="13.7109375" style="344" bestFit="1" customWidth="1"/>
    <col min="9744" max="9744" width="13.42578125" style="344" customWidth="1"/>
    <col min="9745" max="9745" width="11.5703125" style="344" customWidth="1"/>
    <col min="9746" max="9984" width="9.140625" style="344"/>
    <col min="9985" max="9985" width="13.140625" style="344" bestFit="1" customWidth="1"/>
    <col min="9986" max="9986" width="14.7109375" style="344" bestFit="1" customWidth="1"/>
    <col min="9987" max="9987" width="18.42578125" style="344" bestFit="1" customWidth="1"/>
    <col min="9988" max="9989" width="9.7109375" style="344" bestFit="1" customWidth="1"/>
    <col min="9990" max="9990" width="14.7109375" style="344" bestFit="1" customWidth="1"/>
    <col min="9991" max="9991" width="14" style="344" customWidth="1"/>
    <col min="9992" max="9992" width="14.140625" style="344" bestFit="1" customWidth="1"/>
    <col min="9993" max="9993" width="14.28515625" style="344" customWidth="1"/>
    <col min="9994" max="9995" width="9.7109375" style="344" bestFit="1" customWidth="1"/>
    <col min="9996" max="9996" width="12.28515625" style="344" customWidth="1"/>
    <col min="9997" max="9997" width="14" style="344" customWidth="1"/>
    <col min="9998" max="9998" width="13.85546875" style="344" customWidth="1"/>
    <col min="9999" max="9999" width="13.7109375" style="344" bestFit="1" customWidth="1"/>
    <col min="10000" max="10000" width="13.42578125" style="344" customWidth="1"/>
    <col min="10001" max="10001" width="11.5703125" style="344" customWidth="1"/>
    <col min="10002" max="10240" width="9.140625" style="344"/>
    <col min="10241" max="10241" width="13.140625" style="344" bestFit="1" customWidth="1"/>
    <col min="10242" max="10242" width="14.7109375" style="344" bestFit="1" customWidth="1"/>
    <col min="10243" max="10243" width="18.42578125" style="344" bestFit="1" customWidth="1"/>
    <col min="10244" max="10245" width="9.7109375" style="344" bestFit="1" customWidth="1"/>
    <col min="10246" max="10246" width="14.7109375" style="344" bestFit="1" customWidth="1"/>
    <col min="10247" max="10247" width="14" style="344" customWidth="1"/>
    <col min="10248" max="10248" width="14.140625" style="344" bestFit="1" customWidth="1"/>
    <col min="10249" max="10249" width="14.28515625" style="344" customWidth="1"/>
    <col min="10250" max="10251" width="9.7109375" style="344" bestFit="1" customWidth="1"/>
    <col min="10252" max="10252" width="12.28515625" style="344" customWidth="1"/>
    <col min="10253" max="10253" width="14" style="344" customWidth="1"/>
    <col min="10254" max="10254" width="13.85546875" style="344" customWidth="1"/>
    <col min="10255" max="10255" width="13.7109375" style="344" bestFit="1" customWidth="1"/>
    <col min="10256" max="10256" width="13.42578125" style="344" customWidth="1"/>
    <col min="10257" max="10257" width="11.5703125" style="344" customWidth="1"/>
    <col min="10258" max="10496" width="9.140625" style="344"/>
    <col min="10497" max="10497" width="13.140625" style="344" bestFit="1" customWidth="1"/>
    <col min="10498" max="10498" width="14.7109375" style="344" bestFit="1" customWidth="1"/>
    <col min="10499" max="10499" width="18.42578125" style="344" bestFit="1" customWidth="1"/>
    <col min="10500" max="10501" width="9.7109375" style="344" bestFit="1" customWidth="1"/>
    <col min="10502" max="10502" width="14.7109375" style="344" bestFit="1" customWidth="1"/>
    <col min="10503" max="10503" width="14" style="344" customWidth="1"/>
    <col min="10504" max="10504" width="14.140625" style="344" bestFit="1" customWidth="1"/>
    <col min="10505" max="10505" width="14.28515625" style="344" customWidth="1"/>
    <col min="10506" max="10507" width="9.7109375" style="344" bestFit="1" customWidth="1"/>
    <col min="10508" max="10508" width="12.28515625" style="344" customWidth="1"/>
    <col min="10509" max="10509" width="14" style="344" customWidth="1"/>
    <col min="10510" max="10510" width="13.85546875" style="344" customWidth="1"/>
    <col min="10511" max="10511" width="13.7109375" style="344" bestFit="1" customWidth="1"/>
    <col min="10512" max="10512" width="13.42578125" style="344" customWidth="1"/>
    <col min="10513" max="10513" width="11.5703125" style="344" customWidth="1"/>
    <col min="10514" max="10752" width="9.140625" style="344"/>
    <col min="10753" max="10753" width="13.140625" style="344" bestFit="1" customWidth="1"/>
    <col min="10754" max="10754" width="14.7109375" style="344" bestFit="1" customWidth="1"/>
    <col min="10755" max="10755" width="18.42578125" style="344" bestFit="1" customWidth="1"/>
    <col min="10756" max="10757" width="9.7109375" style="344" bestFit="1" customWidth="1"/>
    <col min="10758" max="10758" width="14.7109375" style="344" bestFit="1" customWidth="1"/>
    <col min="10759" max="10759" width="14" style="344" customWidth="1"/>
    <col min="10760" max="10760" width="14.140625" style="344" bestFit="1" customWidth="1"/>
    <col min="10761" max="10761" width="14.28515625" style="344" customWidth="1"/>
    <col min="10762" max="10763" width="9.7109375" style="344" bestFit="1" customWidth="1"/>
    <col min="10764" max="10764" width="12.28515625" style="344" customWidth="1"/>
    <col min="10765" max="10765" width="14" style="344" customWidth="1"/>
    <col min="10766" max="10766" width="13.85546875" style="344" customWidth="1"/>
    <col min="10767" max="10767" width="13.7109375" style="344" bestFit="1" customWidth="1"/>
    <col min="10768" max="10768" width="13.42578125" style="344" customWidth="1"/>
    <col min="10769" max="10769" width="11.5703125" style="344" customWidth="1"/>
    <col min="10770" max="11008" width="9.140625" style="344"/>
    <col min="11009" max="11009" width="13.140625" style="344" bestFit="1" customWidth="1"/>
    <col min="11010" max="11010" width="14.7109375" style="344" bestFit="1" customWidth="1"/>
    <col min="11011" max="11011" width="18.42578125" style="344" bestFit="1" customWidth="1"/>
    <col min="11012" max="11013" width="9.7109375" style="344" bestFit="1" customWidth="1"/>
    <col min="11014" max="11014" width="14.7109375" style="344" bestFit="1" customWidth="1"/>
    <col min="11015" max="11015" width="14" style="344" customWidth="1"/>
    <col min="11016" max="11016" width="14.140625" style="344" bestFit="1" customWidth="1"/>
    <col min="11017" max="11017" width="14.28515625" style="344" customWidth="1"/>
    <col min="11018" max="11019" width="9.7109375" style="344" bestFit="1" customWidth="1"/>
    <col min="11020" max="11020" width="12.28515625" style="344" customWidth="1"/>
    <col min="11021" max="11021" width="14" style="344" customWidth="1"/>
    <col min="11022" max="11022" width="13.85546875" style="344" customWidth="1"/>
    <col min="11023" max="11023" width="13.7109375" style="344" bestFit="1" customWidth="1"/>
    <col min="11024" max="11024" width="13.42578125" style="344" customWidth="1"/>
    <col min="11025" max="11025" width="11.5703125" style="344" customWidth="1"/>
    <col min="11026" max="11264" width="9.140625" style="344"/>
    <col min="11265" max="11265" width="13.140625" style="344" bestFit="1" customWidth="1"/>
    <col min="11266" max="11266" width="14.7109375" style="344" bestFit="1" customWidth="1"/>
    <col min="11267" max="11267" width="18.42578125" style="344" bestFit="1" customWidth="1"/>
    <col min="11268" max="11269" width="9.7109375" style="344" bestFit="1" customWidth="1"/>
    <col min="11270" max="11270" width="14.7109375" style="344" bestFit="1" customWidth="1"/>
    <col min="11271" max="11271" width="14" style="344" customWidth="1"/>
    <col min="11272" max="11272" width="14.140625" style="344" bestFit="1" customWidth="1"/>
    <col min="11273" max="11273" width="14.28515625" style="344" customWidth="1"/>
    <col min="11274" max="11275" width="9.7109375" style="344" bestFit="1" customWidth="1"/>
    <col min="11276" max="11276" width="12.28515625" style="344" customWidth="1"/>
    <col min="11277" max="11277" width="14" style="344" customWidth="1"/>
    <col min="11278" max="11278" width="13.85546875" style="344" customWidth="1"/>
    <col min="11279" max="11279" width="13.7109375" style="344" bestFit="1" customWidth="1"/>
    <col min="11280" max="11280" width="13.42578125" style="344" customWidth="1"/>
    <col min="11281" max="11281" width="11.5703125" style="344" customWidth="1"/>
    <col min="11282" max="11520" width="9.140625" style="344"/>
    <col min="11521" max="11521" width="13.140625" style="344" bestFit="1" customWidth="1"/>
    <col min="11522" max="11522" width="14.7109375" style="344" bestFit="1" customWidth="1"/>
    <col min="11523" max="11523" width="18.42578125" style="344" bestFit="1" customWidth="1"/>
    <col min="11524" max="11525" width="9.7109375" style="344" bestFit="1" customWidth="1"/>
    <col min="11526" max="11526" width="14.7109375" style="344" bestFit="1" customWidth="1"/>
    <col min="11527" max="11527" width="14" style="344" customWidth="1"/>
    <col min="11528" max="11528" width="14.140625" style="344" bestFit="1" customWidth="1"/>
    <col min="11529" max="11529" width="14.28515625" style="344" customWidth="1"/>
    <col min="11530" max="11531" width="9.7109375" style="344" bestFit="1" customWidth="1"/>
    <col min="11532" max="11532" width="12.28515625" style="344" customWidth="1"/>
    <col min="11533" max="11533" width="14" style="344" customWidth="1"/>
    <col min="11534" max="11534" width="13.85546875" style="344" customWidth="1"/>
    <col min="11535" max="11535" width="13.7109375" style="344" bestFit="1" customWidth="1"/>
    <col min="11536" max="11536" width="13.42578125" style="344" customWidth="1"/>
    <col min="11537" max="11537" width="11.5703125" style="344" customWidth="1"/>
    <col min="11538" max="11776" width="9.140625" style="344"/>
    <col min="11777" max="11777" width="13.140625" style="344" bestFit="1" customWidth="1"/>
    <col min="11778" max="11778" width="14.7109375" style="344" bestFit="1" customWidth="1"/>
    <col min="11779" max="11779" width="18.42578125" style="344" bestFit="1" customWidth="1"/>
    <col min="11780" max="11781" width="9.7109375" style="344" bestFit="1" customWidth="1"/>
    <col min="11782" max="11782" width="14.7109375" style="344" bestFit="1" customWidth="1"/>
    <col min="11783" max="11783" width="14" style="344" customWidth="1"/>
    <col min="11784" max="11784" width="14.140625" style="344" bestFit="1" customWidth="1"/>
    <col min="11785" max="11785" width="14.28515625" style="344" customWidth="1"/>
    <col min="11786" max="11787" width="9.7109375" style="344" bestFit="1" customWidth="1"/>
    <col min="11788" max="11788" width="12.28515625" style="344" customWidth="1"/>
    <col min="11789" max="11789" width="14" style="344" customWidth="1"/>
    <col min="11790" max="11790" width="13.85546875" style="344" customWidth="1"/>
    <col min="11791" max="11791" width="13.7109375" style="344" bestFit="1" customWidth="1"/>
    <col min="11792" max="11792" width="13.42578125" style="344" customWidth="1"/>
    <col min="11793" max="11793" width="11.5703125" style="344" customWidth="1"/>
    <col min="11794" max="12032" width="9.140625" style="344"/>
    <col min="12033" max="12033" width="13.140625" style="344" bestFit="1" customWidth="1"/>
    <col min="12034" max="12034" width="14.7109375" style="344" bestFit="1" customWidth="1"/>
    <col min="12035" max="12035" width="18.42578125" style="344" bestFit="1" customWidth="1"/>
    <col min="12036" max="12037" width="9.7109375" style="344" bestFit="1" customWidth="1"/>
    <col min="12038" max="12038" width="14.7109375" style="344" bestFit="1" customWidth="1"/>
    <col min="12039" max="12039" width="14" style="344" customWidth="1"/>
    <col min="12040" max="12040" width="14.140625" style="344" bestFit="1" customWidth="1"/>
    <col min="12041" max="12041" width="14.28515625" style="344" customWidth="1"/>
    <col min="12042" max="12043" width="9.7109375" style="344" bestFit="1" customWidth="1"/>
    <col min="12044" max="12044" width="12.28515625" style="344" customWidth="1"/>
    <col min="12045" max="12045" width="14" style="344" customWidth="1"/>
    <col min="12046" max="12046" width="13.85546875" style="344" customWidth="1"/>
    <col min="12047" max="12047" width="13.7109375" style="344" bestFit="1" customWidth="1"/>
    <col min="12048" max="12048" width="13.42578125" style="344" customWidth="1"/>
    <col min="12049" max="12049" width="11.5703125" style="344" customWidth="1"/>
    <col min="12050" max="12288" width="9.140625" style="344"/>
    <col min="12289" max="12289" width="13.140625" style="344" bestFit="1" customWidth="1"/>
    <col min="12290" max="12290" width="14.7109375" style="344" bestFit="1" customWidth="1"/>
    <col min="12291" max="12291" width="18.42578125" style="344" bestFit="1" customWidth="1"/>
    <col min="12292" max="12293" width="9.7109375" style="344" bestFit="1" customWidth="1"/>
    <col min="12294" max="12294" width="14.7109375" style="344" bestFit="1" customWidth="1"/>
    <col min="12295" max="12295" width="14" style="344" customWidth="1"/>
    <col min="12296" max="12296" width="14.140625" style="344" bestFit="1" customWidth="1"/>
    <col min="12297" max="12297" width="14.28515625" style="344" customWidth="1"/>
    <col min="12298" max="12299" width="9.7109375" style="344" bestFit="1" customWidth="1"/>
    <col min="12300" max="12300" width="12.28515625" style="344" customWidth="1"/>
    <col min="12301" max="12301" width="14" style="344" customWidth="1"/>
    <col min="12302" max="12302" width="13.85546875" style="344" customWidth="1"/>
    <col min="12303" max="12303" width="13.7109375" style="344" bestFit="1" customWidth="1"/>
    <col min="12304" max="12304" width="13.42578125" style="344" customWidth="1"/>
    <col min="12305" max="12305" width="11.5703125" style="344" customWidth="1"/>
    <col min="12306" max="12544" width="9.140625" style="344"/>
    <col min="12545" max="12545" width="13.140625" style="344" bestFit="1" customWidth="1"/>
    <col min="12546" max="12546" width="14.7109375" style="344" bestFit="1" customWidth="1"/>
    <col min="12547" max="12547" width="18.42578125" style="344" bestFit="1" customWidth="1"/>
    <col min="12548" max="12549" width="9.7109375" style="344" bestFit="1" customWidth="1"/>
    <col min="12550" max="12550" width="14.7109375" style="344" bestFit="1" customWidth="1"/>
    <col min="12551" max="12551" width="14" style="344" customWidth="1"/>
    <col min="12552" max="12552" width="14.140625" style="344" bestFit="1" customWidth="1"/>
    <col min="12553" max="12553" width="14.28515625" style="344" customWidth="1"/>
    <col min="12554" max="12555" width="9.7109375" style="344" bestFit="1" customWidth="1"/>
    <col min="12556" max="12556" width="12.28515625" style="344" customWidth="1"/>
    <col min="12557" max="12557" width="14" style="344" customWidth="1"/>
    <col min="12558" max="12558" width="13.85546875" style="344" customWidth="1"/>
    <col min="12559" max="12559" width="13.7109375" style="344" bestFit="1" customWidth="1"/>
    <col min="12560" max="12560" width="13.42578125" style="344" customWidth="1"/>
    <col min="12561" max="12561" width="11.5703125" style="344" customWidth="1"/>
    <col min="12562" max="12800" width="9.140625" style="344"/>
    <col min="12801" max="12801" width="13.140625" style="344" bestFit="1" customWidth="1"/>
    <col min="12802" max="12802" width="14.7109375" style="344" bestFit="1" customWidth="1"/>
    <col min="12803" max="12803" width="18.42578125" style="344" bestFit="1" customWidth="1"/>
    <col min="12804" max="12805" width="9.7109375" style="344" bestFit="1" customWidth="1"/>
    <col min="12806" max="12806" width="14.7109375" style="344" bestFit="1" customWidth="1"/>
    <col min="12807" max="12807" width="14" style="344" customWidth="1"/>
    <col min="12808" max="12808" width="14.140625" style="344" bestFit="1" customWidth="1"/>
    <col min="12809" max="12809" width="14.28515625" style="344" customWidth="1"/>
    <col min="12810" max="12811" width="9.7109375" style="344" bestFit="1" customWidth="1"/>
    <col min="12812" max="12812" width="12.28515625" style="344" customWidth="1"/>
    <col min="12813" max="12813" width="14" style="344" customWidth="1"/>
    <col min="12814" max="12814" width="13.85546875" style="344" customWidth="1"/>
    <col min="12815" max="12815" width="13.7109375" style="344" bestFit="1" customWidth="1"/>
    <col min="12816" max="12816" width="13.42578125" style="344" customWidth="1"/>
    <col min="12817" max="12817" width="11.5703125" style="344" customWidth="1"/>
    <col min="12818" max="13056" width="9.140625" style="344"/>
    <col min="13057" max="13057" width="13.140625" style="344" bestFit="1" customWidth="1"/>
    <col min="13058" max="13058" width="14.7109375" style="344" bestFit="1" customWidth="1"/>
    <col min="13059" max="13059" width="18.42578125" style="344" bestFit="1" customWidth="1"/>
    <col min="13060" max="13061" width="9.7109375" style="344" bestFit="1" customWidth="1"/>
    <col min="13062" max="13062" width="14.7109375" style="344" bestFit="1" customWidth="1"/>
    <col min="13063" max="13063" width="14" style="344" customWidth="1"/>
    <col min="13064" max="13064" width="14.140625" style="344" bestFit="1" customWidth="1"/>
    <col min="13065" max="13065" width="14.28515625" style="344" customWidth="1"/>
    <col min="13066" max="13067" width="9.7109375" style="344" bestFit="1" customWidth="1"/>
    <col min="13068" max="13068" width="12.28515625" style="344" customWidth="1"/>
    <col min="13069" max="13069" width="14" style="344" customWidth="1"/>
    <col min="13070" max="13070" width="13.85546875" style="344" customWidth="1"/>
    <col min="13071" max="13071" width="13.7109375" style="344" bestFit="1" customWidth="1"/>
    <col min="13072" max="13072" width="13.42578125" style="344" customWidth="1"/>
    <col min="13073" max="13073" width="11.5703125" style="344" customWidth="1"/>
    <col min="13074" max="13312" width="9.140625" style="344"/>
    <col min="13313" max="13313" width="13.140625" style="344" bestFit="1" customWidth="1"/>
    <col min="13314" max="13314" width="14.7109375" style="344" bestFit="1" customWidth="1"/>
    <col min="13315" max="13315" width="18.42578125" style="344" bestFit="1" customWidth="1"/>
    <col min="13316" max="13317" width="9.7109375" style="344" bestFit="1" customWidth="1"/>
    <col min="13318" max="13318" width="14.7109375" style="344" bestFit="1" customWidth="1"/>
    <col min="13319" max="13319" width="14" style="344" customWidth="1"/>
    <col min="13320" max="13320" width="14.140625" style="344" bestFit="1" customWidth="1"/>
    <col min="13321" max="13321" width="14.28515625" style="344" customWidth="1"/>
    <col min="13322" max="13323" width="9.7109375" style="344" bestFit="1" customWidth="1"/>
    <col min="13324" max="13324" width="12.28515625" style="344" customWidth="1"/>
    <col min="13325" max="13325" width="14" style="344" customWidth="1"/>
    <col min="13326" max="13326" width="13.85546875" style="344" customWidth="1"/>
    <col min="13327" max="13327" width="13.7109375" style="344" bestFit="1" customWidth="1"/>
    <col min="13328" max="13328" width="13.42578125" style="344" customWidth="1"/>
    <col min="13329" max="13329" width="11.5703125" style="344" customWidth="1"/>
    <col min="13330" max="13568" width="9.140625" style="344"/>
    <col min="13569" max="13569" width="13.140625" style="344" bestFit="1" customWidth="1"/>
    <col min="13570" max="13570" width="14.7109375" style="344" bestFit="1" customWidth="1"/>
    <col min="13571" max="13571" width="18.42578125" style="344" bestFit="1" customWidth="1"/>
    <col min="13572" max="13573" width="9.7109375" style="344" bestFit="1" customWidth="1"/>
    <col min="13574" max="13574" width="14.7109375" style="344" bestFit="1" customWidth="1"/>
    <col min="13575" max="13575" width="14" style="344" customWidth="1"/>
    <col min="13576" max="13576" width="14.140625" style="344" bestFit="1" customWidth="1"/>
    <col min="13577" max="13577" width="14.28515625" style="344" customWidth="1"/>
    <col min="13578" max="13579" width="9.7109375" style="344" bestFit="1" customWidth="1"/>
    <col min="13580" max="13580" width="12.28515625" style="344" customWidth="1"/>
    <col min="13581" max="13581" width="14" style="344" customWidth="1"/>
    <col min="13582" max="13582" width="13.85546875" style="344" customWidth="1"/>
    <col min="13583" max="13583" width="13.7109375" style="344" bestFit="1" customWidth="1"/>
    <col min="13584" max="13584" width="13.42578125" style="344" customWidth="1"/>
    <col min="13585" max="13585" width="11.5703125" style="344" customWidth="1"/>
    <col min="13586" max="13824" width="9.140625" style="344"/>
    <col min="13825" max="13825" width="13.140625" style="344" bestFit="1" customWidth="1"/>
    <col min="13826" max="13826" width="14.7109375" style="344" bestFit="1" customWidth="1"/>
    <col min="13827" max="13827" width="18.42578125" style="344" bestFit="1" customWidth="1"/>
    <col min="13828" max="13829" width="9.7109375" style="344" bestFit="1" customWidth="1"/>
    <col min="13830" max="13830" width="14.7109375" style="344" bestFit="1" customWidth="1"/>
    <col min="13831" max="13831" width="14" style="344" customWidth="1"/>
    <col min="13832" max="13832" width="14.140625" style="344" bestFit="1" customWidth="1"/>
    <col min="13833" max="13833" width="14.28515625" style="344" customWidth="1"/>
    <col min="13834" max="13835" width="9.7109375" style="344" bestFit="1" customWidth="1"/>
    <col min="13836" max="13836" width="12.28515625" style="344" customWidth="1"/>
    <col min="13837" max="13837" width="14" style="344" customWidth="1"/>
    <col min="13838" max="13838" width="13.85546875" style="344" customWidth="1"/>
    <col min="13839" max="13839" width="13.7109375" style="344" bestFit="1" customWidth="1"/>
    <col min="13840" max="13840" width="13.42578125" style="344" customWidth="1"/>
    <col min="13841" max="13841" width="11.5703125" style="344" customWidth="1"/>
    <col min="13842" max="14080" width="9.140625" style="344"/>
    <col min="14081" max="14081" width="13.140625" style="344" bestFit="1" customWidth="1"/>
    <col min="14082" max="14082" width="14.7109375" style="344" bestFit="1" customWidth="1"/>
    <col min="14083" max="14083" width="18.42578125" style="344" bestFit="1" customWidth="1"/>
    <col min="14084" max="14085" width="9.7109375" style="344" bestFit="1" customWidth="1"/>
    <col min="14086" max="14086" width="14.7109375" style="344" bestFit="1" customWidth="1"/>
    <col min="14087" max="14087" width="14" style="344" customWidth="1"/>
    <col min="14088" max="14088" width="14.140625" style="344" bestFit="1" customWidth="1"/>
    <col min="14089" max="14089" width="14.28515625" style="344" customWidth="1"/>
    <col min="14090" max="14091" width="9.7109375" style="344" bestFit="1" customWidth="1"/>
    <col min="14092" max="14092" width="12.28515625" style="344" customWidth="1"/>
    <col min="14093" max="14093" width="14" style="344" customWidth="1"/>
    <col min="14094" max="14094" width="13.85546875" style="344" customWidth="1"/>
    <col min="14095" max="14095" width="13.7109375" style="344" bestFit="1" customWidth="1"/>
    <col min="14096" max="14096" width="13.42578125" style="344" customWidth="1"/>
    <col min="14097" max="14097" width="11.5703125" style="344" customWidth="1"/>
    <col min="14098" max="14336" width="9.140625" style="344"/>
    <col min="14337" max="14337" width="13.140625" style="344" bestFit="1" customWidth="1"/>
    <col min="14338" max="14338" width="14.7109375" style="344" bestFit="1" customWidth="1"/>
    <col min="14339" max="14339" width="18.42578125" style="344" bestFit="1" customWidth="1"/>
    <col min="14340" max="14341" width="9.7109375" style="344" bestFit="1" customWidth="1"/>
    <col min="14342" max="14342" width="14.7109375" style="344" bestFit="1" customWidth="1"/>
    <col min="14343" max="14343" width="14" style="344" customWidth="1"/>
    <col min="14344" max="14344" width="14.140625" style="344" bestFit="1" customWidth="1"/>
    <col min="14345" max="14345" width="14.28515625" style="344" customWidth="1"/>
    <col min="14346" max="14347" width="9.7109375" style="344" bestFit="1" customWidth="1"/>
    <col min="14348" max="14348" width="12.28515625" style="344" customWidth="1"/>
    <col min="14349" max="14349" width="14" style="344" customWidth="1"/>
    <col min="14350" max="14350" width="13.85546875" style="344" customWidth="1"/>
    <col min="14351" max="14351" width="13.7109375" style="344" bestFit="1" customWidth="1"/>
    <col min="14352" max="14352" width="13.42578125" style="344" customWidth="1"/>
    <col min="14353" max="14353" width="11.5703125" style="344" customWidth="1"/>
    <col min="14354" max="14592" width="9.140625" style="344"/>
    <col min="14593" max="14593" width="13.140625" style="344" bestFit="1" customWidth="1"/>
    <col min="14594" max="14594" width="14.7109375" style="344" bestFit="1" customWidth="1"/>
    <col min="14595" max="14595" width="18.42578125" style="344" bestFit="1" customWidth="1"/>
    <col min="14596" max="14597" width="9.7109375" style="344" bestFit="1" customWidth="1"/>
    <col min="14598" max="14598" width="14.7109375" style="344" bestFit="1" customWidth="1"/>
    <col min="14599" max="14599" width="14" style="344" customWidth="1"/>
    <col min="14600" max="14600" width="14.140625" style="344" bestFit="1" customWidth="1"/>
    <col min="14601" max="14601" width="14.28515625" style="344" customWidth="1"/>
    <col min="14602" max="14603" width="9.7109375" style="344" bestFit="1" customWidth="1"/>
    <col min="14604" max="14604" width="12.28515625" style="344" customWidth="1"/>
    <col min="14605" max="14605" width="14" style="344" customWidth="1"/>
    <col min="14606" max="14606" width="13.85546875" style="344" customWidth="1"/>
    <col min="14607" max="14607" width="13.7109375" style="344" bestFit="1" customWidth="1"/>
    <col min="14608" max="14608" width="13.42578125" style="344" customWidth="1"/>
    <col min="14609" max="14609" width="11.5703125" style="344" customWidth="1"/>
    <col min="14610" max="14848" width="9.140625" style="344"/>
    <col min="14849" max="14849" width="13.140625" style="344" bestFit="1" customWidth="1"/>
    <col min="14850" max="14850" width="14.7109375" style="344" bestFit="1" customWidth="1"/>
    <col min="14851" max="14851" width="18.42578125" style="344" bestFit="1" customWidth="1"/>
    <col min="14852" max="14853" width="9.7109375" style="344" bestFit="1" customWidth="1"/>
    <col min="14854" max="14854" width="14.7109375" style="344" bestFit="1" customWidth="1"/>
    <col min="14855" max="14855" width="14" style="344" customWidth="1"/>
    <col min="14856" max="14856" width="14.140625" style="344" bestFit="1" customWidth="1"/>
    <col min="14857" max="14857" width="14.28515625" style="344" customWidth="1"/>
    <col min="14858" max="14859" width="9.7109375" style="344" bestFit="1" customWidth="1"/>
    <col min="14860" max="14860" width="12.28515625" style="344" customWidth="1"/>
    <col min="14861" max="14861" width="14" style="344" customWidth="1"/>
    <col min="14862" max="14862" width="13.85546875" style="344" customWidth="1"/>
    <col min="14863" max="14863" width="13.7109375" style="344" bestFit="1" customWidth="1"/>
    <col min="14864" max="14864" width="13.42578125" style="344" customWidth="1"/>
    <col min="14865" max="14865" width="11.5703125" style="344" customWidth="1"/>
    <col min="14866" max="15104" width="9.140625" style="344"/>
    <col min="15105" max="15105" width="13.140625" style="344" bestFit="1" customWidth="1"/>
    <col min="15106" max="15106" width="14.7109375" style="344" bestFit="1" customWidth="1"/>
    <col min="15107" max="15107" width="18.42578125" style="344" bestFit="1" customWidth="1"/>
    <col min="15108" max="15109" width="9.7109375" style="344" bestFit="1" customWidth="1"/>
    <col min="15110" max="15110" width="14.7109375" style="344" bestFit="1" customWidth="1"/>
    <col min="15111" max="15111" width="14" style="344" customWidth="1"/>
    <col min="15112" max="15112" width="14.140625" style="344" bestFit="1" customWidth="1"/>
    <col min="15113" max="15113" width="14.28515625" style="344" customWidth="1"/>
    <col min="15114" max="15115" width="9.7109375" style="344" bestFit="1" customWidth="1"/>
    <col min="15116" max="15116" width="12.28515625" style="344" customWidth="1"/>
    <col min="15117" max="15117" width="14" style="344" customWidth="1"/>
    <col min="15118" max="15118" width="13.85546875" style="344" customWidth="1"/>
    <col min="15119" max="15119" width="13.7109375" style="344" bestFit="1" customWidth="1"/>
    <col min="15120" max="15120" width="13.42578125" style="344" customWidth="1"/>
    <col min="15121" max="15121" width="11.5703125" style="344" customWidth="1"/>
    <col min="15122" max="15360" width="9.140625" style="344"/>
    <col min="15361" max="15361" width="13.140625" style="344" bestFit="1" customWidth="1"/>
    <col min="15362" max="15362" width="14.7109375" style="344" bestFit="1" customWidth="1"/>
    <col min="15363" max="15363" width="18.42578125" style="344" bestFit="1" customWidth="1"/>
    <col min="15364" max="15365" width="9.7109375" style="344" bestFit="1" customWidth="1"/>
    <col min="15366" max="15366" width="14.7109375" style="344" bestFit="1" customWidth="1"/>
    <col min="15367" max="15367" width="14" style="344" customWidth="1"/>
    <col min="15368" max="15368" width="14.140625" style="344" bestFit="1" customWidth="1"/>
    <col min="15369" max="15369" width="14.28515625" style="344" customWidth="1"/>
    <col min="15370" max="15371" width="9.7109375" style="344" bestFit="1" customWidth="1"/>
    <col min="15372" max="15372" width="12.28515625" style="344" customWidth="1"/>
    <col min="15373" max="15373" width="14" style="344" customWidth="1"/>
    <col min="15374" max="15374" width="13.85546875" style="344" customWidth="1"/>
    <col min="15375" max="15375" width="13.7109375" style="344" bestFit="1" customWidth="1"/>
    <col min="15376" max="15376" width="13.42578125" style="344" customWidth="1"/>
    <col min="15377" max="15377" width="11.5703125" style="344" customWidth="1"/>
    <col min="15378" max="15616" width="9.140625" style="344"/>
    <col min="15617" max="15617" width="13.140625" style="344" bestFit="1" customWidth="1"/>
    <col min="15618" max="15618" width="14.7109375" style="344" bestFit="1" customWidth="1"/>
    <col min="15619" max="15619" width="18.42578125" style="344" bestFit="1" customWidth="1"/>
    <col min="15620" max="15621" width="9.7109375" style="344" bestFit="1" customWidth="1"/>
    <col min="15622" max="15622" width="14.7109375" style="344" bestFit="1" customWidth="1"/>
    <col min="15623" max="15623" width="14" style="344" customWidth="1"/>
    <col min="15624" max="15624" width="14.140625" style="344" bestFit="1" customWidth="1"/>
    <col min="15625" max="15625" width="14.28515625" style="344" customWidth="1"/>
    <col min="15626" max="15627" width="9.7109375" style="344" bestFit="1" customWidth="1"/>
    <col min="15628" max="15628" width="12.28515625" style="344" customWidth="1"/>
    <col min="15629" max="15629" width="14" style="344" customWidth="1"/>
    <col min="15630" max="15630" width="13.85546875" style="344" customWidth="1"/>
    <col min="15631" max="15631" width="13.7109375" style="344" bestFit="1" customWidth="1"/>
    <col min="15632" max="15632" width="13.42578125" style="344" customWidth="1"/>
    <col min="15633" max="15633" width="11.5703125" style="344" customWidth="1"/>
    <col min="15634" max="15872" width="9.140625" style="344"/>
    <col min="15873" max="15873" width="13.140625" style="344" bestFit="1" customWidth="1"/>
    <col min="15874" max="15874" width="14.7109375" style="344" bestFit="1" customWidth="1"/>
    <col min="15875" max="15875" width="18.42578125" style="344" bestFit="1" customWidth="1"/>
    <col min="15876" max="15877" width="9.7109375" style="344" bestFit="1" customWidth="1"/>
    <col min="15878" max="15878" width="14.7109375" style="344" bestFit="1" customWidth="1"/>
    <col min="15879" max="15879" width="14" style="344" customWidth="1"/>
    <col min="15880" max="15880" width="14.140625" style="344" bestFit="1" customWidth="1"/>
    <col min="15881" max="15881" width="14.28515625" style="344" customWidth="1"/>
    <col min="15882" max="15883" width="9.7109375" style="344" bestFit="1" customWidth="1"/>
    <col min="15884" max="15884" width="12.28515625" style="344" customWidth="1"/>
    <col min="15885" max="15885" width="14" style="344" customWidth="1"/>
    <col min="15886" max="15886" width="13.85546875" style="344" customWidth="1"/>
    <col min="15887" max="15887" width="13.7109375" style="344" bestFit="1" customWidth="1"/>
    <col min="15888" max="15888" width="13.42578125" style="344" customWidth="1"/>
    <col min="15889" max="15889" width="11.5703125" style="344" customWidth="1"/>
    <col min="15890" max="16128" width="9.140625" style="344"/>
    <col min="16129" max="16129" width="13.140625" style="344" bestFit="1" customWidth="1"/>
    <col min="16130" max="16130" width="14.7109375" style="344" bestFit="1" customWidth="1"/>
    <col min="16131" max="16131" width="18.42578125" style="344" bestFit="1" customWidth="1"/>
    <col min="16132" max="16133" width="9.7109375" style="344" bestFit="1" customWidth="1"/>
    <col min="16134" max="16134" width="14.7109375" style="344" bestFit="1" customWidth="1"/>
    <col min="16135" max="16135" width="14" style="344" customWidth="1"/>
    <col min="16136" max="16136" width="14.140625" style="344" bestFit="1" customWidth="1"/>
    <col min="16137" max="16137" width="14.28515625" style="344" customWidth="1"/>
    <col min="16138" max="16139" width="9.7109375" style="344" bestFit="1" customWidth="1"/>
    <col min="16140" max="16140" width="12.28515625" style="344" customWidth="1"/>
    <col min="16141" max="16141" width="14" style="344" customWidth="1"/>
    <col min="16142" max="16142" width="13.85546875" style="344" customWidth="1"/>
    <col min="16143" max="16143" width="13.7109375" style="344" bestFit="1" customWidth="1"/>
    <col min="16144" max="16144" width="13.42578125" style="344" customWidth="1"/>
    <col min="16145" max="16145" width="11.5703125" style="344" customWidth="1"/>
    <col min="16146" max="16384" width="9.140625" style="344"/>
  </cols>
  <sheetData>
    <row r="1" spans="1:20">
      <c r="A1" s="1845" t="s">
        <v>650</v>
      </c>
      <c r="B1" s="1845"/>
      <c r="C1" s="1845"/>
      <c r="D1" s="1845"/>
      <c r="E1" s="1845"/>
      <c r="F1" s="1845"/>
      <c r="G1" s="1845"/>
      <c r="H1" s="1845"/>
      <c r="I1" s="1845"/>
      <c r="J1" s="1845"/>
      <c r="K1" s="1845"/>
      <c r="L1" s="1845"/>
      <c r="M1" s="1845"/>
      <c r="N1" s="1845"/>
      <c r="O1" s="1845"/>
      <c r="P1" s="1845"/>
      <c r="Q1" s="1845"/>
    </row>
    <row r="2" spans="1:20">
      <c r="A2" s="1846" t="s">
        <v>129</v>
      </c>
      <c r="B2" s="1846"/>
      <c r="C2" s="1846"/>
      <c r="D2" s="1846"/>
      <c r="E2" s="1846"/>
      <c r="F2" s="1846"/>
      <c r="G2" s="1846"/>
      <c r="H2" s="1846"/>
      <c r="I2" s="1846"/>
      <c r="J2" s="1846"/>
      <c r="K2" s="1846"/>
      <c r="L2" s="1846"/>
      <c r="M2" s="1846"/>
      <c r="N2" s="1846"/>
      <c r="O2" s="1846"/>
      <c r="P2" s="1846"/>
      <c r="Q2" s="1846"/>
    </row>
    <row r="3" spans="1:20" ht="16.5" thickBot="1">
      <c r="A3" s="466"/>
      <c r="O3" s="467"/>
      <c r="Q3" s="467" t="s">
        <v>651</v>
      </c>
    </row>
    <row r="4" spans="1:20" ht="28.5" customHeight="1" thickTop="1">
      <c r="A4" s="1888" t="s">
        <v>634</v>
      </c>
      <c r="B4" s="1890" t="s">
        <v>652</v>
      </c>
      <c r="C4" s="1891"/>
      <c r="D4" s="1891"/>
      <c r="E4" s="1891"/>
      <c r="F4" s="1891"/>
      <c r="G4" s="1891"/>
      <c r="H4" s="1891"/>
      <c r="I4" s="1891"/>
      <c r="J4" s="1891"/>
      <c r="K4" s="1891"/>
      <c r="L4" s="1891"/>
      <c r="M4" s="1892"/>
      <c r="N4" s="1890" t="s">
        <v>653</v>
      </c>
      <c r="O4" s="1891"/>
      <c r="P4" s="1891"/>
      <c r="Q4" s="1893"/>
    </row>
    <row r="5" spans="1:20" ht="28.5" customHeight="1">
      <c r="A5" s="1889"/>
      <c r="B5" s="1894" t="s">
        <v>6</v>
      </c>
      <c r="C5" s="1895"/>
      <c r="D5" s="1895"/>
      <c r="E5" s="1895"/>
      <c r="F5" s="1895"/>
      <c r="G5" s="1896"/>
      <c r="H5" s="1895" t="s">
        <v>47</v>
      </c>
      <c r="I5" s="1895"/>
      <c r="J5" s="1895"/>
      <c r="K5" s="1895"/>
      <c r="L5" s="1895"/>
      <c r="M5" s="1896"/>
      <c r="N5" s="1897" t="s">
        <v>6</v>
      </c>
      <c r="O5" s="1898"/>
      <c r="P5" s="1897" t="s">
        <v>47</v>
      </c>
      <c r="Q5" s="1901"/>
    </row>
    <row r="6" spans="1:20" ht="31.5" customHeight="1">
      <c r="A6" s="1889"/>
      <c r="B6" s="1903" t="s">
        <v>654</v>
      </c>
      <c r="C6" s="1904"/>
      <c r="D6" s="1903" t="s">
        <v>655</v>
      </c>
      <c r="E6" s="1904"/>
      <c r="F6" s="1905" t="s">
        <v>729</v>
      </c>
      <c r="G6" s="1906"/>
      <c r="H6" s="1907" t="s">
        <v>654</v>
      </c>
      <c r="I6" s="1904"/>
      <c r="J6" s="1903" t="s">
        <v>655</v>
      </c>
      <c r="K6" s="1904"/>
      <c r="L6" s="1905" t="s">
        <v>656</v>
      </c>
      <c r="M6" s="1906"/>
      <c r="N6" s="1899"/>
      <c r="O6" s="1900"/>
      <c r="P6" s="1899"/>
      <c r="Q6" s="1902"/>
    </row>
    <row r="7" spans="1:20" ht="28.5" customHeight="1">
      <c r="A7" s="1889"/>
      <c r="B7" s="468" t="s">
        <v>657</v>
      </c>
      <c r="C7" s="468" t="s">
        <v>658</v>
      </c>
      <c r="D7" s="468" t="s">
        <v>657</v>
      </c>
      <c r="E7" s="468" t="s">
        <v>658</v>
      </c>
      <c r="F7" s="468" t="s">
        <v>657</v>
      </c>
      <c r="G7" s="469" t="s">
        <v>658</v>
      </c>
      <c r="H7" s="470" t="s">
        <v>657</v>
      </c>
      <c r="I7" s="468" t="s">
        <v>658</v>
      </c>
      <c r="J7" s="468" t="s">
        <v>657</v>
      </c>
      <c r="K7" s="468" t="s">
        <v>658</v>
      </c>
      <c r="L7" s="468" t="s">
        <v>657</v>
      </c>
      <c r="M7" s="469" t="s">
        <v>658</v>
      </c>
      <c r="N7" s="471" t="s">
        <v>653</v>
      </c>
      <c r="O7" s="471" t="s">
        <v>659</v>
      </c>
      <c r="P7" s="471" t="s">
        <v>653</v>
      </c>
      <c r="Q7" s="472" t="s">
        <v>659</v>
      </c>
    </row>
    <row r="8" spans="1:20" ht="28.5" customHeight="1">
      <c r="A8" s="353" t="s">
        <v>200</v>
      </c>
      <c r="B8" s="473">
        <v>220.8</v>
      </c>
      <c r="C8" s="474">
        <v>23629.293000000001</v>
      </c>
      <c r="D8" s="475">
        <v>0</v>
      </c>
      <c r="E8" s="475">
        <v>0</v>
      </c>
      <c r="F8" s="476">
        <f t="shared" ref="F8:G19" si="0">B8-D8</f>
        <v>220.8</v>
      </c>
      <c r="G8" s="476">
        <f t="shared" si="0"/>
        <v>23629.293000000001</v>
      </c>
      <c r="H8" s="477">
        <v>186.82499999999999</v>
      </c>
      <c r="I8" s="474">
        <v>19141.891500000002</v>
      </c>
      <c r="J8" s="475">
        <v>0</v>
      </c>
      <c r="K8" s="475">
        <v>0</v>
      </c>
      <c r="L8" s="476">
        <f t="shared" ref="L8:M19" si="1">H8-J8</f>
        <v>186.82499999999999</v>
      </c>
      <c r="M8" s="476">
        <f t="shared" si="1"/>
        <v>19141.891500000002</v>
      </c>
      <c r="N8" s="478">
        <v>17437</v>
      </c>
      <c r="O8" s="478">
        <v>260</v>
      </c>
      <c r="P8" s="478">
        <v>19228.93</v>
      </c>
      <c r="Q8" s="479">
        <v>300</v>
      </c>
      <c r="S8" s="480"/>
      <c r="T8" s="480"/>
    </row>
    <row r="9" spans="1:20" ht="28.5" customHeight="1">
      <c r="A9" s="353" t="s">
        <v>201</v>
      </c>
      <c r="B9" s="473">
        <v>316.7</v>
      </c>
      <c r="C9" s="475">
        <v>33874</v>
      </c>
      <c r="D9" s="475">
        <v>0</v>
      </c>
      <c r="E9" s="475">
        <v>0</v>
      </c>
      <c r="F9" s="476">
        <f t="shared" si="0"/>
        <v>316.7</v>
      </c>
      <c r="G9" s="476">
        <f t="shared" si="0"/>
        <v>33874</v>
      </c>
      <c r="H9" s="477">
        <v>344.4</v>
      </c>
      <c r="I9" s="475">
        <f>3528.255*10</f>
        <v>35282.550000000003</v>
      </c>
      <c r="J9" s="475">
        <v>0</v>
      </c>
      <c r="K9" s="475">
        <v>0</v>
      </c>
      <c r="L9" s="476">
        <f t="shared" si="1"/>
        <v>344.4</v>
      </c>
      <c r="M9" s="476">
        <f t="shared" si="1"/>
        <v>35282.550000000003</v>
      </c>
      <c r="N9" s="478">
        <v>25398.68</v>
      </c>
      <c r="O9" s="478">
        <v>380</v>
      </c>
      <c r="P9" s="478">
        <v>20495.34</v>
      </c>
      <c r="Q9" s="479">
        <v>320</v>
      </c>
      <c r="R9" s="481"/>
      <c r="S9" s="480"/>
    </row>
    <row r="10" spans="1:20" ht="28.5" customHeight="1">
      <c r="A10" s="353" t="s">
        <v>202</v>
      </c>
      <c r="B10" s="473">
        <v>388.40000000000003</v>
      </c>
      <c r="C10" s="475">
        <v>41431.738499999999</v>
      </c>
      <c r="D10" s="475">
        <v>0</v>
      </c>
      <c r="E10" s="475">
        <v>0</v>
      </c>
      <c r="F10" s="476">
        <f t="shared" si="0"/>
        <v>388.40000000000003</v>
      </c>
      <c r="G10" s="476">
        <f t="shared" si="0"/>
        <v>41431.738499999999</v>
      </c>
      <c r="H10" s="477">
        <v>416.28</v>
      </c>
      <c r="I10" s="475">
        <v>43260.45</v>
      </c>
      <c r="J10" s="475">
        <v>0</v>
      </c>
      <c r="K10" s="475">
        <v>0</v>
      </c>
      <c r="L10" s="476">
        <f t="shared" si="1"/>
        <v>416.28</v>
      </c>
      <c r="M10" s="476">
        <f t="shared" si="1"/>
        <v>43260.45</v>
      </c>
      <c r="N10" s="478">
        <v>17327.563999999998</v>
      </c>
      <c r="O10" s="478">
        <v>260</v>
      </c>
      <c r="P10" s="478">
        <v>15569.72</v>
      </c>
      <c r="Q10" s="479">
        <v>240</v>
      </c>
      <c r="S10" s="480"/>
    </row>
    <row r="11" spans="1:20" ht="28.5" customHeight="1">
      <c r="A11" s="353" t="s">
        <v>203</v>
      </c>
      <c r="B11" s="473">
        <v>364.4</v>
      </c>
      <c r="C11" s="475">
        <v>38936.5</v>
      </c>
      <c r="D11" s="475">
        <v>0</v>
      </c>
      <c r="E11" s="475">
        <v>0</v>
      </c>
      <c r="F11" s="476">
        <f t="shared" si="0"/>
        <v>364.4</v>
      </c>
      <c r="G11" s="476">
        <f t="shared" si="0"/>
        <v>38936.5</v>
      </c>
      <c r="H11" s="475">
        <v>334.7</v>
      </c>
      <c r="I11" s="477">
        <f>3478.851325*10</f>
        <v>34788.513250000004</v>
      </c>
      <c r="J11" s="475">
        <v>0</v>
      </c>
      <c r="K11" s="475">
        <v>0</v>
      </c>
      <c r="L11" s="476">
        <f>H11-J11</f>
        <v>334.7</v>
      </c>
      <c r="M11" s="476">
        <f t="shared" si="1"/>
        <v>34788.513250000004</v>
      </c>
      <c r="N11" s="478">
        <v>26715.894</v>
      </c>
      <c r="O11" s="478">
        <v>400</v>
      </c>
      <c r="P11" s="478">
        <v>32487.71</v>
      </c>
      <c r="Q11" s="479">
        <v>500</v>
      </c>
      <c r="S11" s="480"/>
    </row>
    <row r="12" spans="1:20" ht="28.5" customHeight="1">
      <c r="A12" s="353" t="s">
        <v>204</v>
      </c>
      <c r="B12" s="473">
        <v>348.36250000000001</v>
      </c>
      <c r="C12" s="475">
        <v>37894.311249999999</v>
      </c>
      <c r="D12" s="475">
        <v>0</v>
      </c>
      <c r="E12" s="475">
        <v>0</v>
      </c>
      <c r="F12" s="476">
        <f t="shared" si="0"/>
        <v>348.36250000000001</v>
      </c>
      <c r="G12" s="476">
        <f t="shared" si="0"/>
        <v>37894.311249999999</v>
      </c>
      <c r="H12" s="477">
        <v>336.15</v>
      </c>
      <c r="I12" s="475">
        <f>3471.5016*10</f>
        <v>34715.016000000003</v>
      </c>
      <c r="J12" s="475">
        <v>0</v>
      </c>
      <c r="K12" s="475">
        <v>0</v>
      </c>
      <c r="L12" s="476">
        <f>H12-J12</f>
        <v>336.15</v>
      </c>
      <c r="M12" s="476">
        <f t="shared" si="1"/>
        <v>34715.016000000003</v>
      </c>
      <c r="N12" s="478">
        <v>17714.03</v>
      </c>
      <c r="O12" s="478">
        <v>260</v>
      </c>
      <c r="P12" s="478">
        <v>23246.55</v>
      </c>
      <c r="Q12" s="479">
        <v>360</v>
      </c>
      <c r="S12" s="480"/>
    </row>
    <row r="13" spans="1:20" ht="28.5" customHeight="1">
      <c r="A13" s="353" t="s">
        <v>205</v>
      </c>
      <c r="B13" s="473">
        <v>400.59</v>
      </c>
      <c r="C13" s="475">
        <v>43581</v>
      </c>
      <c r="D13" s="475">
        <v>0</v>
      </c>
      <c r="E13" s="475">
        <v>0</v>
      </c>
      <c r="F13" s="476">
        <f t="shared" si="0"/>
        <v>400.59</v>
      </c>
      <c r="G13" s="476">
        <f t="shared" si="0"/>
        <v>43581</v>
      </c>
      <c r="H13" s="477">
        <v>301.86</v>
      </c>
      <c r="I13" s="475">
        <f>3085.41653*10</f>
        <v>30854.165300000001</v>
      </c>
      <c r="J13" s="475">
        <v>0</v>
      </c>
      <c r="K13" s="475">
        <v>0</v>
      </c>
      <c r="L13" s="476">
        <f t="shared" si="1"/>
        <v>301.86</v>
      </c>
      <c r="M13" s="476">
        <f t="shared" si="1"/>
        <v>30854.165300000001</v>
      </c>
      <c r="N13" s="478">
        <v>28516.7</v>
      </c>
      <c r="O13" s="478">
        <v>420</v>
      </c>
      <c r="P13" s="478">
        <v>30670.890000000003</v>
      </c>
      <c r="Q13" s="479">
        <v>480</v>
      </c>
    </row>
    <row r="14" spans="1:20" ht="28.5" customHeight="1">
      <c r="A14" s="353" t="s">
        <v>206</v>
      </c>
      <c r="B14" s="473">
        <v>292.5</v>
      </c>
      <c r="C14" s="475">
        <v>31770.9</v>
      </c>
      <c r="D14" s="475">
        <v>0</v>
      </c>
      <c r="E14" s="475">
        <v>0</v>
      </c>
      <c r="F14" s="476">
        <f t="shared" si="0"/>
        <v>292.5</v>
      </c>
      <c r="G14" s="476">
        <f t="shared" si="0"/>
        <v>31770.9</v>
      </c>
      <c r="H14" s="477">
        <v>394.4</v>
      </c>
      <c r="I14" s="475">
        <v>40334</v>
      </c>
      <c r="J14" s="475">
        <v>0</v>
      </c>
      <c r="K14" s="475">
        <v>0</v>
      </c>
      <c r="L14" s="476">
        <f t="shared" si="1"/>
        <v>394.4</v>
      </c>
      <c r="M14" s="476">
        <f t="shared" si="1"/>
        <v>40334</v>
      </c>
      <c r="N14" s="478">
        <v>25765.9</v>
      </c>
      <c r="O14" s="478">
        <v>380</v>
      </c>
      <c r="P14" s="478">
        <v>33218.699999999997</v>
      </c>
      <c r="Q14" s="479">
        <v>520</v>
      </c>
    </row>
    <row r="15" spans="1:20" ht="28.5" customHeight="1">
      <c r="A15" s="353" t="s">
        <v>207</v>
      </c>
      <c r="B15" s="475">
        <v>363.9</v>
      </c>
      <c r="C15" s="475">
        <v>38901.5</v>
      </c>
      <c r="D15" s="475">
        <v>0</v>
      </c>
      <c r="E15" s="473">
        <v>0</v>
      </c>
      <c r="F15" s="475">
        <f t="shared" si="0"/>
        <v>363.9</v>
      </c>
      <c r="G15" s="476">
        <f t="shared" si="0"/>
        <v>38901.5</v>
      </c>
      <c r="H15" s="476">
        <v>433.7</v>
      </c>
      <c r="I15" s="475">
        <v>44943.199999999997</v>
      </c>
      <c r="J15" s="475">
        <v>0</v>
      </c>
      <c r="K15" s="473">
        <v>0</v>
      </c>
      <c r="L15" s="475">
        <f t="shared" si="1"/>
        <v>433.7</v>
      </c>
      <c r="M15" s="476">
        <f t="shared" si="1"/>
        <v>44943.199999999997</v>
      </c>
      <c r="N15" s="478">
        <v>24082.46</v>
      </c>
      <c r="O15" s="478">
        <v>360</v>
      </c>
      <c r="P15" s="478">
        <v>27221.9</v>
      </c>
      <c r="Q15" s="479">
        <v>420</v>
      </c>
    </row>
    <row r="16" spans="1:20" ht="28.5" customHeight="1">
      <c r="A16" s="353" t="s">
        <v>208</v>
      </c>
      <c r="B16" s="482">
        <v>361.54</v>
      </c>
      <c r="C16" s="482">
        <v>37579.954100000003</v>
      </c>
      <c r="D16" s="475">
        <v>0</v>
      </c>
      <c r="E16" s="473">
        <v>0</v>
      </c>
      <c r="F16" s="475">
        <f t="shared" si="0"/>
        <v>361.54</v>
      </c>
      <c r="G16" s="476">
        <f t="shared" si="0"/>
        <v>37579.954100000003</v>
      </c>
      <c r="H16" s="483">
        <v>444.95</v>
      </c>
      <c r="I16" s="482">
        <v>46299.7</v>
      </c>
      <c r="J16" s="475">
        <v>0</v>
      </c>
      <c r="K16" s="473">
        <v>0</v>
      </c>
      <c r="L16" s="475">
        <f t="shared" si="1"/>
        <v>444.95</v>
      </c>
      <c r="M16" s="476">
        <f t="shared" si="1"/>
        <v>46299.7</v>
      </c>
      <c r="N16" s="478">
        <v>32585.18</v>
      </c>
      <c r="O16" s="478">
        <v>500</v>
      </c>
      <c r="P16" s="478">
        <v>33828.160000000003</v>
      </c>
      <c r="Q16" s="479">
        <v>520</v>
      </c>
    </row>
    <row r="17" spans="1:19" ht="28.5" customHeight="1">
      <c r="A17" s="353" t="s">
        <v>209</v>
      </c>
      <c r="B17" s="473">
        <v>320.8</v>
      </c>
      <c r="C17" s="475">
        <v>33035.5</v>
      </c>
      <c r="D17" s="475">
        <v>0</v>
      </c>
      <c r="E17" s="473">
        <v>0</v>
      </c>
      <c r="F17" s="475">
        <f t="shared" si="0"/>
        <v>320.8</v>
      </c>
      <c r="G17" s="476">
        <f t="shared" si="0"/>
        <v>33035.5</v>
      </c>
      <c r="H17" s="477">
        <v>307.3</v>
      </c>
      <c r="I17" s="475">
        <v>32592.7</v>
      </c>
      <c r="J17" s="475">
        <v>0</v>
      </c>
      <c r="K17" s="473">
        <v>0</v>
      </c>
      <c r="L17" s="475">
        <f t="shared" si="1"/>
        <v>307.3</v>
      </c>
      <c r="M17" s="476">
        <f t="shared" si="1"/>
        <v>32592.7</v>
      </c>
      <c r="N17" s="478">
        <v>10315.15</v>
      </c>
      <c r="O17" s="478">
        <v>160</v>
      </c>
      <c r="P17" s="478">
        <v>22587.31</v>
      </c>
      <c r="Q17" s="479">
        <v>340</v>
      </c>
    </row>
    <row r="18" spans="1:19" ht="28.5" customHeight="1">
      <c r="A18" s="353" t="s">
        <v>210</v>
      </c>
      <c r="B18" s="473">
        <v>365.8</v>
      </c>
      <c r="C18" s="475">
        <v>37693.9</v>
      </c>
      <c r="D18" s="475">
        <v>0</v>
      </c>
      <c r="E18" s="473">
        <v>0</v>
      </c>
      <c r="F18" s="475">
        <f t="shared" si="0"/>
        <v>365.8</v>
      </c>
      <c r="G18" s="476">
        <f t="shared" si="0"/>
        <v>37693.9</v>
      </c>
      <c r="H18" s="477"/>
      <c r="I18" s="475"/>
      <c r="J18" s="475">
        <v>0</v>
      </c>
      <c r="K18" s="473">
        <v>0</v>
      </c>
      <c r="L18" s="475">
        <f t="shared" si="1"/>
        <v>0</v>
      </c>
      <c r="M18" s="476">
        <f t="shared" si="1"/>
        <v>0</v>
      </c>
      <c r="N18" s="478">
        <v>21895.599999999999</v>
      </c>
      <c r="O18" s="478">
        <v>340</v>
      </c>
      <c r="P18" s="478"/>
      <c r="Q18" s="479"/>
    </row>
    <row r="19" spans="1:19" ht="28.5" customHeight="1">
      <c r="A19" s="365" t="s">
        <v>211</v>
      </c>
      <c r="B19" s="484">
        <v>363.4</v>
      </c>
      <c r="C19" s="485">
        <v>37530</v>
      </c>
      <c r="D19" s="475">
        <v>0</v>
      </c>
      <c r="E19" s="473">
        <v>0</v>
      </c>
      <c r="F19" s="475">
        <f t="shared" si="0"/>
        <v>363.4</v>
      </c>
      <c r="G19" s="476">
        <f t="shared" si="0"/>
        <v>37530</v>
      </c>
      <c r="H19" s="486"/>
      <c r="I19" s="485"/>
      <c r="J19" s="475">
        <v>0</v>
      </c>
      <c r="K19" s="473">
        <v>0</v>
      </c>
      <c r="L19" s="475">
        <f t="shared" si="1"/>
        <v>0</v>
      </c>
      <c r="M19" s="476">
        <f t="shared" si="1"/>
        <v>0</v>
      </c>
      <c r="N19" s="487">
        <v>25826.070000000003</v>
      </c>
      <c r="O19" s="487">
        <v>400</v>
      </c>
      <c r="P19" s="487"/>
      <c r="Q19" s="488"/>
      <c r="S19" s="489"/>
    </row>
    <row r="20" spans="1:19" ht="28.5" customHeight="1" thickBot="1">
      <c r="A20" s="490" t="s">
        <v>422</v>
      </c>
      <c r="B20" s="491">
        <f>SUM(B8:B19)</f>
        <v>4107.1925000000001</v>
      </c>
      <c r="C20" s="492">
        <f>SUM(C8:C19)</f>
        <v>435858.59684999997</v>
      </c>
      <c r="D20" s="492">
        <f>SUM(D8:D19)</f>
        <v>0</v>
      </c>
      <c r="E20" s="492">
        <f>SUM(E8:E19)</f>
        <v>0</v>
      </c>
      <c r="F20" s="491">
        <f>SUM(F8:F19)</f>
        <v>4107.1925000000001</v>
      </c>
      <c r="G20" s="492">
        <f t="shared" ref="G20:M20" si="2">SUM(G8:G19)</f>
        <v>435858.59684999997</v>
      </c>
      <c r="H20" s="492">
        <f t="shared" si="2"/>
        <v>3500.5650000000001</v>
      </c>
      <c r="I20" s="492">
        <f t="shared" si="2"/>
        <v>362212.18605000002</v>
      </c>
      <c r="J20" s="492">
        <f t="shared" si="2"/>
        <v>0</v>
      </c>
      <c r="K20" s="492">
        <f t="shared" si="2"/>
        <v>0</v>
      </c>
      <c r="L20" s="491">
        <f t="shared" si="2"/>
        <v>3500.5650000000001</v>
      </c>
      <c r="M20" s="492">
        <f t="shared" si="2"/>
        <v>362212.18605000002</v>
      </c>
      <c r="N20" s="493">
        <f>SUM(N8:N19)</f>
        <v>273580.228</v>
      </c>
      <c r="O20" s="493">
        <f>SUM(O8:O19)</f>
        <v>4120</v>
      </c>
      <c r="P20" s="493">
        <f>SUM(P8:P19)</f>
        <v>258555.21000000002</v>
      </c>
      <c r="Q20" s="494">
        <f>SUM(Q8:Q19)</f>
        <v>4000</v>
      </c>
      <c r="S20" s="489"/>
    </row>
    <row r="21" spans="1:19" ht="16.5" thickTop="1">
      <c r="S21" s="489"/>
    </row>
    <row r="22" spans="1:19">
      <c r="C22" s="463"/>
      <c r="D22" s="465"/>
      <c r="E22" s="465"/>
      <c r="F22" s="465"/>
      <c r="I22" s="463"/>
      <c r="J22" s="465"/>
      <c r="K22" s="465"/>
      <c r="L22" s="465"/>
      <c r="N22" s="489"/>
      <c r="P22" s="489"/>
      <c r="S22" s="489"/>
    </row>
    <row r="23" spans="1:19">
      <c r="B23" s="460"/>
      <c r="C23" s="495"/>
      <c r="D23" s="460"/>
      <c r="E23" s="460"/>
      <c r="F23" s="460"/>
      <c r="G23" s="460"/>
      <c r="H23" s="460"/>
      <c r="I23" s="495"/>
      <c r="J23" s="460"/>
      <c r="K23" s="460"/>
      <c r="L23" s="460"/>
      <c r="M23" s="460"/>
      <c r="N23" s="489"/>
      <c r="O23" s="480"/>
      <c r="P23" s="489"/>
      <c r="Q23" s="480"/>
    </row>
    <row r="24" spans="1:19">
      <c r="B24" s="460"/>
      <c r="C24" s="460"/>
      <c r="D24" s="460"/>
      <c r="E24" s="460"/>
      <c r="F24" s="460"/>
      <c r="G24" s="460"/>
      <c r="H24" s="460"/>
      <c r="I24" s="460"/>
      <c r="J24" s="460"/>
      <c r="K24" s="460"/>
      <c r="L24" s="460"/>
      <c r="M24" s="460"/>
      <c r="N24" s="489"/>
      <c r="O24" s="481"/>
      <c r="P24" s="489"/>
      <c r="Q24" s="480"/>
    </row>
    <row r="25" spans="1:19">
      <c r="B25" s="460"/>
      <c r="C25" s="460"/>
      <c r="D25" s="460"/>
      <c r="E25" s="460"/>
      <c r="F25" s="460"/>
      <c r="G25" s="460"/>
      <c r="H25" s="460"/>
      <c r="I25" s="496"/>
      <c r="J25" s="460"/>
      <c r="K25" s="460"/>
      <c r="L25" s="460"/>
      <c r="M25" s="460"/>
      <c r="O25" s="481"/>
      <c r="P25" s="480"/>
    </row>
    <row r="26" spans="1:19">
      <c r="B26" s="460"/>
      <c r="C26" s="460"/>
      <c r="D26" s="460"/>
      <c r="E26" s="460"/>
      <c r="F26" s="460"/>
      <c r="G26" s="460"/>
      <c r="H26" s="460"/>
      <c r="I26" s="496"/>
      <c r="J26" s="460"/>
      <c r="K26" s="460"/>
      <c r="L26" s="460"/>
      <c r="M26" s="460"/>
      <c r="N26" s="480"/>
      <c r="O26" s="480"/>
      <c r="P26" s="481"/>
      <c r="Q26" s="481"/>
      <c r="R26" s="344" t="s">
        <v>660</v>
      </c>
    </row>
    <row r="27" spans="1:19">
      <c r="B27" s="460"/>
      <c r="C27" s="460"/>
      <c r="D27" s="460"/>
      <c r="E27" s="460"/>
      <c r="F27" s="460"/>
      <c r="G27" s="460"/>
      <c r="H27" s="460"/>
      <c r="I27" s="460"/>
      <c r="J27" s="460"/>
      <c r="K27" s="460"/>
      <c r="L27" s="460"/>
      <c r="M27" s="460"/>
      <c r="N27" s="480"/>
      <c r="O27" s="480"/>
      <c r="P27" s="480"/>
    </row>
    <row r="28" spans="1:19">
      <c r="B28" s="460"/>
      <c r="C28" s="460"/>
      <c r="D28" s="460"/>
      <c r="E28" s="460"/>
      <c r="F28" s="460"/>
      <c r="G28" s="460"/>
      <c r="H28" s="460"/>
      <c r="I28" s="460"/>
      <c r="J28" s="460"/>
      <c r="K28" s="460"/>
      <c r="L28" s="460"/>
      <c r="M28" s="460"/>
    </row>
    <row r="29" spans="1:19">
      <c r="B29" s="460"/>
      <c r="C29" s="460"/>
      <c r="D29" s="460"/>
      <c r="E29" s="460"/>
      <c r="F29" s="460"/>
      <c r="G29" s="460"/>
      <c r="H29" s="460"/>
      <c r="I29" s="460"/>
      <c r="J29" s="460"/>
      <c r="K29" s="460"/>
      <c r="L29" s="460"/>
      <c r="M29" s="460"/>
      <c r="P29" s="481"/>
    </row>
    <row r="30" spans="1:19">
      <c r="B30" s="460"/>
      <c r="C30" s="460"/>
      <c r="D30" s="460"/>
      <c r="E30" s="460"/>
      <c r="F30" s="460"/>
      <c r="G30" s="460"/>
      <c r="H30" s="460"/>
      <c r="I30" s="460"/>
      <c r="J30" s="460"/>
      <c r="K30" s="460"/>
      <c r="L30" s="460"/>
      <c r="M30" s="460"/>
    </row>
    <row r="31" spans="1:19">
      <c r="B31" s="460"/>
      <c r="C31" s="460"/>
      <c r="D31" s="460"/>
      <c r="E31" s="460"/>
      <c r="F31" s="460"/>
      <c r="G31" s="497"/>
      <c r="H31" s="460"/>
      <c r="I31" s="460"/>
      <c r="J31" s="460"/>
      <c r="K31" s="460"/>
      <c r="L31" s="460"/>
      <c r="M31" s="497"/>
      <c r="P31" s="481"/>
    </row>
    <row r="32" spans="1:19">
      <c r="B32" s="460"/>
      <c r="C32" s="460"/>
      <c r="D32" s="460"/>
      <c r="E32" s="460"/>
      <c r="F32" s="460"/>
      <c r="G32" s="497"/>
      <c r="H32" s="460"/>
      <c r="I32" s="460"/>
      <c r="J32" s="460"/>
      <c r="K32" s="460"/>
      <c r="L32" s="460"/>
      <c r="M32" s="497"/>
      <c r="P32" s="480"/>
    </row>
    <row r="33" spans="2:13">
      <c r="B33" s="460"/>
      <c r="C33" s="460"/>
      <c r="D33" s="460"/>
      <c r="E33" s="460"/>
      <c r="F33" s="460"/>
      <c r="G33" s="497"/>
      <c r="H33" s="460"/>
      <c r="I33" s="460"/>
      <c r="J33" s="460"/>
      <c r="K33" s="460"/>
      <c r="L33" s="460"/>
      <c r="M33" s="497"/>
    </row>
    <row r="34" spans="2:13">
      <c r="B34" s="460"/>
      <c r="C34" s="460"/>
      <c r="D34" s="460"/>
      <c r="E34" s="460"/>
      <c r="F34" s="460"/>
      <c r="G34" s="460"/>
      <c r="H34" s="460"/>
      <c r="I34" s="460"/>
      <c r="J34" s="460"/>
      <c r="K34" s="460"/>
      <c r="L34" s="460"/>
      <c r="M34" s="460"/>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 right="0.7" top="1" bottom="1" header="0.3" footer="0.3"/>
  <pageSetup scale="55"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6"/>
  <sheetViews>
    <sheetView zoomScale="86" zoomScaleNormal="86" workbookViewId="0">
      <selection activeCell="J25" sqref="J25"/>
    </sheetView>
  </sheetViews>
  <sheetFormatPr defaultRowHeight="15.75"/>
  <cols>
    <col min="1" max="1" width="13" style="498" customWidth="1"/>
    <col min="2" max="2" width="17.5703125" style="498" bestFit="1" customWidth="1"/>
    <col min="3" max="3" width="14.28515625" style="498" bestFit="1" customWidth="1"/>
    <col min="4" max="4" width="19.7109375" style="498" bestFit="1" customWidth="1"/>
    <col min="5" max="5" width="14.28515625" style="498" bestFit="1" customWidth="1"/>
    <col min="6" max="6" width="14" style="498" customWidth="1"/>
    <col min="7" max="7" width="14.28515625" style="498" bestFit="1" customWidth="1"/>
    <col min="8" max="8" width="18" style="498" bestFit="1" customWidth="1"/>
    <col min="9" max="9" width="14.28515625" style="498" bestFit="1" customWidth="1"/>
    <col min="10" max="10" width="16.5703125" style="498" bestFit="1" customWidth="1"/>
    <col min="11" max="11" width="14.28515625" style="498" bestFit="1" customWidth="1"/>
    <col min="12" max="12" width="12.5703125" style="498" bestFit="1" customWidth="1"/>
    <col min="13" max="13" width="14.28515625" style="498" bestFit="1" customWidth="1"/>
    <col min="14" max="256" width="9.140625" style="498"/>
    <col min="257" max="257" width="13" style="498" customWidth="1"/>
    <col min="258" max="258" width="17.5703125" style="498" bestFit="1" customWidth="1"/>
    <col min="259" max="259" width="14.28515625" style="498" bestFit="1" customWidth="1"/>
    <col min="260" max="260" width="19.7109375" style="498" bestFit="1" customWidth="1"/>
    <col min="261" max="261" width="14.28515625" style="498" bestFit="1" customWidth="1"/>
    <col min="262" max="262" width="14" style="498" customWidth="1"/>
    <col min="263" max="263" width="14.28515625" style="498" bestFit="1" customWidth="1"/>
    <col min="264" max="264" width="18" style="498" bestFit="1" customWidth="1"/>
    <col min="265" max="265" width="14.28515625" style="498" bestFit="1" customWidth="1"/>
    <col min="266" max="266" width="16.5703125" style="498" bestFit="1" customWidth="1"/>
    <col min="267" max="267" width="14.28515625" style="498" bestFit="1" customWidth="1"/>
    <col min="268" max="268" width="12.5703125" style="498" bestFit="1" customWidth="1"/>
    <col min="269" max="269" width="14.28515625" style="498" bestFit="1" customWidth="1"/>
    <col min="270" max="512" width="9.140625" style="498"/>
    <col min="513" max="513" width="13" style="498" customWidth="1"/>
    <col min="514" max="514" width="17.5703125" style="498" bestFit="1" customWidth="1"/>
    <col min="515" max="515" width="14.28515625" style="498" bestFit="1" customWidth="1"/>
    <col min="516" max="516" width="19.7109375" style="498" bestFit="1" customWidth="1"/>
    <col min="517" max="517" width="14.28515625" style="498" bestFit="1" customWidth="1"/>
    <col min="518" max="518" width="14" style="498" customWidth="1"/>
    <col min="519" max="519" width="14.28515625" style="498" bestFit="1" customWidth="1"/>
    <col min="520" max="520" width="18" style="498" bestFit="1" customWidth="1"/>
    <col min="521" max="521" width="14.28515625" style="498" bestFit="1" customWidth="1"/>
    <col min="522" max="522" width="16.5703125" style="498" bestFit="1" customWidth="1"/>
    <col min="523" max="523" width="14.28515625" style="498" bestFit="1" customWidth="1"/>
    <col min="524" max="524" width="12.5703125" style="498" bestFit="1" customWidth="1"/>
    <col min="525" max="525" width="14.28515625" style="498" bestFit="1" customWidth="1"/>
    <col min="526" max="768" width="9.140625" style="498"/>
    <col min="769" max="769" width="13" style="498" customWidth="1"/>
    <col min="770" max="770" width="17.5703125" style="498" bestFit="1" customWidth="1"/>
    <col min="771" max="771" width="14.28515625" style="498" bestFit="1" customWidth="1"/>
    <col min="772" max="772" width="19.7109375" style="498" bestFit="1" customWidth="1"/>
    <col min="773" max="773" width="14.28515625" style="498" bestFit="1" customWidth="1"/>
    <col min="774" max="774" width="14" style="498" customWidth="1"/>
    <col min="775" max="775" width="14.28515625" style="498" bestFit="1" customWidth="1"/>
    <col min="776" max="776" width="18" style="498" bestFit="1" customWidth="1"/>
    <col min="777" max="777" width="14.28515625" style="498" bestFit="1" customWidth="1"/>
    <col min="778" max="778" width="16.5703125" style="498" bestFit="1" customWidth="1"/>
    <col min="779" max="779" width="14.28515625" style="498" bestFit="1" customWidth="1"/>
    <col min="780" max="780" width="12.5703125" style="498" bestFit="1" customWidth="1"/>
    <col min="781" max="781" width="14.28515625" style="498" bestFit="1" customWidth="1"/>
    <col min="782" max="1024" width="9.140625" style="498"/>
    <col min="1025" max="1025" width="13" style="498" customWidth="1"/>
    <col min="1026" max="1026" width="17.5703125" style="498" bestFit="1" customWidth="1"/>
    <col min="1027" max="1027" width="14.28515625" style="498" bestFit="1" customWidth="1"/>
    <col min="1028" max="1028" width="19.7109375" style="498" bestFit="1" customWidth="1"/>
    <col min="1029" max="1029" width="14.28515625" style="498" bestFit="1" customWidth="1"/>
    <col min="1030" max="1030" width="14" style="498" customWidth="1"/>
    <col min="1031" max="1031" width="14.28515625" style="498" bestFit="1" customWidth="1"/>
    <col min="1032" max="1032" width="18" style="498" bestFit="1" customWidth="1"/>
    <col min="1033" max="1033" width="14.28515625" style="498" bestFit="1" customWidth="1"/>
    <col min="1034" max="1034" width="16.5703125" style="498" bestFit="1" customWidth="1"/>
    <col min="1035" max="1035" width="14.28515625" style="498" bestFit="1" customWidth="1"/>
    <col min="1036" max="1036" width="12.5703125" style="498" bestFit="1" customWidth="1"/>
    <col min="1037" max="1037" width="14.28515625" style="498" bestFit="1" customWidth="1"/>
    <col min="1038" max="1280" width="9.140625" style="498"/>
    <col min="1281" max="1281" width="13" style="498" customWidth="1"/>
    <col min="1282" max="1282" width="17.5703125" style="498" bestFit="1" customWidth="1"/>
    <col min="1283" max="1283" width="14.28515625" style="498" bestFit="1" customWidth="1"/>
    <col min="1284" max="1284" width="19.7109375" style="498" bestFit="1" customWidth="1"/>
    <col min="1285" max="1285" width="14.28515625" style="498" bestFit="1" customWidth="1"/>
    <col min="1286" max="1286" width="14" style="498" customWidth="1"/>
    <col min="1287" max="1287" width="14.28515625" style="498" bestFit="1" customWidth="1"/>
    <col min="1288" max="1288" width="18" style="498" bestFit="1" customWidth="1"/>
    <col min="1289" max="1289" width="14.28515625" style="498" bestFit="1" customWidth="1"/>
    <col min="1290" max="1290" width="16.5703125" style="498" bestFit="1" customWidth="1"/>
    <col min="1291" max="1291" width="14.28515625" style="498" bestFit="1" customWidth="1"/>
    <col min="1292" max="1292" width="12.5703125" style="498" bestFit="1" customWidth="1"/>
    <col min="1293" max="1293" width="14.28515625" style="498" bestFit="1" customWidth="1"/>
    <col min="1294" max="1536" width="9.140625" style="498"/>
    <col min="1537" max="1537" width="13" style="498" customWidth="1"/>
    <col min="1538" max="1538" width="17.5703125" style="498" bestFit="1" customWidth="1"/>
    <col min="1539" max="1539" width="14.28515625" style="498" bestFit="1" customWidth="1"/>
    <col min="1540" max="1540" width="19.7109375" style="498" bestFit="1" customWidth="1"/>
    <col min="1541" max="1541" width="14.28515625" style="498" bestFit="1" customWidth="1"/>
    <col min="1542" max="1542" width="14" style="498" customWidth="1"/>
    <col min="1543" max="1543" width="14.28515625" style="498" bestFit="1" customWidth="1"/>
    <col min="1544" max="1544" width="18" style="498" bestFit="1" customWidth="1"/>
    <col min="1545" max="1545" width="14.28515625" style="498" bestFit="1" customWidth="1"/>
    <col min="1546" max="1546" width="16.5703125" style="498" bestFit="1" customWidth="1"/>
    <col min="1547" max="1547" width="14.28515625" style="498" bestFit="1" customWidth="1"/>
    <col min="1548" max="1548" width="12.5703125" style="498" bestFit="1" customWidth="1"/>
    <col min="1549" max="1549" width="14.28515625" style="498" bestFit="1" customWidth="1"/>
    <col min="1550" max="1792" width="9.140625" style="498"/>
    <col min="1793" max="1793" width="13" style="498" customWidth="1"/>
    <col min="1794" max="1794" width="17.5703125" style="498" bestFit="1" customWidth="1"/>
    <col min="1795" max="1795" width="14.28515625" style="498" bestFit="1" customWidth="1"/>
    <col min="1796" max="1796" width="19.7109375" style="498" bestFit="1" customWidth="1"/>
    <col min="1797" max="1797" width="14.28515625" style="498" bestFit="1" customWidth="1"/>
    <col min="1798" max="1798" width="14" style="498" customWidth="1"/>
    <col min="1799" max="1799" width="14.28515625" style="498" bestFit="1" customWidth="1"/>
    <col min="1800" max="1800" width="18" style="498" bestFit="1" customWidth="1"/>
    <col min="1801" max="1801" width="14.28515625" style="498" bestFit="1" customWidth="1"/>
    <col min="1802" max="1802" width="16.5703125" style="498" bestFit="1" customWidth="1"/>
    <col min="1803" max="1803" width="14.28515625" style="498" bestFit="1" customWidth="1"/>
    <col min="1804" max="1804" width="12.5703125" style="498" bestFit="1" customWidth="1"/>
    <col min="1805" max="1805" width="14.28515625" style="498" bestFit="1" customWidth="1"/>
    <col min="1806" max="2048" width="9.140625" style="498"/>
    <col min="2049" max="2049" width="13" style="498" customWidth="1"/>
    <col min="2050" max="2050" width="17.5703125" style="498" bestFit="1" customWidth="1"/>
    <col min="2051" max="2051" width="14.28515625" style="498" bestFit="1" customWidth="1"/>
    <col min="2052" max="2052" width="19.7109375" style="498" bestFit="1" customWidth="1"/>
    <col min="2053" max="2053" width="14.28515625" style="498" bestFit="1" customWidth="1"/>
    <col min="2054" max="2054" width="14" style="498" customWidth="1"/>
    <col min="2055" max="2055" width="14.28515625" style="498" bestFit="1" customWidth="1"/>
    <col min="2056" max="2056" width="18" style="498" bestFit="1" customWidth="1"/>
    <col min="2057" max="2057" width="14.28515625" style="498" bestFit="1" customWidth="1"/>
    <col min="2058" max="2058" width="16.5703125" style="498" bestFit="1" customWidth="1"/>
    <col min="2059" max="2059" width="14.28515625" style="498" bestFit="1" customWidth="1"/>
    <col min="2060" max="2060" width="12.5703125" style="498" bestFit="1" customWidth="1"/>
    <col min="2061" max="2061" width="14.28515625" style="498" bestFit="1" customWidth="1"/>
    <col min="2062" max="2304" width="9.140625" style="498"/>
    <col min="2305" max="2305" width="13" style="498" customWidth="1"/>
    <col min="2306" max="2306" width="17.5703125" style="498" bestFit="1" customWidth="1"/>
    <col min="2307" max="2307" width="14.28515625" style="498" bestFit="1" customWidth="1"/>
    <col min="2308" max="2308" width="19.7109375" style="498" bestFit="1" customWidth="1"/>
    <col min="2309" max="2309" width="14.28515625" style="498" bestFit="1" customWidth="1"/>
    <col min="2310" max="2310" width="14" style="498" customWidth="1"/>
    <col min="2311" max="2311" width="14.28515625" style="498" bestFit="1" customWidth="1"/>
    <col min="2312" max="2312" width="18" style="498" bestFit="1" customWidth="1"/>
    <col min="2313" max="2313" width="14.28515625" style="498" bestFit="1" customWidth="1"/>
    <col min="2314" max="2314" width="16.5703125" style="498" bestFit="1" customWidth="1"/>
    <col min="2315" max="2315" width="14.28515625" style="498" bestFit="1" customWidth="1"/>
    <col min="2316" max="2316" width="12.5703125" style="498" bestFit="1" customWidth="1"/>
    <col min="2317" max="2317" width="14.28515625" style="498" bestFit="1" customWidth="1"/>
    <col min="2318" max="2560" width="9.140625" style="498"/>
    <col min="2561" max="2561" width="13" style="498" customWidth="1"/>
    <col min="2562" max="2562" width="17.5703125" style="498" bestFit="1" customWidth="1"/>
    <col min="2563" max="2563" width="14.28515625" style="498" bestFit="1" customWidth="1"/>
    <col min="2564" max="2564" width="19.7109375" style="498" bestFit="1" customWidth="1"/>
    <col min="2565" max="2565" width="14.28515625" style="498" bestFit="1" customWidth="1"/>
    <col min="2566" max="2566" width="14" style="498" customWidth="1"/>
    <col min="2567" max="2567" width="14.28515625" style="498" bestFit="1" customWidth="1"/>
    <col min="2568" max="2568" width="18" style="498" bestFit="1" customWidth="1"/>
    <col min="2569" max="2569" width="14.28515625" style="498" bestFit="1" customWidth="1"/>
    <col min="2570" max="2570" width="16.5703125" style="498" bestFit="1" customWidth="1"/>
    <col min="2571" max="2571" width="14.28515625" style="498" bestFit="1" customWidth="1"/>
    <col min="2572" max="2572" width="12.5703125" style="498" bestFit="1" customWidth="1"/>
    <col min="2573" max="2573" width="14.28515625" style="498" bestFit="1" customWidth="1"/>
    <col min="2574" max="2816" width="9.140625" style="498"/>
    <col min="2817" max="2817" width="13" style="498" customWidth="1"/>
    <col min="2818" max="2818" width="17.5703125" style="498" bestFit="1" customWidth="1"/>
    <col min="2819" max="2819" width="14.28515625" style="498" bestFit="1" customWidth="1"/>
    <col min="2820" max="2820" width="19.7109375" style="498" bestFit="1" customWidth="1"/>
    <col min="2821" max="2821" width="14.28515625" style="498" bestFit="1" customWidth="1"/>
    <col min="2822" max="2822" width="14" style="498" customWidth="1"/>
    <col min="2823" max="2823" width="14.28515625" style="498" bestFit="1" customWidth="1"/>
    <col min="2824" max="2824" width="18" style="498" bestFit="1" customWidth="1"/>
    <col min="2825" max="2825" width="14.28515625" style="498" bestFit="1" customWidth="1"/>
    <col min="2826" max="2826" width="16.5703125" style="498" bestFit="1" customWidth="1"/>
    <col min="2827" max="2827" width="14.28515625" style="498" bestFit="1" customWidth="1"/>
    <col min="2828" max="2828" width="12.5703125" style="498" bestFit="1" customWidth="1"/>
    <col min="2829" max="2829" width="14.28515625" style="498" bestFit="1" customWidth="1"/>
    <col min="2830" max="3072" width="9.140625" style="498"/>
    <col min="3073" max="3073" width="13" style="498" customWidth="1"/>
    <col min="3074" max="3074" width="17.5703125" style="498" bestFit="1" customWidth="1"/>
    <col min="3075" max="3075" width="14.28515625" style="498" bestFit="1" customWidth="1"/>
    <col min="3076" max="3076" width="19.7109375" style="498" bestFit="1" customWidth="1"/>
    <col min="3077" max="3077" width="14.28515625" style="498" bestFit="1" customWidth="1"/>
    <col min="3078" max="3078" width="14" style="498" customWidth="1"/>
    <col min="3079" max="3079" width="14.28515625" style="498" bestFit="1" customWidth="1"/>
    <col min="3080" max="3080" width="18" style="498" bestFit="1" customWidth="1"/>
    <col min="3081" max="3081" width="14.28515625" style="498" bestFit="1" customWidth="1"/>
    <col min="3082" max="3082" width="16.5703125" style="498" bestFit="1" customWidth="1"/>
    <col min="3083" max="3083" width="14.28515625" style="498" bestFit="1" customWidth="1"/>
    <col min="3084" max="3084" width="12.5703125" style="498" bestFit="1" customWidth="1"/>
    <col min="3085" max="3085" width="14.28515625" style="498" bestFit="1" customWidth="1"/>
    <col min="3086" max="3328" width="9.140625" style="498"/>
    <col min="3329" max="3329" width="13" style="498" customWidth="1"/>
    <col min="3330" max="3330" width="17.5703125" style="498" bestFit="1" customWidth="1"/>
    <col min="3331" max="3331" width="14.28515625" style="498" bestFit="1" customWidth="1"/>
    <col min="3332" max="3332" width="19.7109375" style="498" bestFit="1" customWidth="1"/>
    <col min="3333" max="3333" width="14.28515625" style="498" bestFit="1" customWidth="1"/>
    <col min="3334" max="3334" width="14" style="498" customWidth="1"/>
    <col min="3335" max="3335" width="14.28515625" style="498" bestFit="1" customWidth="1"/>
    <col min="3336" max="3336" width="18" style="498" bestFit="1" customWidth="1"/>
    <col min="3337" max="3337" width="14.28515625" style="498" bestFit="1" customWidth="1"/>
    <col min="3338" max="3338" width="16.5703125" style="498" bestFit="1" customWidth="1"/>
    <col min="3339" max="3339" width="14.28515625" style="498" bestFit="1" customWidth="1"/>
    <col min="3340" max="3340" width="12.5703125" style="498" bestFit="1" customWidth="1"/>
    <col min="3341" max="3341" width="14.28515625" style="498" bestFit="1" customWidth="1"/>
    <col min="3342" max="3584" width="9.140625" style="498"/>
    <col min="3585" max="3585" width="13" style="498" customWidth="1"/>
    <col min="3586" max="3586" width="17.5703125" style="498" bestFit="1" customWidth="1"/>
    <col min="3587" max="3587" width="14.28515625" style="498" bestFit="1" customWidth="1"/>
    <col min="3588" max="3588" width="19.7109375" style="498" bestFit="1" customWidth="1"/>
    <col min="3589" max="3589" width="14.28515625" style="498" bestFit="1" customWidth="1"/>
    <col min="3590" max="3590" width="14" style="498" customWidth="1"/>
    <col min="3591" max="3591" width="14.28515625" style="498" bestFit="1" customWidth="1"/>
    <col min="3592" max="3592" width="18" style="498" bestFit="1" customWidth="1"/>
    <col min="3593" max="3593" width="14.28515625" style="498" bestFit="1" customWidth="1"/>
    <col min="3594" max="3594" width="16.5703125" style="498" bestFit="1" customWidth="1"/>
    <col min="3595" max="3595" width="14.28515625" style="498" bestFit="1" customWidth="1"/>
    <col min="3596" max="3596" width="12.5703125" style="498" bestFit="1" customWidth="1"/>
    <col min="3597" max="3597" width="14.28515625" style="498" bestFit="1" customWidth="1"/>
    <col min="3598" max="3840" width="9.140625" style="498"/>
    <col min="3841" max="3841" width="13" style="498" customWidth="1"/>
    <col min="3842" max="3842" width="17.5703125" style="498" bestFit="1" customWidth="1"/>
    <col min="3843" max="3843" width="14.28515625" style="498" bestFit="1" customWidth="1"/>
    <col min="3844" max="3844" width="19.7109375" style="498" bestFit="1" customWidth="1"/>
    <col min="3845" max="3845" width="14.28515625" style="498" bestFit="1" customWidth="1"/>
    <col min="3846" max="3846" width="14" style="498" customWidth="1"/>
    <col min="3847" max="3847" width="14.28515625" style="498" bestFit="1" customWidth="1"/>
    <col min="3848" max="3848" width="18" style="498" bestFit="1" customWidth="1"/>
    <col min="3849" max="3849" width="14.28515625" style="498" bestFit="1" customWidth="1"/>
    <col min="3850" max="3850" width="16.5703125" style="498" bestFit="1" customWidth="1"/>
    <col min="3851" max="3851" width="14.28515625" style="498" bestFit="1" customWidth="1"/>
    <col min="3852" max="3852" width="12.5703125" style="498" bestFit="1" customWidth="1"/>
    <col min="3853" max="3853" width="14.28515625" style="498" bestFit="1" customWidth="1"/>
    <col min="3854" max="4096" width="9.140625" style="498"/>
    <col min="4097" max="4097" width="13" style="498" customWidth="1"/>
    <col min="4098" max="4098" width="17.5703125" style="498" bestFit="1" customWidth="1"/>
    <col min="4099" max="4099" width="14.28515625" style="498" bestFit="1" customWidth="1"/>
    <col min="4100" max="4100" width="19.7109375" style="498" bestFit="1" customWidth="1"/>
    <col min="4101" max="4101" width="14.28515625" style="498" bestFit="1" customWidth="1"/>
    <col min="4102" max="4102" width="14" style="498" customWidth="1"/>
    <col min="4103" max="4103" width="14.28515625" style="498" bestFit="1" customWidth="1"/>
    <col min="4104" max="4104" width="18" style="498" bestFit="1" customWidth="1"/>
    <col min="4105" max="4105" width="14.28515625" style="498" bestFit="1" customWidth="1"/>
    <col min="4106" max="4106" width="16.5703125" style="498" bestFit="1" customWidth="1"/>
    <col min="4107" max="4107" width="14.28515625" style="498" bestFit="1" customWidth="1"/>
    <col min="4108" max="4108" width="12.5703125" style="498" bestFit="1" customWidth="1"/>
    <col min="4109" max="4109" width="14.28515625" style="498" bestFit="1" customWidth="1"/>
    <col min="4110" max="4352" width="9.140625" style="498"/>
    <col min="4353" max="4353" width="13" style="498" customWidth="1"/>
    <col min="4354" max="4354" width="17.5703125" style="498" bestFit="1" customWidth="1"/>
    <col min="4355" max="4355" width="14.28515625" style="498" bestFit="1" customWidth="1"/>
    <col min="4356" max="4356" width="19.7109375" style="498" bestFit="1" customWidth="1"/>
    <col min="4357" max="4357" width="14.28515625" style="498" bestFit="1" customWidth="1"/>
    <col min="4358" max="4358" width="14" style="498" customWidth="1"/>
    <col min="4359" max="4359" width="14.28515625" style="498" bestFit="1" customWidth="1"/>
    <col min="4360" max="4360" width="18" style="498" bestFit="1" customWidth="1"/>
    <col min="4361" max="4361" width="14.28515625" style="498" bestFit="1" customWidth="1"/>
    <col min="4362" max="4362" width="16.5703125" style="498" bestFit="1" customWidth="1"/>
    <col min="4363" max="4363" width="14.28515625" style="498" bestFit="1" customWidth="1"/>
    <col min="4364" max="4364" width="12.5703125" style="498" bestFit="1" customWidth="1"/>
    <col min="4365" max="4365" width="14.28515625" style="498" bestFit="1" customWidth="1"/>
    <col min="4366" max="4608" width="9.140625" style="498"/>
    <col min="4609" max="4609" width="13" style="498" customWidth="1"/>
    <col min="4610" max="4610" width="17.5703125" style="498" bestFit="1" customWidth="1"/>
    <col min="4611" max="4611" width="14.28515625" style="498" bestFit="1" customWidth="1"/>
    <col min="4612" max="4612" width="19.7109375" style="498" bestFit="1" customWidth="1"/>
    <col min="4613" max="4613" width="14.28515625" style="498" bestFit="1" customWidth="1"/>
    <col min="4614" max="4614" width="14" style="498" customWidth="1"/>
    <col min="4615" max="4615" width="14.28515625" style="498" bestFit="1" customWidth="1"/>
    <col min="4616" max="4616" width="18" style="498" bestFit="1" customWidth="1"/>
    <col min="4617" max="4617" width="14.28515625" style="498" bestFit="1" customWidth="1"/>
    <col min="4618" max="4618" width="16.5703125" style="498" bestFit="1" customWidth="1"/>
    <col min="4619" max="4619" width="14.28515625" style="498" bestFit="1" customWidth="1"/>
    <col min="4620" max="4620" width="12.5703125" style="498" bestFit="1" customWidth="1"/>
    <col min="4621" max="4621" width="14.28515625" style="498" bestFit="1" customWidth="1"/>
    <col min="4622" max="4864" width="9.140625" style="498"/>
    <col min="4865" max="4865" width="13" style="498" customWidth="1"/>
    <col min="4866" max="4866" width="17.5703125" style="498" bestFit="1" customWidth="1"/>
    <col min="4867" max="4867" width="14.28515625" style="498" bestFit="1" customWidth="1"/>
    <col min="4868" max="4868" width="19.7109375" style="498" bestFit="1" customWidth="1"/>
    <col min="4869" max="4869" width="14.28515625" style="498" bestFit="1" customWidth="1"/>
    <col min="4870" max="4870" width="14" style="498" customWidth="1"/>
    <col min="4871" max="4871" width="14.28515625" style="498" bestFit="1" customWidth="1"/>
    <col min="4872" max="4872" width="18" style="498" bestFit="1" customWidth="1"/>
    <col min="4873" max="4873" width="14.28515625" style="498" bestFit="1" customWidth="1"/>
    <col min="4874" max="4874" width="16.5703125" style="498" bestFit="1" customWidth="1"/>
    <col min="4875" max="4875" width="14.28515625" style="498" bestFit="1" customWidth="1"/>
    <col min="4876" max="4876" width="12.5703125" style="498" bestFit="1" customWidth="1"/>
    <col min="4877" max="4877" width="14.28515625" style="498" bestFit="1" customWidth="1"/>
    <col min="4878" max="5120" width="9.140625" style="498"/>
    <col min="5121" max="5121" width="13" style="498" customWidth="1"/>
    <col min="5122" max="5122" width="17.5703125" style="498" bestFit="1" customWidth="1"/>
    <col min="5123" max="5123" width="14.28515625" style="498" bestFit="1" customWidth="1"/>
    <col min="5124" max="5124" width="19.7109375" style="498" bestFit="1" customWidth="1"/>
    <col min="5125" max="5125" width="14.28515625" style="498" bestFit="1" customWidth="1"/>
    <col min="5126" max="5126" width="14" style="498" customWidth="1"/>
    <col min="5127" max="5127" width="14.28515625" style="498" bestFit="1" customWidth="1"/>
    <col min="5128" max="5128" width="18" style="498" bestFit="1" customWidth="1"/>
    <col min="5129" max="5129" width="14.28515625" style="498" bestFit="1" customWidth="1"/>
    <col min="5130" max="5130" width="16.5703125" style="498" bestFit="1" customWidth="1"/>
    <col min="5131" max="5131" width="14.28515625" style="498" bestFit="1" customWidth="1"/>
    <col min="5132" max="5132" width="12.5703125" style="498" bestFit="1" customWidth="1"/>
    <col min="5133" max="5133" width="14.28515625" style="498" bestFit="1" customWidth="1"/>
    <col min="5134" max="5376" width="9.140625" style="498"/>
    <col min="5377" max="5377" width="13" style="498" customWidth="1"/>
    <col min="5378" max="5378" width="17.5703125" style="498" bestFit="1" customWidth="1"/>
    <col min="5379" max="5379" width="14.28515625" style="498" bestFit="1" customWidth="1"/>
    <col min="5380" max="5380" width="19.7109375" style="498" bestFit="1" customWidth="1"/>
    <col min="5381" max="5381" width="14.28515625" style="498" bestFit="1" customWidth="1"/>
    <col min="5382" max="5382" width="14" style="498" customWidth="1"/>
    <col min="5383" max="5383" width="14.28515625" style="498" bestFit="1" customWidth="1"/>
    <col min="5384" max="5384" width="18" style="498" bestFit="1" customWidth="1"/>
    <col min="5385" max="5385" width="14.28515625" style="498" bestFit="1" customWidth="1"/>
    <col min="5386" max="5386" width="16.5703125" style="498" bestFit="1" customWidth="1"/>
    <col min="5387" max="5387" width="14.28515625" style="498" bestFit="1" customWidth="1"/>
    <col min="5388" max="5388" width="12.5703125" style="498" bestFit="1" customWidth="1"/>
    <col min="5389" max="5389" width="14.28515625" style="498" bestFit="1" customWidth="1"/>
    <col min="5390" max="5632" width="9.140625" style="498"/>
    <col min="5633" max="5633" width="13" style="498" customWidth="1"/>
    <col min="5634" max="5634" width="17.5703125" style="498" bestFit="1" customWidth="1"/>
    <col min="5635" max="5635" width="14.28515625" style="498" bestFit="1" customWidth="1"/>
    <col min="5636" max="5636" width="19.7109375" style="498" bestFit="1" customWidth="1"/>
    <col min="5637" max="5637" width="14.28515625" style="498" bestFit="1" customWidth="1"/>
    <col min="5638" max="5638" width="14" style="498" customWidth="1"/>
    <col min="5639" max="5639" width="14.28515625" style="498" bestFit="1" customWidth="1"/>
    <col min="5640" max="5640" width="18" style="498" bestFit="1" customWidth="1"/>
    <col min="5641" max="5641" width="14.28515625" style="498" bestFit="1" customWidth="1"/>
    <col min="5642" max="5642" width="16.5703125" style="498" bestFit="1" customWidth="1"/>
    <col min="5643" max="5643" width="14.28515625" style="498" bestFit="1" customWidth="1"/>
    <col min="5644" max="5644" width="12.5703125" style="498" bestFit="1" customWidth="1"/>
    <col min="5645" max="5645" width="14.28515625" style="498" bestFit="1" customWidth="1"/>
    <col min="5646" max="5888" width="9.140625" style="498"/>
    <col min="5889" max="5889" width="13" style="498" customWidth="1"/>
    <col min="5890" max="5890" width="17.5703125" style="498" bestFit="1" customWidth="1"/>
    <col min="5891" max="5891" width="14.28515625" style="498" bestFit="1" customWidth="1"/>
    <col min="5892" max="5892" width="19.7109375" style="498" bestFit="1" customWidth="1"/>
    <col min="5893" max="5893" width="14.28515625" style="498" bestFit="1" customWidth="1"/>
    <col min="5894" max="5894" width="14" style="498" customWidth="1"/>
    <col min="5895" max="5895" width="14.28515625" style="498" bestFit="1" customWidth="1"/>
    <col min="5896" max="5896" width="18" style="498" bestFit="1" customWidth="1"/>
    <col min="5897" max="5897" width="14.28515625" style="498" bestFit="1" customWidth="1"/>
    <col min="5898" max="5898" width="16.5703125" style="498" bestFit="1" customWidth="1"/>
    <col min="5899" max="5899" width="14.28515625" style="498" bestFit="1" customWidth="1"/>
    <col min="5900" max="5900" width="12.5703125" style="498" bestFit="1" customWidth="1"/>
    <col min="5901" max="5901" width="14.28515625" style="498" bestFit="1" customWidth="1"/>
    <col min="5902" max="6144" width="9.140625" style="498"/>
    <col min="6145" max="6145" width="13" style="498" customWidth="1"/>
    <col min="6146" max="6146" width="17.5703125" style="498" bestFit="1" customWidth="1"/>
    <col min="6147" max="6147" width="14.28515625" style="498" bestFit="1" customWidth="1"/>
    <col min="6148" max="6148" width="19.7109375" style="498" bestFit="1" customWidth="1"/>
    <col min="6149" max="6149" width="14.28515625" style="498" bestFit="1" customWidth="1"/>
    <col min="6150" max="6150" width="14" style="498" customWidth="1"/>
    <col min="6151" max="6151" width="14.28515625" style="498" bestFit="1" customWidth="1"/>
    <col min="6152" max="6152" width="18" style="498" bestFit="1" customWidth="1"/>
    <col min="6153" max="6153" width="14.28515625" style="498" bestFit="1" customWidth="1"/>
    <col min="6154" max="6154" width="16.5703125" style="498" bestFit="1" customWidth="1"/>
    <col min="6155" max="6155" width="14.28515625" style="498" bestFit="1" customWidth="1"/>
    <col min="6156" max="6156" width="12.5703125" style="498" bestFit="1" customWidth="1"/>
    <col min="6157" max="6157" width="14.28515625" style="498" bestFit="1" customWidth="1"/>
    <col min="6158" max="6400" width="9.140625" style="498"/>
    <col min="6401" max="6401" width="13" style="498" customWidth="1"/>
    <col min="6402" max="6402" width="17.5703125" style="498" bestFit="1" customWidth="1"/>
    <col min="6403" max="6403" width="14.28515625" style="498" bestFit="1" customWidth="1"/>
    <col min="6404" max="6404" width="19.7109375" style="498" bestFit="1" customWidth="1"/>
    <col min="6405" max="6405" width="14.28515625" style="498" bestFit="1" customWidth="1"/>
    <col min="6406" max="6406" width="14" style="498" customWidth="1"/>
    <col min="6407" max="6407" width="14.28515625" style="498" bestFit="1" customWidth="1"/>
    <col min="6408" max="6408" width="18" style="498" bestFit="1" customWidth="1"/>
    <col min="6409" max="6409" width="14.28515625" style="498" bestFit="1" customWidth="1"/>
    <col min="6410" max="6410" width="16.5703125" style="498" bestFit="1" customWidth="1"/>
    <col min="6411" max="6411" width="14.28515625" style="498" bestFit="1" customWidth="1"/>
    <col min="6412" max="6412" width="12.5703125" style="498" bestFit="1" customWidth="1"/>
    <col min="6413" max="6413" width="14.28515625" style="498" bestFit="1" customWidth="1"/>
    <col min="6414" max="6656" width="9.140625" style="498"/>
    <col min="6657" max="6657" width="13" style="498" customWidth="1"/>
    <col min="6658" max="6658" width="17.5703125" style="498" bestFit="1" customWidth="1"/>
    <col min="6659" max="6659" width="14.28515625" style="498" bestFit="1" customWidth="1"/>
    <col min="6660" max="6660" width="19.7109375" style="498" bestFit="1" customWidth="1"/>
    <col min="6661" max="6661" width="14.28515625" style="498" bestFit="1" customWidth="1"/>
    <col min="6662" max="6662" width="14" style="498" customWidth="1"/>
    <col min="6663" max="6663" width="14.28515625" style="498" bestFit="1" customWidth="1"/>
    <col min="6664" max="6664" width="18" style="498" bestFit="1" customWidth="1"/>
    <col min="6665" max="6665" width="14.28515625" style="498" bestFit="1" customWidth="1"/>
    <col min="6666" max="6666" width="16.5703125" style="498" bestFit="1" customWidth="1"/>
    <col min="6667" max="6667" width="14.28515625" style="498" bestFit="1" customWidth="1"/>
    <col min="6668" max="6668" width="12.5703125" style="498" bestFit="1" customWidth="1"/>
    <col min="6669" max="6669" width="14.28515625" style="498" bestFit="1" customWidth="1"/>
    <col min="6670" max="6912" width="9.140625" style="498"/>
    <col min="6913" max="6913" width="13" style="498" customWidth="1"/>
    <col min="6914" max="6914" width="17.5703125" style="498" bestFit="1" customWidth="1"/>
    <col min="6915" max="6915" width="14.28515625" style="498" bestFit="1" customWidth="1"/>
    <col min="6916" max="6916" width="19.7109375" style="498" bestFit="1" customWidth="1"/>
    <col min="6917" max="6917" width="14.28515625" style="498" bestFit="1" customWidth="1"/>
    <col min="6918" max="6918" width="14" style="498" customWidth="1"/>
    <col min="6919" max="6919" width="14.28515625" style="498" bestFit="1" customWidth="1"/>
    <col min="6920" max="6920" width="18" style="498" bestFit="1" customWidth="1"/>
    <col min="6921" max="6921" width="14.28515625" style="498" bestFit="1" customWidth="1"/>
    <col min="6922" max="6922" width="16.5703125" style="498" bestFit="1" customWidth="1"/>
    <col min="6923" max="6923" width="14.28515625" style="498" bestFit="1" customWidth="1"/>
    <col min="6924" max="6924" width="12.5703125" style="498" bestFit="1" customWidth="1"/>
    <col min="6925" max="6925" width="14.28515625" style="498" bestFit="1" customWidth="1"/>
    <col min="6926" max="7168" width="9.140625" style="498"/>
    <col min="7169" max="7169" width="13" style="498" customWidth="1"/>
    <col min="7170" max="7170" width="17.5703125" style="498" bestFit="1" customWidth="1"/>
    <col min="7171" max="7171" width="14.28515625" style="498" bestFit="1" customWidth="1"/>
    <col min="7172" max="7172" width="19.7109375" style="498" bestFit="1" customWidth="1"/>
    <col min="7173" max="7173" width="14.28515625" style="498" bestFit="1" customWidth="1"/>
    <col min="7174" max="7174" width="14" style="498" customWidth="1"/>
    <col min="7175" max="7175" width="14.28515625" style="498" bestFit="1" customWidth="1"/>
    <col min="7176" max="7176" width="18" style="498" bestFit="1" customWidth="1"/>
    <col min="7177" max="7177" width="14.28515625" style="498" bestFit="1" customWidth="1"/>
    <col min="7178" max="7178" width="16.5703125" style="498" bestFit="1" customWidth="1"/>
    <col min="7179" max="7179" width="14.28515625" style="498" bestFit="1" customWidth="1"/>
    <col min="7180" max="7180" width="12.5703125" style="498" bestFit="1" customWidth="1"/>
    <col min="7181" max="7181" width="14.28515625" style="498" bestFit="1" customWidth="1"/>
    <col min="7182" max="7424" width="9.140625" style="498"/>
    <col min="7425" max="7425" width="13" style="498" customWidth="1"/>
    <col min="7426" max="7426" width="17.5703125" style="498" bestFit="1" customWidth="1"/>
    <col min="7427" max="7427" width="14.28515625" style="498" bestFit="1" customWidth="1"/>
    <col min="7428" max="7428" width="19.7109375" style="498" bestFit="1" customWidth="1"/>
    <col min="7429" max="7429" width="14.28515625" style="498" bestFit="1" customWidth="1"/>
    <col min="7430" max="7430" width="14" style="498" customWidth="1"/>
    <col min="7431" max="7431" width="14.28515625" style="498" bestFit="1" customWidth="1"/>
    <col min="7432" max="7432" width="18" style="498" bestFit="1" customWidth="1"/>
    <col min="7433" max="7433" width="14.28515625" style="498" bestFit="1" customWidth="1"/>
    <col min="7434" max="7434" width="16.5703125" style="498" bestFit="1" customWidth="1"/>
    <col min="7435" max="7435" width="14.28515625" style="498" bestFit="1" customWidth="1"/>
    <col min="7436" max="7436" width="12.5703125" style="498" bestFit="1" customWidth="1"/>
    <col min="7437" max="7437" width="14.28515625" style="498" bestFit="1" customWidth="1"/>
    <col min="7438" max="7680" width="9.140625" style="498"/>
    <col min="7681" max="7681" width="13" style="498" customWidth="1"/>
    <col min="7682" max="7682" width="17.5703125" style="498" bestFit="1" customWidth="1"/>
    <col min="7683" max="7683" width="14.28515625" style="498" bestFit="1" customWidth="1"/>
    <col min="7684" max="7684" width="19.7109375" style="498" bestFit="1" customWidth="1"/>
    <col min="7685" max="7685" width="14.28515625" style="498" bestFit="1" customWidth="1"/>
    <col min="7686" max="7686" width="14" style="498" customWidth="1"/>
    <col min="7687" max="7687" width="14.28515625" style="498" bestFit="1" customWidth="1"/>
    <col min="7688" max="7688" width="18" style="498" bestFit="1" customWidth="1"/>
    <col min="7689" max="7689" width="14.28515625" style="498" bestFit="1" customWidth="1"/>
    <col min="7690" max="7690" width="16.5703125" style="498" bestFit="1" customWidth="1"/>
    <col min="7691" max="7691" width="14.28515625" style="498" bestFit="1" customWidth="1"/>
    <col min="7692" max="7692" width="12.5703125" style="498" bestFit="1" customWidth="1"/>
    <col min="7693" max="7693" width="14.28515625" style="498" bestFit="1" customWidth="1"/>
    <col min="7694" max="7936" width="9.140625" style="498"/>
    <col min="7937" max="7937" width="13" style="498" customWidth="1"/>
    <col min="7938" max="7938" width="17.5703125" style="498" bestFit="1" customWidth="1"/>
    <col min="7939" max="7939" width="14.28515625" style="498" bestFit="1" customWidth="1"/>
    <col min="7940" max="7940" width="19.7109375" style="498" bestFit="1" customWidth="1"/>
    <col min="7941" max="7941" width="14.28515625" style="498" bestFit="1" customWidth="1"/>
    <col min="7942" max="7942" width="14" style="498" customWidth="1"/>
    <col min="7943" max="7943" width="14.28515625" style="498" bestFit="1" customWidth="1"/>
    <col min="7944" max="7944" width="18" style="498" bestFit="1" customWidth="1"/>
    <col min="7945" max="7945" width="14.28515625" style="498" bestFit="1" customWidth="1"/>
    <col min="7946" max="7946" width="16.5703125" style="498" bestFit="1" customWidth="1"/>
    <col min="7947" max="7947" width="14.28515625" style="498" bestFit="1" customWidth="1"/>
    <col min="7948" max="7948" width="12.5703125" style="498" bestFit="1" customWidth="1"/>
    <col min="7949" max="7949" width="14.28515625" style="498" bestFit="1" customWidth="1"/>
    <col min="7950" max="8192" width="9.140625" style="498"/>
    <col min="8193" max="8193" width="13" style="498" customWidth="1"/>
    <col min="8194" max="8194" width="17.5703125" style="498" bestFit="1" customWidth="1"/>
    <col min="8195" max="8195" width="14.28515625" style="498" bestFit="1" customWidth="1"/>
    <col min="8196" max="8196" width="19.7109375" style="498" bestFit="1" customWidth="1"/>
    <col min="8197" max="8197" width="14.28515625" style="498" bestFit="1" customWidth="1"/>
    <col min="8198" max="8198" width="14" style="498" customWidth="1"/>
    <col min="8199" max="8199" width="14.28515625" style="498" bestFit="1" customWidth="1"/>
    <col min="8200" max="8200" width="18" style="498" bestFit="1" customWidth="1"/>
    <col min="8201" max="8201" width="14.28515625" style="498" bestFit="1" customWidth="1"/>
    <col min="8202" max="8202" width="16.5703125" style="498" bestFit="1" customWidth="1"/>
    <col min="8203" max="8203" width="14.28515625" style="498" bestFit="1" customWidth="1"/>
    <col min="8204" max="8204" width="12.5703125" style="498" bestFit="1" customWidth="1"/>
    <col min="8205" max="8205" width="14.28515625" style="498" bestFit="1" customWidth="1"/>
    <col min="8206" max="8448" width="9.140625" style="498"/>
    <col min="8449" max="8449" width="13" style="498" customWidth="1"/>
    <col min="8450" max="8450" width="17.5703125" style="498" bestFit="1" customWidth="1"/>
    <col min="8451" max="8451" width="14.28515625" style="498" bestFit="1" customWidth="1"/>
    <col min="8452" max="8452" width="19.7109375" style="498" bestFit="1" customWidth="1"/>
    <col min="8453" max="8453" width="14.28515625" style="498" bestFit="1" customWidth="1"/>
    <col min="8454" max="8454" width="14" style="498" customWidth="1"/>
    <col min="8455" max="8455" width="14.28515625" style="498" bestFit="1" customWidth="1"/>
    <col min="8456" max="8456" width="18" style="498" bestFit="1" customWidth="1"/>
    <col min="8457" max="8457" width="14.28515625" style="498" bestFit="1" customWidth="1"/>
    <col min="8458" max="8458" width="16.5703125" style="498" bestFit="1" customWidth="1"/>
    <col min="8459" max="8459" width="14.28515625" style="498" bestFit="1" customWidth="1"/>
    <col min="8460" max="8460" width="12.5703125" style="498" bestFit="1" customWidth="1"/>
    <col min="8461" max="8461" width="14.28515625" style="498" bestFit="1" customWidth="1"/>
    <col min="8462" max="8704" width="9.140625" style="498"/>
    <col min="8705" max="8705" width="13" style="498" customWidth="1"/>
    <col min="8706" max="8706" width="17.5703125" style="498" bestFit="1" customWidth="1"/>
    <col min="8707" max="8707" width="14.28515625" style="498" bestFit="1" customWidth="1"/>
    <col min="8708" max="8708" width="19.7109375" style="498" bestFit="1" customWidth="1"/>
    <col min="8709" max="8709" width="14.28515625" style="498" bestFit="1" customWidth="1"/>
    <col min="8710" max="8710" width="14" style="498" customWidth="1"/>
    <col min="8711" max="8711" width="14.28515625" style="498" bestFit="1" customWidth="1"/>
    <col min="8712" max="8712" width="18" style="498" bestFit="1" customWidth="1"/>
    <col min="8713" max="8713" width="14.28515625" style="498" bestFit="1" customWidth="1"/>
    <col min="8714" max="8714" width="16.5703125" style="498" bestFit="1" customWidth="1"/>
    <col min="8715" max="8715" width="14.28515625" style="498" bestFit="1" customWidth="1"/>
    <col min="8716" max="8716" width="12.5703125" style="498" bestFit="1" customWidth="1"/>
    <col min="8717" max="8717" width="14.28515625" style="498" bestFit="1" customWidth="1"/>
    <col min="8718" max="8960" width="9.140625" style="498"/>
    <col min="8961" max="8961" width="13" style="498" customWidth="1"/>
    <col min="8962" max="8962" width="17.5703125" style="498" bestFit="1" customWidth="1"/>
    <col min="8963" max="8963" width="14.28515625" style="498" bestFit="1" customWidth="1"/>
    <col min="8964" max="8964" width="19.7109375" style="498" bestFit="1" customWidth="1"/>
    <col min="8965" max="8965" width="14.28515625" style="498" bestFit="1" customWidth="1"/>
    <col min="8966" max="8966" width="14" style="498" customWidth="1"/>
    <col min="8967" max="8967" width="14.28515625" style="498" bestFit="1" customWidth="1"/>
    <col min="8968" max="8968" width="18" style="498" bestFit="1" customWidth="1"/>
    <col min="8969" max="8969" width="14.28515625" style="498" bestFit="1" customWidth="1"/>
    <col min="8970" max="8970" width="16.5703125" style="498" bestFit="1" customWidth="1"/>
    <col min="8971" max="8971" width="14.28515625" style="498" bestFit="1" customWidth="1"/>
    <col min="8972" max="8972" width="12.5703125" style="498" bestFit="1" customWidth="1"/>
    <col min="8973" max="8973" width="14.28515625" style="498" bestFit="1" customWidth="1"/>
    <col min="8974" max="9216" width="9.140625" style="498"/>
    <col min="9217" max="9217" width="13" style="498" customWidth="1"/>
    <col min="9218" max="9218" width="17.5703125" style="498" bestFit="1" customWidth="1"/>
    <col min="9219" max="9219" width="14.28515625" style="498" bestFit="1" customWidth="1"/>
    <col min="9220" max="9220" width="19.7109375" style="498" bestFit="1" customWidth="1"/>
    <col min="9221" max="9221" width="14.28515625" style="498" bestFit="1" customWidth="1"/>
    <col min="9222" max="9222" width="14" style="498" customWidth="1"/>
    <col min="9223" max="9223" width="14.28515625" style="498" bestFit="1" customWidth="1"/>
    <col min="9224" max="9224" width="18" style="498" bestFit="1" customWidth="1"/>
    <col min="9225" max="9225" width="14.28515625" style="498" bestFit="1" customWidth="1"/>
    <col min="9226" max="9226" width="16.5703125" style="498" bestFit="1" customWidth="1"/>
    <col min="9227" max="9227" width="14.28515625" style="498" bestFit="1" customWidth="1"/>
    <col min="9228" max="9228" width="12.5703125" style="498" bestFit="1" customWidth="1"/>
    <col min="9229" max="9229" width="14.28515625" style="498" bestFit="1" customWidth="1"/>
    <col min="9230" max="9472" width="9.140625" style="498"/>
    <col min="9473" max="9473" width="13" style="498" customWidth="1"/>
    <col min="9474" max="9474" width="17.5703125" style="498" bestFit="1" customWidth="1"/>
    <col min="9475" max="9475" width="14.28515625" style="498" bestFit="1" customWidth="1"/>
    <col min="9476" max="9476" width="19.7109375" style="498" bestFit="1" customWidth="1"/>
    <col min="9477" max="9477" width="14.28515625" style="498" bestFit="1" customWidth="1"/>
    <col min="9478" max="9478" width="14" style="498" customWidth="1"/>
    <col min="9479" max="9479" width="14.28515625" style="498" bestFit="1" customWidth="1"/>
    <col min="9480" max="9480" width="18" style="498" bestFit="1" customWidth="1"/>
    <col min="9481" max="9481" width="14.28515625" style="498" bestFit="1" customWidth="1"/>
    <col min="9482" max="9482" width="16.5703125" style="498" bestFit="1" customWidth="1"/>
    <col min="9483" max="9483" width="14.28515625" style="498" bestFit="1" customWidth="1"/>
    <col min="9484" max="9484" width="12.5703125" style="498" bestFit="1" customWidth="1"/>
    <col min="9485" max="9485" width="14.28515625" style="498" bestFit="1" customWidth="1"/>
    <col min="9486" max="9728" width="9.140625" style="498"/>
    <col min="9729" max="9729" width="13" style="498" customWidth="1"/>
    <col min="9730" max="9730" width="17.5703125" style="498" bestFit="1" customWidth="1"/>
    <col min="9731" max="9731" width="14.28515625" style="498" bestFit="1" customWidth="1"/>
    <col min="9732" max="9732" width="19.7109375" style="498" bestFit="1" customWidth="1"/>
    <col min="9733" max="9733" width="14.28515625" style="498" bestFit="1" customWidth="1"/>
    <col min="9734" max="9734" width="14" style="498" customWidth="1"/>
    <col min="9735" max="9735" width="14.28515625" style="498" bestFit="1" customWidth="1"/>
    <col min="9736" max="9736" width="18" style="498" bestFit="1" customWidth="1"/>
    <col min="9737" max="9737" width="14.28515625" style="498" bestFit="1" customWidth="1"/>
    <col min="9738" max="9738" width="16.5703125" style="498" bestFit="1" customWidth="1"/>
    <col min="9739" max="9739" width="14.28515625" style="498" bestFit="1" customWidth="1"/>
    <col min="9740" max="9740" width="12.5703125" style="498" bestFit="1" customWidth="1"/>
    <col min="9741" max="9741" width="14.28515625" style="498" bestFit="1" customWidth="1"/>
    <col min="9742" max="9984" width="9.140625" style="498"/>
    <col min="9985" max="9985" width="13" style="498" customWidth="1"/>
    <col min="9986" max="9986" width="17.5703125" style="498" bestFit="1" customWidth="1"/>
    <col min="9987" max="9987" width="14.28515625" style="498" bestFit="1" customWidth="1"/>
    <col min="9988" max="9988" width="19.7109375" style="498" bestFit="1" customWidth="1"/>
    <col min="9989" max="9989" width="14.28515625" style="498" bestFit="1" customWidth="1"/>
    <col min="9990" max="9990" width="14" style="498" customWidth="1"/>
    <col min="9991" max="9991" width="14.28515625" style="498" bestFit="1" customWidth="1"/>
    <col min="9992" max="9992" width="18" style="498" bestFit="1" customWidth="1"/>
    <col min="9993" max="9993" width="14.28515625" style="498" bestFit="1" customWidth="1"/>
    <col min="9994" max="9994" width="16.5703125" style="498" bestFit="1" customWidth="1"/>
    <col min="9995" max="9995" width="14.28515625" style="498" bestFit="1" customWidth="1"/>
    <col min="9996" max="9996" width="12.5703125" style="498" bestFit="1" customWidth="1"/>
    <col min="9997" max="9997" width="14.28515625" style="498" bestFit="1" customWidth="1"/>
    <col min="9998" max="10240" width="9.140625" style="498"/>
    <col min="10241" max="10241" width="13" style="498" customWidth="1"/>
    <col min="10242" max="10242" width="17.5703125" style="498" bestFit="1" customWidth="1"/>
    <col min="10243" max="10243" width="14.28515625" style="498" bestFit="1" customWidth="1"/>
    <col min="10244" max="10244" width="19.7109375" style="498" bestFit="1" customWidth="1"/>
    <col min="10245" max="10245" width="14.28515625" style="498" bestFit="1" customWidth="1"/>
    <col min="10246" max="10246" width="14" style="498" customWidth="1"/>
    <col min="10247" max="10247" width="14.28515625" style="498" bestFit="1" customWidth="1"/>
    <col min="10248" max="10248" width="18" style="498" bestFit="1" customWidth="1"/>
    <col min="10249" max="10249" width="14.28515625" style="498" bestFit="1" customWidth="1"/>
    <col min="10250" max="10250" width="16.5703125" style="498" bestFit="1" customWidth="1"/>
    <col min="10251" max="10251" width="14.28515625" style="498" bestFit="1" customWidth="1"/>
    <col min="10252" max="10252" width="12.5703125" style="498" bestFit="1" customWidth="1"/>
    <col min="10253" max="10253" width="14.28515625" style="498" bestFit="1" customWidth="1"/>
    <col min="10254" max="10496" width="9.140625" style="498"/>
    <col min="10497" max="10497" width="13" style="498" customWidth="1"/>
    <col min="10498" max="10498" width="17.5703125" style="498" bestFit="1" customWidth="1"/>
    <col min="10499" max="10499" width="14.28515625" style="498" bestFit="1" customWidth="1"/>
    <col min="10500" max="10500" width="19.7109375" style="498" bestFit="1" customWidth="1"/>
    <col min="10501" max="10501" width="14.28515625" style="498" bestFit="1" customWidth="1"/>
    <col min="10502" max="10502" width="14" style="498" customWidth="1"/>
    <col min="10503" max="10503" width="14.28515625" style="498" bestFit="1" customWidth="1"/>
    <col min="10504" max="10504" width="18" style="498" bestFit="1" customWidth="1"/>
    <col min="10505" max="10505" width="14.28515625" style="498" bestFit="1" customWidth="1"/>
    <col min="10506" max="10506" width="16.5703125" style="498" bestFit="1" customWidth="1"/>
    <col min="10507" max="10507" width="14.28515625" style="498" bestFit="1" customWidth="1"/>
    <col min="10508" max="10508" width="12.5703125" style="498" bestFit="1" customWidth="1"/>
    <col min="10509" max="10509" width="14.28515625" style="498" bestFit="1" customWidth="1"/>
    <col min="10510" max="10752" width="9.140625" style="498"/>
    <col min="10753" max="10753" width="13" style="498" customWidth="1"/>
    <col min="10754" max="10754" width="17.5703125" style="498" bestFit="1" customWidth="1"/>
    <col min="10755" max="10755" width="14.28515625" style="498" bestFit="1" customWidth="1"/>
    <col min="10756" max="10756" width="19.7109375" style="498" bestFit="1" customWidth="1"/>
    <col min="10757" max="10757" width="14.28515625" style="498" bestFit="1" customWidth="1"/>
    <col min="10758" max="10758" width="14" style="498" customWidth="1"/>
    <col min="10759" max="10759" width="14.28515625" style="498" bestFit="1" customWidth="1"/>
    <col min="10760" max="10760" width="18" style="498" bestFit="1" customWidth="1"/>
    <col min="10761" max="10761" width="14.28515625" style="498" bestFit="1" customWidth="1"/>
    <col min="10762" max="10762" width="16.5703125" style="498" bestFit="1" customWidth="1"/>
    <col min="10763" max="10763" width="14.28515625" style="498" bestFit="1" customWidth="1"/>
    <col min="10764" max="10764" width="12.5703125" style="498" bestFit="1" customWidth="1"/>
    <col min="10765" max="10765" width="14.28515625" style="498" bestFit="1" customWidth="1"/>
    <col min="10766" max="11008" width="9.140625" style="498"/>
    <col min="11009" max="11009" width="13" style="498" customWidth="1"/>
    <col min="11010" max="11010" width="17.5703125" style="498" bestFit="1" customWidth="1"/>
    <col min="11011" max="11011" width="14.28515625" style="498" bestFit="1" customWidth="1"/>
    <col min="11012" max="11012" width="19.7109375" style="498" bestFit="1" customWidth="1"/>
    <col min="11013" max="11013" width="14.28515625" style="498" bestFit="1" customWidth="1"/>
    <col min="11014" max="11014" width="14" style="498" customWidth="1"/>
    <col min="11015" max="11015" width="14.28515625" style="498" bestFit="1" customWidth="1"/>
    <col min="11016" max="11016" width="18" style="498" bestFit="1" customWidth="1"/>
    <col min="11017" max="11017" width="14.28515625" style="498" bestFit="1" customWidth="1"/>
    <col min="11018" max="11018" width="16.5703125" style="498" bestFit="1" customWidth="1"/>
    <col min="11019" max="11019" width="14.28515625" style="498" bestFit="1" customWidth="1"/>
    <col min="11020" max="11020" width="12.5703125" style="498" bestFit="1" customWidth="1"/>
    <col min="11021" max="11021" width="14.28515625" style="498" bestFit="1" customWidth="1"/>
    <col min="11022" max="11264" width="9.140625" style="498"/>
    <col min="11265" max="11265" width="13" style="498" customWidth="1"/>
    <col min="11266" max="11266" width="17.5703125" style="498" bestFit="1" customWidth="1"/>
    <col min="11267" max="11267" width="14.28515625" style="498" bestFit="1" customWidth="1"/>
    <col min="11268" max="11268" width="19.7109375" style="498" bestFit="1" customWidth="1"/>
    <col min="11269" max="11269" width="14.28515625" style="498" bestFit="1" customWidth="1"/>
    <col min="11270" max="11270" width="14" style="498" customWidth="1"/>
    <col min="11271" max="11271" width="14.28515625" style="498" bestFit="1" customWidth="1"/>
    <col min="11272" max="11272" width="18" style="498" bestFit="1" customWidth="1"/>
    <col min="11273" max="11273" width="14.28515625" style="498" bestFit="1" customWidth="1"/>
    <col min="11274" max="11274" width="16.5703125" style="498" bestFit="1" customWidth="1"/>
    <col min="11275" max="11275" width="14.28515625" style="498" bestFit="1" customWidth="1"/>
    <col min="11276" max="11276" width="12.5703125" style="498" bestFit="1" customWidth="1"/>
    <col min="11277" max="11277" width="14.28515625" style="498" bestFit="1" customWidth="1"/>
    <col min="11278" max="11520" width="9.140625" style="498"/>
    <col min="11521" max="11521" width="13" style="498" customWidth="1"/>
    <col min="11522" max="11522" width="17.5703125" style="498" bestFit="1" customWidth="1"/>
    <col min="11523" max="11523" width="14.28515625" style="498" bestFit="1" customWidth="1"/>
    <col min="11524" max="11524" width="19.7109375" style="498" bestFit="1" customWidth="1"/>
    <col min="11525" max="11525" width="14.28515625" style="498" bestFit="1" customWidth="1"/>
    <col min="11526" max="11526" width="14" style="498" customWidth="1"/>
    <col min="11527" max="11527" width="14.28515625" style="498" bestFit="1" customWidth="1"/>
    <col min="11528" max="11528" width="18" style="498" bestFit="1" customWidth="1"/>
    <col min="11529" max="11529" width="14.28515625" style="498" bestFit="1" customWidth="1"/>
    <col min="11530" max="11530" width="16.5703125" style="498" bestFit="1" customWidth="1"/>
    <col min="11531" max="11531" width="14.28515625" style="498" bestFit="1" customWidth="1"/>
    <col min="11532" max="11532" width="12.5703125" style="498" bestFit="1" customWidth="1"/>
    <col min="11533" max="11533" width="14.28515625" style="498" bestFit="1" customWidth="1"/>
    <col min="11534" max="11776" width="9.140625" style="498"/>
    <col min="11777" max="11777" width="13" style="498" customWidth="1"/>
    <col min="11778" max="11778" width="17.5703125" style="498" bestFit="1" customWidth="1"/>
    <col min="11779" max="11779" width="14.28515625" style="498" bestFit="1" customWidth="1"/>
    <col min="11780" max="11780" width="19.7109375" style="498" bestFit="1" customWidth="1"/>
    <col min="11781" max="11781" width="14.28515625" style="498" bestFit="1" customWidth="1"/>
    <col min="11782" max="11782" width="14" style="498" customWidth="1"/>
    <col min="11783" max="11783" width="14.28515625" style="498" bestFit="1" customWidth="1"/>
    <col min="11784" max="11784" width="18" style="498" bestFit="1" customWidth="1"/>
    <col min="11785" max="11785" width="14.28515625" style="498" bestFit="1" customWidth="1"/>
    <col min="11786" max="11786" width="16.5703125" style="498" bestFit="1" customWidth="1"/>
    <col min="11787" max="11787" width="14.28515625" style="498" bestFit="1" customWidth="1"/>
    <col min="11788" max="11788" width="12.5703125" style="498" bestFit="1" customWidth="1"/>
    <col min="11789" max="11789" width="14.28515625" style="498" bestFit="1" customWidth="1"/>
    <col min="11790" max="12032" width="9.140625" style="498"/>
    <col min="12033" max="12033" width="13" style="498" customWidth="1"/>
    <col min="12034" max="12034" width="17.5703125" style="498" bestFit="1" customWidth="1"/>
    <col min="12035" max="12035" width="14.28515625" style="498" bestFit="1" customWidth="1"/>
    <col min="12036" max="12036" width="19.7109375" style="498" bestFit="1" customWidth="1"/>
    <col min="12037" max="12037" width="14.28515625" style="498" bestFit="1" customWidth="1"/>
    <col min="12038" max="12038" width="14" style="498" customWidth="1"/>
    <col min="12039" max="12039" width="14.28515625" style="498" bestFit="1" customWidth="1"/>
    <col min="12040" max="12040" width="18" style="498" bestFit="1" customWidth="1"/>
    <col min="12041" max="12041" width="14.28515625" style="498" bestFit="1" customWidth="1"/>
    <col min="12042" max="12042" width="16.5703125" style="498" bestFit="1" customWidth="1"/>
    <col min="12043" max="12043" width="14.28515625" style="498" bestFit="1" customWidth="1"/>
    <col min="12044" max="12044" width="12.5703125" style="498" bestFit="1" customWidth="1"/>
    <col min="12045" max="12045" width="14.28515625" style="498" bestFit="1" customWidth="1"/>
    <col min="12046" max="12288" width="9.140625" style="498"/>
    <col min="12289" max="12289" width="13" style="498" customWidth="1"/>
    <col min="12290" max="12290" width="17.5703125" style="498" bestFit="1" customWidth="1"/>
    <col min="12291" max="12291" width="14.28515625" style="498" bestFit="1" customWidth="1"/>
    <col min="12292" max="12292" width="19.7109375" style="498" bestFit="1" customWidth="1"/>
    <col min="12293" max="12293" width="14.28515625" style="498" bestFit="1" customWidth="1"/>
    <col min="12294" max="12294" width="14" style="498" customWidth="1"/>
    <col min="12295" max="12295" width="14.28515625" style="498" bestFit="1" customWidth="1"/>
    <col min="12296" max="12296" width="18" style="498" bestFit="1" customWidth="1"/>
    <col min="12297" max="12297" width="14.28515625" style="498" bestFit="1" customWidth="1"/>
    <col min="12298" max="12298" width="16.5703125" style="498" bestFit="1" customWidth="1"/>
    <col min="12299" max="12299" width="14.28515625" style="498" bestFit="1" customWidth="1"/>
    <col min="12300" max="12300" width="12.5703125" style="498" bestFit="1" customWidth="1"/>
    <col min="12301" max="12301" width="14.28515625" style="498" bestFit="1" customWidth="1"/>
    <col min="12302" max="12544" width="9.140625" style="498"/>
    <col min="12545" max="12545" width="13" style="498" customWidth="1"/>
    <col min="12546" max="12546" width="17.5703125" style="498" bestFit="1" customWidth="1"/>
    <col min="12547" max="12547" width="14.28515625" style="498" bestFit="1" customWidth="1"/>
    <col min="12548" max="12548" width="19.7109375" style="498" bestFit="1" customWidth="1"/>
    <col min="12549" max="12549" width="14.28515625" style="498" bestFit="1" customWidth="1"/>
    <col min="12550" max="12550" width="14" style="498" customWidth="1"/>
    <col min="12551" max="12551" width="14.28515625" style="498" bestFit="1" customWidth="1"/>
    <col min="12552" max="12552" width="18" style="498" bestFit="1" customWidth="1"/>
    <col min="12553" max="12553" width="14.28515625" style="498" bestFit="1" customWidth="1"/>
    <col min="12554" max="12554" width="16.5703125" style="498" bestFit="1" customWidth="1"/>
    <col min="12555" max="12555" width="14.28515625" style="498" bestFit="1" customWidth="1"/>
    <col min="12556" max="12556" width="12.5703125" style="498" bestFit="1" customWidth="1"/>
    <col min="12557" max="12557" width="14.28515625" style="498" bestFit="1" customWidth="1"/>
    <col min="12558" max="12800" width="9.140625" style="498"/>
    <col min="12801" max="12801" width="13" style="498" customWidth="1"/>
    <col min="12802" max="12802" width="17.5703125" style="498" bestFit="1" customWidth="1"/>
    <col min="12803" max="12803" width="14.28515625" style="498" bestFit="1" customWidth="1"/>
    <col min="12804" max="12804" width="19.7109375" style="498" bestFit="1" customWidth="1"/>
    <col min="12805" max="12805" width="14.28515625" style="498" bestFit="1" customWidth="1"/>
    <col min="12806" max="12806" width="14" style="498" customWidth="1"/>
    <col min="12807" max="12807" width="14.28515625" style="498" bestFit="1" customWidth="1"/>
    <col min="12808" max="12808" width="18" style="498" bestFit="1" customWidth="1"/>
    <col min="12809" max="12809" width="14.28515625" style="498" bestFit="1" customWidth="1"/>
    <col min="12810" max="12810" width="16.5703125" style="498" bestFit="1" customWidth="1"/>
    <col min="12811" max="12811" width="14.28515625" style="498" bestFit="1" customWidth="1"/>
    <col min="12812" max="12812" width="12.5703125" style="498" bestFit="1" customWidth="1"/>
    <col min="12813" max="12813" width="14.28515625" style="498" bestFit="1" customWidth="1"/>
    <col min="12814" max="13056" width="9.140625" style="498"/>
    <col min="13057" max="13057" width="13" style="498" customWidth="1"/>
    <col min="13058" max="13058" width="17.5703125" style="498" bestFit="1" customWidth="1"/>
    <col min="13059" max="13059" width="14.28515625" style="498" bestFit="1" customWidth="1"/>
    <col min="13060" max="13060" width="19.7109375" style="498" bestFit="1" customWidth="1"/>
    <col min="13061" max="13061" width="14.28515625" style="498" bestFit="1" customWidth="1"/>
    <col min="13062" max="13062" width="14" style="498" customWidth="1"/>
    <col min="13063" max="13063" width="14.28515625" style="498" bestFit="1" customWidth="1"/>
    <col min="13064" max="13064" width="18" style="498" bestFit="1" customWidth="1"/>
    <col min="13065" max="13065" width="14.28515625" style="498" bestFit="1" customWidth="1"/>
    <col min="13066" max="13066" width="16.5703125" style="498" bestFit="1" customWidth="1"/>
    <col min="13067" max="13067" width="14.28515625" style="498" bestFit="1" customWidth="1"/>
    <col min="13068" max="13068" width="12.5703125" style="498" bestFit="1" customWidth="1"/>
    <col min="13069" max="13069" width="14.28515625" style="498" bestFit="1" customWidth="1"/>
    <col min="13070" max="13312" width="9.140625" style="498"/>
    <col min="13313" max="13313" width="13" style="498" customWidth="1"/>
    <col min="13314" max="13314" width="17.5703125" style="498" bestFit="1" customWidth="1"/>
    <col min="13315" max="13315" width="14.28515625" style="498" bestFit="1" customWidth="1"/>
    <col min="13316" max="13316" width="19.7109375" style="498" bestFit="1" customWidth="1"/>
    <col min="13317" max="13317" width="14.28515625" style="498" bestFit="1" customWidth="1"/>
    <col min="13318" max="13318" width="14" style="498" customWidth="1"/>
    <col min="13319" max="13319" width="14.28515625" style="498" bestFit="1" customWidth="1"/>
    <col min="13320" max="13320" width="18" style="498" bestFit="1" customWidth="1"/>
    <col min="13321" max="13321" width="14.28515625" style="498" bestFit="1" customWidth="1"/>
    <col min="13322" max="13322" width="16.5703125" style="498" bestFit="1" customWidth="1"/>
    <col min="13323" max="13323" width="14.28515625" style="498" bestFit="1" customWidth="1"/>
    <col min="13324" max="13324" width="12.5703125" style="498" bestFit="1" customWidth="1"/>
    <col min="13325" max="13325" width="14.28515625" style="498" bestFit="1" customWidth="1"/>
    <col min="13326" max="13568" width="9.140625" style="498"/>
    <col min="13569" max="13569" width="13" style="498" customWidth="1"/>
    <col min="13570" max="13570" width="17.5703125" style="498" bestFit="1" customWidth="1"/>
    <col min="13571" max="13571" width="14.28515625" style="498" bestFit="1" customWidth="1"/>
    <col min="13572" max="13572" width="19.7109375" style="498" bestFit="1" customWidth="1"/>
    <col min="13573" max="13573" width="14.28515625" style="498" bestFit="1" customWidth="1"/>
    <col min="13574" max="13574" width="14" style="498" customWidth="1"/>
    <col min="13575" max="13575" width="14.28515625" style="498" bestFit="1" customWidth="1"/>
    <col min="13576" max="13576" width="18" style="498" bestFit="1" customWidth="1"/>
    <col min="13577" max="13577" width="14.28515625" style="498" bestFit="1" customWidth="1"/>
    <col min="13578" max="13578" width="16.5703125" style="498" bestFit="1" customWidth="1"/>
    <col min="13579" max="13579" width="14.28515625" style="498" bestFit="1" customWidth="1"/>
    <col min="13580" max="13580" width="12.5703125" style="498" bestFit="1" customWidth="1"/>
    <col min="13581" max="13581" width="14.28515625" style="498" bestFit="1" customWidth="1"/>
    <col min="13582" max="13824" width="9.140625" style="498"/>
    <col min="13825" max="13825" width="13" style="498" customWidth="1"/>
    <col min="13826" max="13826" width="17.5703125" style="498" bestFit="1" customWidth="1"/>
    <col min="13827" max="13827" width="14.28515625" style="498" bestFit="1" customWidth="1"/>
    <col min="13828" max="13828" width="19.7109375" style="498" bestFit="1" customWidth="1"/>
    <col min="13829" max="13829" width="14.28515625" style="498" bestFit="1" customWidth="1"/>
    <col min="13830" max="13830" width="14" style="498" customWidth="1"/>
    <col min="13831" max="13831" width="14.28515625" style="498" bestFit="1" customWidth="1"/>
    <col min="13832" max="13832" width="18" style="498" bestFit="1" customWidth="1"/>
    <col min="13833" max="13833" width="14.28515625" style="498" bestFit="1" customWidth="1"/>
    <col min="13834" max="13834" width="16.5703125" style="498" bestFit="1" customWidth="1"/>
    <col min="13835" max="13835" width="14.28515625" style="498" bestFit="1" customWidth="1"/>
    <col min="13836" max="13836" width="12.5703125" style="498" bestFit="1" customWidth="1"/>
    <col min="13837" max="13837" width="14.28515625" style="498" bestFit="1" customWidth="1"/>
    <col min="13838" max="14080" width="9.140625" style="498"/>
    <col min="14081" max="14081" width="13" style="498" customWidth="1"/>
    <col min="14082" max="14082" width="17.5703125" style="498" bestFit="1" customWidth="1"/>
    <col min="14083" max="14083" width="14.28515625" style="498" bestFit="1" customWidth="1"/>
    <col min="14084" max="14084" width="19.7109375" style="498" bestFit="1" customWidth="1"/>
    <col min="14085" max="14085" width="14.28515625" style="498" bestFit="1" customWidth="1"/>
    <col min="14086" max="14086" width="14" style="498" customWidth="1"/>
    <col min="14087" max="14087" width="14.28515625" style="498" bestFit="1" customWidth="1"/>
    <col min="14088" max="14088" width="18" style="498" bestFit="1" customWidth="1"/>
    <col min="14089" max="14089" width="14.28515625" style="498" bestFit="1" customWidth="1"/>
    <col min="14090" max="14090" width="16.5703125" style="498" bestFit="1" customWidth="1"/>
    <col min="14091" max="14091" width="14.28515625" style="498" bestFit="1" customWidth="1"/>
    <col min="14092" max="14092" width="12.5703125" style="498" bestFit="1" customWidth="1"/>
    <col min="14093" max="14093" width="14.28515625" style="498" bestFit="1" customWidth="1"/>
    <col min="14094" max="14336" width="9.140625" style="498"/>
    <col min="14337" max="14337" width="13" style="498" customWidth="1"/>
    <col min="14338" max="14338" width="17.5703125" style="498" bestFit="1" customWidth="1"/>
    <col min="14339" max="14339" width="14.28515625" style="498" bestFit="1" customWidth="1"/>
    <col min="14340" max="14340" width="19.7109375" style="498" bestFit="1" customWidth="1"/>
    <col min="14341" max="14341" width="14.28515625" style="498" bestFit="1" customWidth="1"/>
    <col min="14342" max="14342" width="14" style="498" customWidth="1"/>
    <col min="14343" max="14343" width="14.28515625" style="498" bestFit="1" customWidth="1"/>
    <col min="14344" max="14344" width="18" style="498" bestFit="1" customWidth="1"/>
    <col min="14345" max="14345" width="14.28515625" style="498" bestFit="1" customWidth="1"/>
    <col min="14346" max="14346" width="16.5703125" style="498" bestFit="1" customWidth="1"/>
    <col min="14347" max="14347" width="14.28515625" style="498" bestFit="1" customWidth="1"/>
    <col min="14348" max="14348" width="12.5703125" style="498" bestFit="1" customWidth="1"/>
    <col min="14349" max="14349" width="14.28515625" style="498" bestFit="1" customWidth="1"/>
    <col min="14350" max="14592" width="9.140625" style="498"/>
    <col min="14593" max="14593" width="13" style="498" customWidth="1"/>
    <col min="14594" max="14594" width="17.5703125" style="498" bestFit="1" customWidth="1"/>
    <col min="14595" max="14595" width="14.28515625" style="498" bestFit="1" customWidth="1"/>
    <col min="14596" max="14596" width="19.7109375" style="498" bestFit="1" customWidth="1"/>
    <col min="14597" max="14597" width="14.28515625" style="498" bestFit="1" customWidth="1"/>
    <col min="14598" max="14598" width="14" style="498" customWidth="1"/>
    <col min="14599" max="14599" width="14.28515625" style="498" bestFit="1" customWidth="1"/>
    <col min="14600" max="14600" width="18" style="498" bestFit="1" customWidth="1"/>
    <col min="14601" max="14601" width="14.28515625" style="498" bestFit="1" customWidth="1"/>
    <col min="14602" max="14602" width="16.5703125" style="498" bestFit="1" customWidth="1"/>
    <col min="14603" max="14603" width="14.28515625" style="498" bestFit="1" customWidth="1"/>
    <col min="14604" max="14604" width="12.5703125" style="498" bestFit="1" customWidth="1"/>
    <col min="14605" max="14605" width="14.28515625" style="498" bestFit="1" customWidth="1"/>
    <col min="14606" max="14848" width="9.140625" style="498"/>
    <col min="14849" max="14849" width="13" style="498" customWidth="1"/>
    <col min="14850" max="14850" width="17.5703125" style="498" bestFit="1" customWidth="1"/>
    <col min="14851" max="14851" width="14.28515625" style="498" bestFit="1" customWidth="1"/>
    <col min="14852" max="14852" width="19.7109375" style="498" bestFit="1" customWidth="1"/>
    <col min="14853" max="14853" width="14.28515625" style="498" bestFit="1" customWidth="1"/>
    <col min="14854" max="14854" width="14" style="498" customWidth="1"/>
    <col min="14855" max="14855" width="14.28515625" style="498" bestFit="1" customWidth="1"/>
    <col min="14856" max="14856" width="18" style="498" bestFit="1" customWidth="1"/>
    <col min="14857" max="14857" width="14.28515625" style="498" bestFit="1" customWidth="1"/>
    <col min="14858" max="14858" width="16.5703125" style="498" bestFit="1" customWidth="1"/>
    <col min="14859" max="14859" width="14.28515625" style="498" bestFit="1" customWidth="1"/>
    <col min="14860" max="14860" width="12.5703125" style="498" bestFit="1" customWidth="1"/>
    <col min="14861" max="14861" width="14.28515625" style="498" bestFit="1" customWidth="1"/>
    <col min="14862" max="15104" width="9.140625" style="498"/>
    <col min="15105" max="15105" width="13" style="498" customWidth="1"/>
    <col min="15106" max="15106" width="17.5703125" style="498" bestFit="1" customWidth="1"/>
    <col min="15107" max="15107" width="14.28515625" style="498" bestFit="1" customWidth="1"/>
    <col min="15108" max="15108" width="19.7109375" style="498" bestFit="1" customWidth="1"/>
    <col min="15109" max="15109" width="14.28515625" style="498" bestFit="1" customWidth="1"/>
    <col min="15110" max="15110" width="14" style="498" customWidth="1"/>
    <col min="15111" max="15111" width="14.28515625" style="498" bestFit="1" customWidth="1"/>
    <col min="15112" max="15112" width="18" style="498" bestFit="1" customWidth="1"/>
    <col min="15113" max="15113" width="14.28515625" style="498" bestFit="1" customWidth="1"/>
    <col min="15114" max="15114" width="16.5703125" style="498" bestFit="1" customWidth="1"/>
    <col min="15115" max="15115" width="14.28515625" style="498" bestFit="1" customWidth="1"/>
    <col min="15116" max="15116" width="12.5703125" style="498" bestFit="1" customWidth="1"/>
    <col min="15117" max="15117" width="14.28515625" style="498" bestFit="1" customWidth="1"/>
    <col min="15118" max="15360" width="9.140625" style="498"/>
    <col min="15361" max="15361" width="13" style="498" customWidth="1"/>
    <col min="15362" max="15362" width="17.5703125" style="498" bestFit="1" customWidth="1"/>
    <col min="15363" max="15363" width="14.28515625" style="498" bestFit="1" customWidth="1"/>
    <col min="15364" max="15364" width="19.7109375" style="498" bestFit="1" customWidth="1"/>
    <col min="15365" max="15365" width="14.28515625" style="498" bestFit="1" customWidth="1"/>
    <col min="15366" max="15366" width="14" style="498" customWidth="1"/>
    <col min="15367" max="15367" width="14.28515625" style="498" bestFit="1" customWidth="1"/>
    <col min="15368" max="15368" width="18" style="498" bestFit="1" customWidth="1"/>
    <col min="15369" max="15369" width="14.28515625" style="498" bestFit="1" customWidth="1"/>
    <col min="15370" max="15370" width="16.5703125" style="498" bestFit="1" customWidth="1"/>
    <col min="15371" max="15371" width="14.28515625" style="498" bestFit="1" customWidth="1"/>
    <col min="15372" max="15372" width="12.5703125" style="498" bestFit="1" customWidth="1"/>
    <col min="15373" max="15373" width="14.28515625" style="498" bestFit="1" customWidth="1"/>
    <col min="15374" max="15616" width="9.140625" style="498"/>
    <col min="15617" max="15617" width="13" style="498" customWidth="1"/>
    <col min="15618" max="15618" width="17.5703125" style="498" bestFit="1" customWidth="1"/>
    <col min="15619" max="15619" width="14.28515625" style="498" bestFit="1" customWidth="1"/>
    <col min="15620" max="15620" width="19.7109375" style="498" bestFit="1" customWidth="1"/>
    <col min="15621" max="15621" width="14.28515625" style="498" bestFit="1" customWidth="1"/>
    <col min="15622" max="15622" width="14" style="498" customWidth="1"/>
    <col min="15623" max="15623" width="14.28515625" style="498" bestFit="1" customWidth="1"/>
    <col min="15624" max="15624" width="18" style="498" bestFit="1" customWidth="1"/>
    <col min="15625" max="15625" width="14.28515625" style="498" bestFit="1" customWidth="1"/>
    <col min="15626" max="15626" width="16.5703125" style="498" bestFit="1" customWidth="1"/>
    <col min="15627" max="15627" width="14.28515625" style="498" bestFit="1" customWidth="1"/>
    <col min="15628" max="15628" width="12.5703125" style="498" bestFit="1" customWidth="1"/>
    <col min="15629" max="15629" width="14.28515625" style="498" bestFit="1" customWidth="1"/>
    <col min="15630" max="15872" width="9.140625" style="498"/>
    <col min="15873" max="15873" width="13" style="498" customWidth="1"/>
    <col min="15874" max="15874" width="17.5703125" style="498" bestFit="1" customWidth="1"/>
    <col min="15875" max="15875" width="14.28515625" style="498" bestFit="1" customWidth="1"/>
    <col min="15876" max="15876" width="19.7109375" style="498" bestFit="1" customWidth="1"/>
    <col min="15877" max="15877" width="14.28515625" style="498" bestFit="1" customWidth="1"/>
    <col min="15878" max="15878" width="14" style="498" customWidth="1"/>
    <col min="15879" max="15879" width="14.28515625" style="498" bestFit="1" customWidth="1"/>
    <col min="15880" max="15880" width="18" style="498" bestFit="1" customWidth="1"/>
    <col min="15881" max="15881" width="14.28515625" style="498" bestFit="1" customWidth="1"/>
    <col min="15882" max="15882" width="16.5703125" style="498" bestFit="1" customWidth="1"/>
    <col min="15883" max="15883" width="14.28515625" style="498" bestFit="1" customWidth="1"/>
    <col min="15884" max="15884" width="12.5703125" style="498" bestFit="1" customWidth="1"/>
    <col min="15885" max="15885" width="14.28515625" style="498" bestFit="1" customWidth="1"/>
    <col min="15886" max="16128" width="9.140625" style="498"/>
    <col min="16129" max="16129" width="13" style="498" customWidth="1"/>
    <col min="16130" max="16130" width="17.5703125" style="498" bestFit="1" customWidth="1"/>
    <col min="16131" max="16131" width="14.28515625" style="498" bestFit="1" customWidth="1"/>
    <col min="16132" max="16132" width="19.7109375" style="498" bestFit="1" customWidth="1"/>
    <col min="16133" max="16133" width="14.28515625" style="498" bestFit="1" customWidth="1"/>
    <col min="16134" max="16134" width="14" style="498" customWidth="1"/>
    <col min="16135" max="16135" width="14.28515625" style="498" bestFit="1" customWidth="1"/>
    <col min="16136" max="16136" width="18" style="498" bestFit="1" customWidth="1"/>
    <col min="16137" max="16137" width="14.28515625" style="498" bestFit="1" customWidth="1"/>
    <col min="16138" max="16138" width="16.5703125" style="498" bestFit="1" customWidth="1"/>
    <col min="16139" max="16139" width="14.28515625" style="498" bestFit="1" customWidth="1"/>
    <col min="16140" max="16140" width="12.5703125" style="498" bestFit="1" customWidth="1"/>
    <col min="16141" max="16141" width="14.28515625" style="498" bestFit="1" customWidth="1"/>
    <col min="16142" max="16384" width="9.140625" style="498"/>
  </cols>
  <sheetData>
    <row r="1" spans="1:13">
      <c r="A1" s="1845" t="s">
        <v>661</v>
      </c>
      <c r="B1" s="1845"/>
      <c r="C1" s="1845"/>
      <c r="D1" s="1845"/>
      <c r="E1" s="1845"/>
      <c r="F1" s="1845"/>
      <c r="G1" s="1845"/>
      <c r="H1" s="1845"/>
      <c r="I1" s="1845"/>
      <c r="J1" s="1845"/>
      <c r="K1" s="1845"/>
      <c r="L1" s="1845"/>
      <c r="M1" s="1845"/>
    </row>
    <row r="2" spans="1:13">
      <c r="A2" s="1845" t="s">
        <v>131</v>
      </c>
      <c r="B2" s="1845"/>
      <c r="C2" s="1845"/>
      <c r="D2" s="1845"/>
      <c r="E2" s="1845"/>
      <c r="F2" s="1845"/>
      <c r="G2" s="1845"/>
      <c r="H2" s="1845"/>
      <c r="I2" s="1845"/>
      <c r="J2" s="1845"/>
      <c r="K2" s="1845"/>
      <c r="L2" s="1845"/>
      <c r="M2" s="1845"/>
    </row>
    <row r="3" spans="1:13" ht="16.5" thickBot="1">
      <c r="A3" s="499"/>
      <c r="B3" s="499"/>
      <c r="C3" s="499"/>
      <c r="D3" s="499"/>
      <c r="E3" s="499"/>
      <c r="F3" s="499"/>
      <c r="G3" s="499"/>
      <c r="H3" s="499"/>
      <c r="I3" s="499"/>
      <c r="J3" s="1910"/>
      <c r="K3" s="1910"/>
      <c r="L3" s="1910" t="s">
        <v>69</v>
      </c>
      <c r="M3" s="1910"/>
    </row>
    <row r="4" spans="1:13" ht="22.5" customHeight="1" thickTop="1">
      <c r="A4" s="1911" t="s">
        <v>634</v>
      </c>
      <c r="B4" s="1912" t="s">
        <v>662</v>
      </c>
      <c r="C4" s="1913"/>
      <c r="D4" s="1913"/>
      <c r="E4" s="1913"/>
      <c r="F4" s="1913"/>
      <c r="G4" s="1914"/>
      <c r="H4" s="1913" t="s">
        <v>663</v>
      </c>
      <c r="I4" s="1913"/>
      <c r="J4" s="1913"/>
      <c r="K4" s="1913"/>
      <c r="L4" s="1913"/>
      <c r="M4" s="1915"/>
    </row>
    <row r="5" spans="1:13" ht="22.5" customHeight="1">
      <c r="A5" s="1851"/>
      <c r="B5" s="1916" t="s">
        <v>5</v>
      </c>
      <c r="C5" s="1917"/>
      <c r="D5" s="1916" t="s">
        <v>6</v>
      </c>
      <c r="E5" s="1917"/>
      <c r="F5" s="1918" t="s">
        <v>47</v>
      </c>
      <c r="G5" s="1917"/>
      <c r="H5" s="1908" t="s">
        <v>5</v>
      </c>
      <c r="I5" s="1908"/>
      <c r="J5" s="1726" t="s">
        <v>6</v>
      </c>
      <c r="K5" s="1725"/>
      <c r="L5" s="1726" t="s">
        <v>47</v>
      </c>
      <c r="M5" s="1727"/>
    </row>
    <row r="6" spans="1:13" ht="22.5" customHeight="1">
      <c r="A6" s="1852"/>
      <c r="B6" s="500" t="s">
        <v>3</v>
      </c>
      <c r="C6" s="501" t="s">
        <v>664</v>
      </c>
      <c r="D6" s="502" t="s">
        <v>3</v>
      </c>
      <c r="E6" s="501" t="s">
        <v>664</v>
      </c>
      <c r="F6" s="501" t="s">
        <v>3</v>
      </c>
      <c r="G6" s="501" t="s">
        <v>664</v>
      </c>
      <c r="H6" s="503" t="s">
        <v>3</v>
      </c>
      <c r="I6" s="504" t="s">
        <v>664</v>
      </c>
      <c r="J6" s="500" t="s">
        <v>3</v>
      </c>
      <c r="K6" s="501" t="s">
        <v>664</v>
      </c>
      <c r="L6" s="500" t="s">
        <v>3</v>
      </c>
      <c r="M6" s="505" t="s">
        <v>664</v>
      </c>
    </row>
    <row r="7" spans="1:13" ht="22.5" customHeight="1">
      <c r="A7" s="506" t="s">
        <v>200</v>
      </c>
      <c r="B7" s="507">
        <v>54163.06</v>
      </c>
      <c r="C7" s="508">
        <v>0.73928031280663342</v>
      </c>
      <c r="D7" s="507">
        <v>74532.06</v>
      </c>
      <c r="E7" s="508">
        <v>0.82350000000000001</v>
      </c>
      <c r="F7" s="509">
        <v>35750</v>
      </c>
      <c r="G7" s="508">
        <v>0.28740629370629367</v>
      </c>
      <c r="H7" s="510">
        <v>10386.870000000001</v>
      </c>
      <c r="I7" s="511">
        <v>3.09</v>
      </c>
      <c r="J7" s="482">
        <v>26350.12</v>
      </c>
      <c r="K7" s="512">
        <v>3.1572</v>
      </c>
      <c r="L7" s="483">
        <v>7000</v>
      </c>
      <c r="M7" s="513">
        <v>3.5605727142857146</v>
      </c>
    </row>
    <row r="8" spans="1:13" ht="22.5" customHeight="1">
      <c r="A8" s="506" t="s">
        <v>201</v>
      </c>
      <c r="B8" s="507">
        <v>87216.62</v>
      </c>
      <c r="C8" s="508">
        <v>1.45</v>
      </c>
      <c r="D8" s="507">
        <v>93260.44</v>
      </c>
      <c r="E8" s="508">
        <v>2.56</v>
      </c>
      <c r="F8" s="509">
        <v>58180.9</v>
      </c>
      <c r="G8" s="508">
        <v>0.39290000000000003</v>
      </c>
      <c r="H8" s="510">
        <v>3614.8099999999995</v>
      </c>
      <c r="I8" s="511">
        <v>2.71</v>
      </c>
      <c r="J8" s="482">
        <v>19240.13</v>
      </c>
      <c r="K8" s="512">
        <v>3.5777000000000001</v>
      </c>
      <c r="L8" s="483">
        <v>80</v>
      </c>
      <c r="M8" s="513">
        <v>4.25</v>
      </c>
    </row>
    <row r="9" spans="1:13" ht="22.5" customHeight="1">
      <c r="A9" s="506" t="s">
        <v>202</v>
      </c>
      <c r="B9" s="514">
        <v>44212.160000000003</v>
      </c>
      <c r="C9" s="508">
        <v>0.64</v>
      </c>
      <c r="D9" s="507">
        <v>112777.51000000001</v>
      </c>
      <c r="E9" s="508">
        <v>3.2654353261213163</v>
      </c>
      <c r="F9" s="509">
        <v>108468.29</v>
      </c>
      <c r="G9" s="508">
        <v>1.1338999999999999</v>
      </c>
      <c r="H9" s="515">
        <v>4310.22</v>
      </c>
      <c r="I9" s="511">
        <v>2.1</v>
      </c>
      <c r="J9" s="482">
        <v>42780.54</v>
      </c>
      <c r="K9" s="512">
        <v>4.1276929722252218</v>
      </c>
      <c r="L9" s="483">
        <v>0</v>
      </c>
      <c r="M9" s="513">
        <v>0</v>
      </c>
    </row>
    <row r="10" spans="1:13" ht="22.5" customHeight="1">
      <c r="A10" s="506" t="s">
        <v>203</v>
      </c>
      <c r="B10" s="514">
        <v>45909.37</v>
      </c>
      <c r="C10" s="508">
        <v>0.36</v>
      </c>
      <c r="D10" s="507">
        <v>119761.42000000001</v>
      </c>
      <c r="E10" s="508">
        <v>3.5897992254016362</v>
      </c>
      <c r="F10" s="509">
        <v>118700.81</v>
      </c>
      <c r="G10" s="508">
        <v>2.6753</v>
      </c>
      <c r="H10" s="515">
        <v>5389.0999999999995</v>
      </c>
      <c r="I10" s="511">
        <v>1.49</v>
      </c>
      <c r="J10" s="482">
        <v>32375.370000000003</v>
      </c>
      <c r="K10" s="512">
        <v>5.0840074514360767</v>
      </c>
      <c r="L10" s="483">
        <v>100</v>
      </c>
      <c r="M10" s="513">
        <v>3.5</v>
      </c>
    </row>
    <row r="11" spans="1:13" ht="22.5" customHeight="1">
      <c r="A11" s="506" t="s">
        <v>204</v>
      </c>
      <c r="B11" s="514">
        <v>86020.75</v>
      </c>
      <c r="C11" s="508">
        <v>0.82</v>
      </c>
      <c r="D11" s="507">
        <v>86370.65</v>
      </c>
      <c r="E11" s="508">
        <v>2.672718214439743</v>
      </c>
      <c r="F11" s="509">
        <v>122227.5</v>
      </c>
      <c r="G11" s="508">
        <v>4.8301971251968672</v>
      </c>
      <c r="H11" s="516">
        <v>7079.22</v>
      </c>
      <c r="I11" s="511">
        <v>1.5</v>
      </c>
      <c r="J11" s="482">
        <v>31129.22</v>
      </c>
      <c r="K11" s="512">
        <v>5.2248389755991305</v>
      </c>
      <c r="L11" s="483">
        <v>0.9</v>
      </c>
      <c r="M11" s="513">
        <v>1.2</v>
      </c>
    </row>
    <row r="12" spans="1:13" ht="22.5" customHeight="1">
      <c r="A12" s="506" t="s">
        <v>205</v>
      </c>
      <c r="B12" s="514">
        <v>93480.62</v>
      </c>
      <c r="C12" s="508">
        <v>0.26</v>
      </c>
      <c r="D12" s="507">
        <v>108890.69</v>
      </c>
      <c r="E12" s="508">
        <v>2.71</v>
      </c>
      <c r="F12" s="509">
        <v>141951.71</v>
      </c>
      <c r="G12" s="508">
        <v>4.4027000000000003</v>
      </c>
      <c r="H12" s="516">
        <v>3969.74</v>
      </c>
      <c r="I12" s="511">
        <v>1.21</v>
      </c>
      <c r="J12" s="482">
        <v>46055.28</v>
      </c>
      <c r="K12" s="512">
        <v>5.53</v>
      </c>
      <c r="L12" s="483">
        <v>2450</v>
      </c>
      <c r="M12" s="513">
        <v>5.1094999999999997</v>
      </c>
    </row>
    <row r="13" spans="1:13" ht="22.5" customHeight="1">
      <c r="A13" s="506" t="s">
        <v>206</v>
      </c>
      <c r="B13" s="514">
        <v>37572.03</v>
      </c>
      <c r="C13" s="508">
        <v>0.22</v>
      </c>
      <c r="D13" s="507">
        <v>103429.5</v>
      </c>
      <c r="E13" s="508">
        <v>4.1268000000000002</v>
      </c>
      <c r="F13" s="509">
        <v>108882</v>
      </c>
      <c r="G13" s="508">
        <v>4.3061999999999996</v>
      </c>
      <c r="H13" s="516">
        <v>3770.02</v>
      </c>
      <c r="I13" s="511">
        <v>1.01</v>
      </c>
      <c r="J13" s="517">
        <v>41950</v>
      </c>
      <c r="K13" s="512">
        <v>7.0519999999999996</v>
      </c>
      <c r="L13" s="518">
        <v>4750</v>
      </c>
      <c r="M13" s="513">
        <v>5.3541999999999996</v>
      </c>
    </row>
    <row r="14" spans="1:13" ht="22.5" customHeight="1">
      <c r="A14" s="506" t="s">
        <v>207</v>
      </c>
      <c r="B14" s="507">
        <v>75260.850000000006</v>
      </c>
      <c r="C14" s="508">
        <v>0.42</v>
      </c>
      <c r="D14" s="507">
        <v>51465.06</v>
      </c>
      <c r="E14" s="508">
        <v>0.89629999999999999</v>
      </c>
      <c r="F14" s="509">
        <v>97952</v>
      </c>
      <c r="G14" s="508">
        <v>4.8701999999999996</v>
      </c>
      <c r="H14" s="516">
        <v>6680.02</v>
      </c>
      <c r="I14" s="511">
        <v>0.98</v>
      </c>
      <c r="J14" s="517">
        <v>35965.33</v>
      </c>
      <c r="K14" s="512">
        <v>7.9599000000000002</v>
      </c>
      <c r="L14" s="518">
        <v>4820</v>
      </c>
      <c r="M14" s="513">
        <v>5.7742000000000004</v>
      </c>
    </row>
    <row r="15" spans="1:13" ht="22.5" customHeight="1">
      <c r="A15" s="506" t="s">
        <v>208</v>
      </c>
      <c r="B15" s="507">
        <v>116403.53</v>
      </c>
      <c r="C15" s="508">
        <v>1.59</v>
      </c>
      <c r="D15" s="507">
        <v>21562.539999999997</v>
      </c>
      <c r="E15" s="508">
        <v>0.747</v>
      </c>
      <c r="F15" s="509">
        <v>90757</v>
      </c>
      <c r="G15" s="508">
        <v>4.1199000000000003</v>
      </c>
      <c r="H15" s="509">
        <v>16270</v>
      </c>
      <c r="I15" s="519">
        <v>1.52</v>
      </c>
      <c r="J15" s="517">
        <v>20935</v>
      </c>
      <c r="K15" s="512">
        <v>7.2720000000000002</v>
      </c>
      <c r="L15" s="518">
        <v>8210</v>
      </c>
      <c r="M15" s="513">
        <v>5.7297000000000002</v>
      </c>
    </row>
    <row r="16" spans="1:13" ht="22.5" customHeight="1">
      <c r="A16" s="506" t="s">
        <v>209</v>
      </c>
      <c r="B16" s="507">
        <v>137484.17000000001</v>
      </c>
      <c r="C16" s="508">
        <v>3.44</v>
      </c>
      <c r="D16" s="507">
        <v>118780.26</v>
      </c>
      <c r="E16" s="508">
        <v>2.7259000000000002</v>
      </c>
      <c r="F16" s="509">
        <v>89462</v>
      </c>
      <c r="G16" s="508">
        <v>4.5331224005723101</v>
      </c>
      <c r="H16" s="509">
        <v>11660.02</v>
      </c>
      <c r="I16" s="519">
        <v>2.75</v>
      </c>
      <c r="J16" s="517">
        <v>25031.5</v>
      </c>
      <c r="K16" s="512">
        <v>3.9184000000000001</v>
      </c>
      <c r="L16" s="518">
        <v>7100</v>
      </c>
      <c r="M16" s="513">
        <v>5.8808640845070421</v>
      </c>
    </row>
    <row r="17" spans="1:13" ht="22.5" customHeight="1">
      <c r="A17" s="506" t="s">
        <v>210</v>
      </c>
      <c r="B17" s="507">
        <v>84443.89</v>
      </c>
      <c r="C17" s="508">
        <v>0.36</v>
      </c>
      <c r="D17" s="507">
        <v>115766.1</v>
      </c>
      <c r="E17" s="508">
        <v>2.46</v>
      </c>
      <c r="F17" s="509"/>
      <c r="G17" s="508"/>
      <c r="H17" s="509">
        <v>21690.04</v>
      </c>
      <c r="I17" s="519">
        <v>2.5499999999999998</v>
      </c>
      <c r="J17" s="517">
        <v>38970.300000000003</v>
      </c>
      <c r="K17" s="512">
        <v>4.4800000000000004</v>
      </c>
      <c r="L17" s="518"/>
      <c r="M17" s="513"/>
    </row>
    <row r="18" spans="1:13" ht="22.5" customHeight="1">
      <c r="A18" s="520" t="s">
        <v>211</v>
      </c>
      <c r="B18" s="521">
        <v>99550.12</v>
      </c>
      <c r="C18" s="522">
        <v>0.69</v>
      </c>
      <c r="D18" s="521">
        <v>55440.06</v>
      </c>
      <c r="E18" s="522">
        <v>0.6364510804822362</v>
      </c>
      <c r="F18" s="523"/>
      <c r="G18" s="522"/>
      <c r="H18" s="523">
        <v>34244.230000000003</v>
      </c>
      <c r="I18" s="524">
        <v>3.25</v>
      </c>
      <c r="J18" s="517">
        <v>20234.22</v>
      </c>
      <c r="K18" s="512">
        <v>4.4662400074724902</v>
      </c>
      <c r="L18" s="518"/>
      <c r="M18" s="513"/>
    </row>
    <row r="19" spans="1:13" ht="22.5" customHeight="1" thickBot="1">
      <c r="A19" s="525" t="s">
        <v>422</v>
      </c>
      <c r="B19" s="526">
        <f>SUM(B7:B18)</f>
        <v>961717.17</v>
      </c>
      <c r="C19" s="527">
        <v>1.1499999999999999</v>
      </c>
      <c r="D19" s="528">
        <f>SUM(D7:D18)</f>
        <v>1062036.29</v>
      </c>
      <c r="E19" s="529">
        <v>2.5970446727655725</v>
      </c>
      <c r="F19" s="530">
        <f>SUM(F7:F18)</f>
        <v>972332.21</v>
      </c>
      <c r="G19" s="529"/>
      <c r="H19" s="531">
        <f>SUM(H7:H18)</f>
        <v>129064.29000000001</v>
      </c>
      <c r="I19" s="532">
        <v>2.39</v>
      </c>
      <c r="J19" s="533">
        <f>SUM(J7:J18)</f>
        <v>381017.01</v>
      </c>
      <c r="K19" s="529">
        <v>5.2694089003509035</v>
      </c>
      <c r="L19" s="534">
        <f>SUM(L7:L18)</f>
        <v>34510.9</v>
      </c>
      <c r="M19" s="535"/>
    </row>
    <row r="20" spans="1:13" ht="22.5" customHeight="1" thickTop="1">
      <c r="A20" s="1909" t="s">
        <v>665</v>
      </c>
      <c r="B20" s="1909"/>
      <c r="C20" s="1909"/>
      <c r="D20" s="1909"/>
      <c r="E20" s="1909"/>
      <c r="F20" s="1909"/>
      <c r="G20" s="1909"/>
      <c r="H20" s="1909"/>
      <c r="I20" s="1909"/>
      <c r="J20" s="1909"/>
      <c r="K20" s="1909"/>
      <c r="L20" s="1909"/>
      <c r="M20" s="1909"/>
    </row>
    <row r="21" spans="1:13">
      <c r="A21" s="536"/>
    </row>
    <row r="25" spans="1:13">
      <c r="B25" s="537"/>
    </row>
    <row r="34" spans="4:8">
      <c r="D34" s="538"/>
    </row>
    <row r="35" spans="4:8">
      <c r="D35" s="538"/>
      <c r="H35" s="538"/>
    </row>
    <row r="36" spans="4:8">
      <c r="D36" s="538"/>
      <c r="H36" s="538"/>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7" right="0.7" top="0.75" bottom="0.75" header="0.3" footer="0.3"/>
  <pageSetup scale="62"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U31"/>
  <sheetViews>
    <sheetView zoomScale="80" zoomScaleNormal="80" zoomScaleSheetLayoutView="84" workbookViewId="0">
      <selection activeCell="U27" sqref="U27"/>
    </sheetView>
  </sheetViews>
  <sheetFormatPr defaultRowHeight="15.75"/>
  <cols>
    <col min="1" max="1" width="58.140625" style="540" bestFit="1" customWidth="1"/>
    <col min="2" max="7" width="12.85546875" style="540" hidden="1" customWidth="1"/>
    <col min="8" max="8" width="12" style="540" hidden="1" customWidth="1"/>
    <col min="9" max="11" width="12" style="540" bestFit="1" customWidth="1"/>
    <col min="12" max="12" width="12.85546875" style="540" bestFit="1" customWidth="1"/>
    <col min="13" max="21" width="12" style="540" bestFit="1" customWidth="1"/>
    <col min="22" max="257" width="9.140625" style="540"/>
    <col min="258" max="258" width="53.28515625" style="540" customWidth="1"/>
    <col min="259" max="264" width="0" style="540" hidden="1" customWidth="1"/>
    <col min="265" max="267" width="12.85546875" style="540" customWidth="1"/>
    <col min="268" max="273" width="12.85546875" style="540" bestFit="1" customWidth="1"/>
    <col min="274" max="275" width="12.85546875" style="540" customWidth="1"/>
    <col min="276" max="277" width="11.140625" style="540" customWidth="1"/>
    <col min="278" max="513" width="9.140625" style="540"/>
    <col min="514" max="514" width="53.28515625" style="540" customWidth="1"/>
    <col min="515" max="520" width="0" style="540" hidden="1" customWidth="1"/>
    <col min="521" max="523" width="12.85546875" style="540" customWidth="1"/>
    <col min="524" max="529" width="12.85546875" style="540" bestFit="1" customWidth="1"/>
    <col min="530" max="531" width="12.85546875" style="540" customWidth="1"/>
    <col min="532" max="533" width="11.140625" style="540" customWidth="1"/>
    <col min="534" max="769" width="9.140625" style="540"/>
    <col min="770" max="770" width="53.28515625" style="540" customWidth="1"/>
    <col min="771" max="776" width="0" style="540" hidden="1" customWidth="1"/>
    <col min="777" max="779" width="12.85546875" style="540" customWidth="1"/>
    <col min="780" max="785" width="12.85546875" style="540" bestFit="1" customWidth="1"/>
    <col min="786" max="787" width="12.85546875" style="540" customWidth="1"/>
    <col min="788" max="789" width="11.140625" style="540" customWidth="1"/>
    <col min="790" max="1025" width="9.140625" style="540"/>
    <col min="1026" max="1026" width="53.28515625" style="540" customWidth="1"/>
    <col min="1027" max="1032" width="0" style="540" hidden="1" customWidth="1"/>
    <col min="1033" max="1035" width="12.85546875" style="540" customWidth="1"/>
    <col min="1036" max="1041" width="12.85546875" style="540" bestFit="1" customWidth="1"/>
    <col min="1042" max="1043" width="12.85546875" style="540" customWidth="1"/>
    <col min="1044" max="1045" width="11.140625" style="540" customWidth="1"/>
    <col min="1046" max="1281" width="9.140625" style="540"/>
    <col min="1282" max="1282" width="53.28515625" style="540" customWidth="1"/>
    <col min="1283" max="1288" width="0" style="540" hidden="1" customWidth="1"/>
    <col min="1289" max="1291" width="12.85546875" style="540" customWidth="1"/>
    <col min="1292" max="1297" width="12.85546875" style="540" bestFit="1" customWidth="1"/>
    <col min="1298" max="1299" width="12.85546875" style="540" customWidth="1"/>
    <col min="1300" max="1301" width="11.140625" style="540" customWidth="1"/>
    <col min="1302" max="1537" width="9.140625" style="540"/>
    <col min="1538" max="1538" width="53.28515625" style="540" customWidth="1"/>
    <col min="1539" max="1544" width="0" style="540" hidden="1" customWidth="1"/>
    <col min="1545" max="1547" width="12.85546875" style="540" customWidth="1"/>
    <col min="1548" max="1553" width="12.85546875" style="540" bestFit="1" customWidth="1"/>
    <col min="1554" max="1555" width="12.85546875" style="540" customWidth="1"/>
    <col min="1556" max="1557" width="11.140625" style="540" customWidth="1"/>
    <col min="1558" max="1793" width="9.140625" style="540"/>
    <col min="1794" max="1794" width="53.28515625" style="540" customWidth="1"/>
    <col min="1795" max="1800" width="0" style="540" hidden="1" customWidth="1"/>
    <col min="1801" max="1803" width="12.85546875" style="540" customWidth="1"/>
    <col min="1804" max="1809" width="12.85546875" style="540" bestFit="1" customWidth="1"/>
    <col min="1810" max="1811" width="12.85546875" style="540" customWidth="1"/>
    <col min="1812" max="1813" width="11.140625" style="540" customWidth="1"/>
    <col min="1814" max="2049" width="9.140625" style="540"/>
    <col min="2050" max="2050" width="53.28515625" style="540" customWidth="1"/>
    <col min="2051" max="2056" width="0" style="540" hidden="1" customWidth="1"/>
    <col min="2057" max="2059" width="12.85546875" style="540" customWidth="1"/>
    <col min="2060" max="2065" width="12.85546875" style="540" bestFit="1" customWidth="1"/>
    <col min="2066" max="2067" width="12.85546875" style="540" customWidth="1"/>
    <col min="2068" max="2069" width="11.140625" style="540" customWidth="1"/>
    <col min="2070" max="2305" width="9.140625" style="540"/>
    <col min="2306" max="2306" width="53.28515625" style="540" customWidth="1"/>
    <col min="2307" max="2312" width="0" style="540" hidden="1" customWidth="1"/>
    <col min="2313" max="2315" width="12.85546875" style="540" customWidth="1"/>
    <col min="2316" max="2321" width="12.85546875" style="540" bestFit="1" customWidth="1"/>
    <col min="2322" max="2323" width="12.85546875" style="540" customWidth="1"/>
    <col min="2324" max="2325" width="11.140625" style="540" customWidth="1"/>
    <col min="2326" max="2561" width="9.140625" style="540"/>
    <col min="2562" max="2562" width="53.28515625" style="540" customWidth="1"/>
    <col min="2563" max="2568" width="0" style="540" hidden="1" customWidth="1"/>
    <col min="2569" max="2571" width="12.85546875" style="540" customWidth="1"/>
    <col min="2572" max="2577" width="12.85546875" style="540" bestFit="1" customWidth="1"/>
    <col min="2578" max="2579" width="12.85546875" style="540" customWidth="1"/>
    <col min="2580" max="2581" width="11.140625" style="540" customWidth="1"/>
    <col min="2582" max="2817" width="9.140625" style="540"/>
    <col min="2818" max="2818" width="53.28515625" style="540" customWidth="1"/>
    <col min="2819" max="2824" width="0" style="540" hidden="1" customWidth="1"/>
    <col min="2825" max="2827" width="12.85546875" style="540" customWidth="1"/>
    <col min="2828" max="2833" width="12.85546875" style="540" bestFit="1" customWidth="1"/>
    <col min="2834" max="2835" width="12.85546875" style="540" customWidth="1"/>
    <col min="2836" max="2837" width="11.140625" style="540" customWidth="1"/>
    <col min="2838" max="3073" width="9.140625" style="540"/>
    <col min="3074" max="3074" width="53.28515625" style="540" customWidth="1"/>
    <col min="3075" max="3080" width="0" style="540" hidden="1" customWidth="1"/>
    <col min="3081" max="3083" width="12.85546875" style="540" customWidth="1"/>
    <col min="3084" max="3089" width="12.85546875" style="540" bestFit="1" customWidth="1"/>
    <col min="3090" max="3091" width="12.85546875" style="540" customWidth="1"/>
    <col min="3092" max="3093" width="11.140625" style="540" customWidth="1"/>
    <col min="3094" max="3329" width="9.140625" style="540"/>
    <col min="3330" max="3330" width="53.28515625" style="540" customWidth="1"/>
    <col min="3331" max="3336" width="0" style="540" hidden="1" customWidth="1"/>
    <col min="3337" max="3339" width="12.85546875" style="540" customWidth="1"/>
    <col min="3340" max="3345" width="12.85546875" style="540" bestFit="1" customWidth="1"/>
    <col min="3346" max="3347" width="12.85546875" style="540" customWidth="1"/>
    <col min="3348" max="3349" width="11.140625" style="540" customWidth="1"/>
    <col min="3350" max="3585" width="9.140625" style="540"/>
    <col min="3586" max="3586" width="53.28515625" style="540" customWidth="1"/>
    <col min="3587" max="3592" width="0" style="540" hidden="1" customWidth="1"/>
    <col min="3593" max="3595" width="12.85546875" style="540" customWidth="1"/>
    <col min="3596" max="3601" width="12.85546875" style="540" bestFit="1" customWidth="1"/>
    <col min="3602" max="3603" width="12.85546875" style="540" customWidth="1"/>
    <col min="3604" max="3605" width="11.140625" style="540" customWidth="1"/>
    <col min="3606" max="3841" width="9.140625" style="540"/>
    <col min="3842" max="3842" width="53.28515625" style="540" customWidth="1"/>
    <col min="3843" max="3848" width="0" style="540" hidden="1" customWidth="1"/>
    <col min="3849" max="3851" width="12.85546875" style="540" customWidth="1"/>
    <col min="3852" max="3857" width="12.85546875" style="540" bestFit="1" customWidth="1"/>
    <col min="3858" max="3859" width="12.85546875" style="540" customWidth="1"/>
    <col min="3860" max="3861" width="11.140625" style="540" customWidth="1"/>
    <col min="3862" max="4097" width="9.140625" style="540"/>
    <col min="4098" max="4098" width="53.28515625" style="540" customWidth="1"/>
    <col min="4099" max="4104" width="0" style="540" hidden="1" customWidth="1"/>
    <col min="4105" max="4107" width="12.85546875" style="540" customWidth="1"/>
    <col min="4108" max="4113" width="12.85546875" style="540" bestFit="1" customWidth="1"/>
    <col min="4114" max="4115" width="12.85546875" style="540" customWidth="1"/>
    <col min="4116" max="4117" width="11.140625" style="540" customWidth="1"/>
    <col min="4118" max="4353" width="9.140625" style="540"/>
    <col min="4354" max="4354" width="53.28515625" style="540" customWidth="1"/>
    <col min="4355" max="4360" width="0" style="540" hidden="1" customWidth="1"/>
    <col min="4361" max="4363" width="12.85546875" style="540" customWidth="1"/>
    <col min="4364" max="4369" width="12.85546875" style="540" bestFit="1" customWidth="1"/>
    <col min="4370" max="4371" width="12.85546875" style="540" customWidth="1"/>
    <col min="4372" max="4373" width="11.140625" style="540" customWidth="1"/>
    <col min="4374" max="4609" width="9.140625" style="540"/>
    <col min="4610" max="4610" width="53.28515625" style="540" customWidth="1"/>
    <col min="4611" max="4616" width="0" style="540" hidden="1" customWidth="1"/>
    <col min="4617" max="4619" width="12.85546875" style="540" customWidth="1"/>
    <col min="4620" max="4625" width="12.85546875" style="540" bestFit="1" customWidth="1"/>
    <col min="4626" max="4627" width="12.85546875" style="540" customWidth="1"/>
    <col min="4628" max="4629" width="11.140625" style="540" customWidth="1"/>
    <col min="4630" max="4865" width="9.140625" style="540"/>
    <col min="4866" max="4866" width="53.28515625" style="540" customWidth="1"/>
    <col min="4867" max="4872" width="0" style="540" hidden="1" customWidth="1"/>
    <col min="4873" max="4875" width="12.85546875" style="540" customWidth="1"/>
    <col min="4876" max="4881" width="12.85546875" style="540" bestFit="1" customWidth="1"/>
    <col min="4882" max="4883" width="12.85546875" style="540" customWidth="1"/>
    <col min="4884" max="4885" width="11.140625" style="540" customWidth="1"/>
    <col min="4886" max="5121" width="9.140625" style="540"/>
    <col min="5122" max="5122" width="53.28515625" style="540" customWidth="1"/>
    <col min="5123" max="5128" width="0" style="540" hidden="1" customWidth="1"/>
    <col min="5129" max="5131" width="12.85546875" style="540" customWidth="1"/>
    <col min="5132" max="5137" width="12.85546875" style="540" bestFit="1" customWidth="1"/>
    <col min="5138" max="5139" width="12.85546875" style="540" customWidth="1"/>
    <col min="5140" max="5141" width="11.140625" style="540" customWidth="1"/>
    <col min="5142" max="5377" width="9.140625" style="540"/>
    <col min="5378" max="5378" width="53.28515625" style="540" customWidth="1"/>
    <col min="5379" max="5384" width="0" style="540" hidden="1" customWidth="1"/>
    <col min="5385" max="5387" width="12.85546875" style="540" customWidth="1"/>
    <col min="5388" max="5393" width="12.85546875" style="540" bestFit="1" customWidth="1"/>
    <col min="5394" max="5395" width="12.85546875" style="540" customWidth="1"/>
    <col min="5396" max="5397" width="11.140625" style="540" customWidth="1"/>
    <col min="5398" max="5633" width="9.140625" style="540"/>
    <col min="5634" max="5634" width="53.28515625" style="540" customWidth="1"/>
    <col min="5635" max="5640" width="0" style="540" hidden="1" customWidth="1"/>
    <col min="5641" max="5643" width="12.85546875" style="540" customWidth="1"/>
    <col min="5644" max="5649" width="12.85546875" style="540" bestFit="1" customWidth="1"/>
    <col min="5650" max="5651" width="12.85546875" style="540" customWidth="1"/>
    <col min="5652" max="5653" width="11.140625" style="540" customWidth="1"/>
    <col min="5654" max="5889" width="9.140625" style="540"/>
    <col min="5890" max="5890" width="53.28515625" style="540" customWidth="1"/>
    <col min="5891" max="5896" width="0" style="540" hidden="1" customWidth="1"/>
    <col min="5897" max="5899" width="12.85546875" style="540" customWidth="1"/>
    <col min="5900" max="5905" width="12.85546875" style="540" bestFit="1" customWidth="1"/>
    <col min="5906" max="5907" width="12.85546875" style="540" customWidth="1"/>
    <col min="5908" max="5909" width="11.140625" style="540" customWidth="1"/>
    <col min="5910" max="6145" width="9.140625" style="540"/>
    <col min="6146" max="6146" width="53.28515625" style="540" customWidth="1"/>
    <col min="6147" max="6152" width="0" style="540" hidden="1" customWidth="1"/>
    <col min="6153" max="6155" width="12.85546875" style="540" customWidth="1"/>
    <col min="6156" max="6161" width="12.85546875" style="540" bestFit="1" customWidth="1"/>
    <col min="6162" max="6163" width="12.85546875" style="540" customWidth="1"/>
    <col min="6164" max="6165" width="11.140625" style="540" customWidth="1"/>
    <col min="6166" max="6401" width="9.140625" style="540"/>
    <col min="6402" max="6402" width="53.28515625" style="540" customWidth="1"/>
    <col min="6403" max="6408" width="0" style="540" hidden="1" customWidth="1"/>
    <col min="6409" max="6411" width="12.85546875" style="540" customWidth="1"/>
    <col min="6412" max="6417" width="12.85546875" style="540" bestFit="1" customWidth="1"/>
    <col min="6418" max="6419" width="12.85546875" style="540" customWidth="1"/>
    <col min="6420" max="6421" width="11.140625" style="540" customWidth="1"/>
    <col min="6422" max="6657" width="9.140625" style="540"/>
    <col min="6658" max="6658" width="53.28515625" style="540" customWidth="1"/>
    <col min="6659" max="6664" width="0" style="540" hidden="1" customWidth="1"/>
    <col min="6665" max="6667" width="12.85546875" style="540" customWidth="1"/>
    <col min="6668" max="6673" width="12.85546875" style="540" bestFit="1" customWidth="1"/>
    <col min="6674" max="6675" width="12.85546875" style="540" customWidth="1"/>
    <col min="6676" max="6677" width="11.140625" style="540" customWidth="1"/>
    <col min="6678" max="6913" width="9.140625" style="540"/>
    <col min="6914" max="6914" width="53.28515625" style="540" customWidth="1"/>
    <col min="6915" max="6920" width="0" style="540" hidden="1" customWidth="1"/>
    <col min="6921" max="6923" width="12.85546875" style="540" customWidth="1"/>
    <col min="6924" max="6929" width="12.85546875" style="540" bestFit="1" customWidth="1"/>
    <col min="6930" max="6931" width="12.85546875" style="540" customWidth="1"/>
    <col min="6932" max="6933" width="11.140625" style="540" customWidth="1"/>
    <col min="6934" max="7169" width="9.140625" style="540"/>
    <col min="7170" max="7170" width="53.28515625" style="540" customWidth="1"/>
    <col min="7171" max="7176" width="0" style="540" hidden="1" customWidth="1"/>
    <col min="7177" max="7179" width="12.85546875" style="540" customWidth="1"/>
    <col min="7180" max="7185" width="12.85546875" style="540" bestFit="1" customWidth="1"/>
    <col min="7186" max="7187" width="12.85546875" style="540" customWidth="1"/>
    <col min="7188" max="7189" width="11.140625" style="540" customWidth="1"/>
    <col min="7190" max="7425" width="9.140625" style="540"/>
    <col min="7426" max="7426" width="53.28515625" style="540" customWidth="1"/>
    <col min="7427" max="7432" width="0" style="540" hidden="1" customWidth="1"/>
    <col min="7433" max="7435" width="12.85546875" style="540" customWidth="1"/>
    <col min="7436" max="7441" width="12.85546875" style="540" bestFit="1" customWidth="1"/>
    <col min="7442" max="7443" width="12.85546875" style="540" customWidth="1"/>
    <col min="7444" max="7445" width="11.140625" style="540" customWidth="1"/>
    <col min="7446" max="7681" width="9.140625" style="540"/>
    <col min="7682" max="7682" width="53.28515625" style="540" customWidth="1"/>
    <col min="7683" max="7688" width="0" style="540" hidden="1" customWidth="1"/>
    <col min="7689" max="7691" width="12.85546875" style="540" customWidth="1"/>
    <col min="7692" max="7697" width="12.85546875" style="540" bestFit="1" customWidth="1"/>
    <col min="7698" max="7699" width="12.85546875" style="540" customWidth="1"/>
    <col min="7700" max="7701" width="11.140625" style="540" customWidth="1"/>
    <col min="7702" max="7937" width="9.140625" style="540"/>
    <col min="7938" max="7938" width="53.28515625" style="540" customWidth="1"/>
    <col min="7939" max="7944" width="0" style="540" hidden="1" customWidth="1"/>
    <col min="7945" max="7947" width="12.85546875" style="540" customWidth="1"/>
    <col min="7948" max="7953" width="12.85546875" style="540" bestFit="1" customWidth="1"/>
    <col min="7954" max="7955" width="12.85546875" style="540" customWidth="1"/>
    <col min="7956" max="7957" width="11.140625" style="540" customWidth="1"/>
    <col min="7958" max="8193" width="9.140625" style="540"/>
    <col min="8194" max="8194" width="53.28515625" style="540" customWidth="1"/>
    <col min="8195" max="8200" width="0" style="540" hidden="1" customWidth="1"/>
    <col min="8201" max="8203" width="12.85546875" style="540" customWidth="1"/>
    <col min="8204" max="8209" width="12.85546875" style="540" bestFit="1" customWidth="1"/>
    <col min="8210" max="8211" width="12.85546875" style="540" customWidth="1"/>
    <col min="8212" max="8213" width="11.140625" style="540" customWidth="1"/>
    <col min="8214" max="8449" width="9.140625" style="540"/>
    <col min="8450" max="8450" width="53.28515625" style="540" customWidth="1"/>
    <col min="8451" max="8456" width="0" style="540" hidden="1" customWidth="1"/>
    <col min="8457" max="8459" width="12.85546875" style="540" customWidth="1"/>
    <col min="8460" max="8465" width="12.85546875" style="540" bestFit="1" customWidth="1"/>
    <col min="8466" max="8467" width="12.85546875" style="540" customWidth="1"/>
    <col min="8468" max="8469" width="11.140625" style="540" customWidth="1"/>
    <col min="8470" max="8705" width="9.140625" style="540"/>
    <col min="8706" max="8706" width="53.28515625" style="540" customWidth="1"/>
    <col min="8707" max="8712" width="0" style="540" hidden="1" customWidth="1"/>
    <col min="8713" max="8715" width="12.85546875" style="540" customWidth="1"/>
    <col min="8716" max="8721" width="12.85546875" style="540" bestFit="1" customWidth="1"/>
    <col min="8722" max="8723" width="12.85546875" style="540" customWidth="1"/>
    <col min="8724" max="8725" width="11.140625" style="540" customWidth="1"/>
    <col min="8726" max="8961" width="9.140625" style="540"/>
    <col min="8962" max="8962" width="53.28515625" style="540" customWidth="1"/>
    <col min="8963" max="8968" width="0" style="540" hidden="1" customWidth="1"/>
    <col min="8969" max="8971" width="12.85546875" style="540" customWidth="1"/>
    <col min="8972" max="8977" width="12.85546875" style="540" bestFit="1" customWidth="1"/>
    <col min="8978" max="8979" width="12.85546875" style="540" customWidth="1"/>
    <col min="8980" max="8981" width="11.140625" style="540" customWidth="1"/>
    <col min="8982" max="9217" width="9.140625" style="540"/>
    <col min="9218" max="9218" width="53.28515625" style="540" customWidth="1"/>
    <col min="9219" max="9224" width="0" style="540" hidden="1" customWidth="1"/>
    <col min="9225" max="9227" width="12.85546875" style="540" customWidth="1"/>
    <col min="9228" max="9233" width="12.85546875" style="540" bestFit="1" customWidth="1"/>
    <col min="9234" max="9235" width="12.85546875" style="540" customWidth="1"/>
    <col min="9236" max="9237" width="11.140625" style="540" customWidth="1"/>
    <col min="9238" max="9473" width="9.140625" style="540"/>
    <col min="9474" max="9474" width="53.28515625" style="540" customWidth="1"/>
    <col min="9475" max="9480" width="0" style="540" hidden="1" customWidth="1"/>
    <col min="9481" max="9483" width="12.85546875" style="540" customWidth="1"/>
    <col min="9484" max="9489" width="12.85546875" style="540" bestFit="1" customWidth="1"/>
    <col min="9490" max="9491" width="12.85546875" style="540" customWidth="1"/>
    <col min="9492" max="9493" width="11.140625" style="540" customWidth="1"/>
    <col min="9494" max="9729" width="9.140625" style="540"/>
    <col min="9730" max="9730" width="53.28515625" style="540" customWidth="1"/>
    <col min="9731" max="9736" width="0" style="540" hidden="1" customWidth="1"/>
    <col min="9737" max="9739" width="12.85546875" style="540" customWidth="1"/>
    <col min="9740" max="9745" width="12.85546875" style="540" bestFit="1" customWidth="1"/>
    <col min="9746" max="9747" width="12.85546875" style="540" customWidth="1"/>
    <col min="9748" max="9749" width="11.140625" style="540" customWidth="1"/>
    <col min="9750" max="9985" width="9.140625" style="540"/>
    <col min="9986" max="9986" width="53.28515625" style="540" customWidth="1"/>
    <col min="9987" max="9992" width="0" style="540" hidden="1" customWidth="1"/>
    <col min="9993" max="9995" width="12.85546875" style="540" customWidth="1"/>
    <col min="9996" max="10001" width="12.85546875" style="540" bestFit="1" customWidth="1"/>
    <col min="10002" max="10003" width="12.85546875" style="540" customWidth="1"/>
    <col min="10004" max="10005" width="11.140625" style="540" customWidth="1"/>
    <col min="10006" max="10241" width="9.140625" style="540"/>
    <col min="10242" max="10242" width="53.28515625" style="540" customWidth="1"/>
    <col min="10243" max="10248" width="0" style="540" hidden="1" customWidth="1"/>
    <col min="10249" max="10251" width="12.85546875" style="540" customWidth="1"/>
    <col min="10252" max="10257" width="12.85546875" style="540" bestFit="1" customWidth="1"/>
    <col min="10258" max="10259" width="12.85546875" style="540" customWidth="1"/>
    <col min="10260" max="10261" width="11.140625" style="540" customWidth="1"/>
    <col min="10262" max="10497" width="9.140625" style="540"/>
    <col min="10498" max="10498" width="53.28515625" style="540" customWidth="1"/>
    <col min="10499" max="10504" width="0" style="540" hidden="1" customWidth="1"/>
    <col min="10505" max="10507" width="12.85546875" style="540" customWidth="1"/>
    <col min="10508" max="10513" width="12.85546875" style="540" bestFit="1" customWidth="1"/>
    <col min="10514" max="10515" width="12.85546875" style="540" customWidth="1"/>
    <col min="10516" max="10517" width="11.140625" style="540" customWidth="1"/>
    <col min="10518" max="10753" width="9.140625" style="540"/>
    <col min="10754" max="10754" width="53.28515625" style="540" customWidth="1"/>
    <col min="10755" max="10760" width="0" style="540" hidden="1" customWidth="1"/>
    <col min="10761" max="10763" width="12.85546875" style="540" customWidth="1"/>
    <col min="10764" max="10769" width="12.85546875" style="540" bestFit="1" customWidth="1"/>
    <col min="10770" max="10771" width="12.85546875" style="540" customWidth="1"/>
    <col min="10772" max="10773" width="11.140625" style="540" customWidth="1"/>
    <col min="10774" max="11009" width="9.140625" style="540"/>
    <col min="11010" max="11010" width="53.28515625" style="540" customWidth="1"/>
    <col min="11011" max="11016" width="0" style="540" hidden="1" customWidth="1"/>
    <col min="11017" max="11019" width="12.85546875" style="540" customWidth="1"/>
    <col min="11020" max="11025" width="12.85546875" style="540" bestFit="1" customWidth="1"/>
    <col min="11026" max="11027" width="12.85546875" style="540" customWidth="1"/>
    <col min="11028" max="11029" width="11.140625" style="540" customWidth="1"/>
    <col min="11030" max="11265" width="9.140625" style="540"/>
    <col min="11266" max="11266" width="53.28515625" style="540" customWidth="1"/>
    <col min="11267" max="11272" width="0" style="540" hidden="1" customWidth="1"/>
    <col min="11273" max="11275" width="12.85546875" style="540" customWidth="1"/>
    <col min="11276" max="11281" width="12.85546875" style="540" bestFit="1" customWidth="1"/>
    <col min="11282" max="11283" width="12.85546875" style="540" customWidth="1"/>
    <col min="11284" max="11285" width="11.140625" style="540" customWidth="1"/>
    <col min="11286" max="11521" width="9.140625" style="540"/>
    <col min="11522" max="11522" width="53.28515625" style="540" customWidth="1"/>
    <col min="11523" max="11528" width="0" style="540" hidden="1" customWidth="1"/>
    <col min="11529" max="11531" width="12.85546875" style="540" customWidth="1"/>
    <col min="11532" max="11537" width="12.85546875" style="540" bestFit="1" customWidth="1"/>
    <col min="11538" max="11539" width="12.85546875" style="540" customWidth="1"/>
    <col min="11540" max="11541" width="11.140625" style="540" customWidth="1"/>
    <col min="11542" max="11777" width="9.140625" style="540"/>
    <col min="11778" max="11778" width="53.28515625" style="540" customWidth="1"/>
    <col min="11779" max="11784" width="0" style="540" hidden="1" customWidth="1"/>
    <col min="11785" max="11787" width="12.85546875" style="540" customWidth="1"/>
    <col min="11788" max="11793" width="12.85546875" style="540" bestFit="1" customWidth="1"/>
    <col min="11794" max="11795" width="12.85546875" style="540" customWidth="1"/>
    <col min="11796" max="11797" width="11.140625" style="540" customWidth="1"/>
    <col min="11798" max="12033" width="9.140625" style="540"/>
    <col min="12034" max="12034" width="53.28515625" style="540" customWidth="1"/>
    <col min="12035" max="12040" width="0" style="540" hidden="1" customWidth="1"/>
    <col min="12041" max="12043" width="12.85546875" style="540" customWidth="1"/>
    <col min="12044" max="12049" width="12.85546875" style="540" bestFit="1" customWidth="1"/>
    <col min="12050" max="12051" width="12.85546875" style="540" customWidth="1"/>
    <col min="12052" max="12053" width="11.140625" style="540" customWidth="1"/>
    <col min="12054" max="12289" width="9.140625" style="540"/>
    <col min="12290" max="12290" width="53.28515625" style="540" customWidth="1"/>
    <col min="12291" max="12296" width="0" style="540" hidden="1" customWidth="1"/>
    <col min="12297" max="12299" width="12.85546875" style="540" customWidth="1"/>
    <col min="12300" max="12305" width="12.85546875" style="540" bestFit="1" customWidth="1"/>
    <col min="12306" max="12307" width="12.85546875" style="540" customWidth="1"/>
    <col min="12308" max="12309" width="11.140625" style="540" customWidth="1"/>
    <col min="12310" max="12545" width="9.140625" style="540"/>
    <col min="12546" max="12546" width="53.28515625" style="540" customWidth="1"/>
    <col min="12547" max="12552" width="0" style="540" hidden="1" customWidth="1"/>
    <col min="12553" max="12555" width="12.85546875" style="540" customWidth="1"/>
    <col min="12556" max="12561" width="12.85546875" style="540" bestFit="1" customWidth="1"/>
    <col min="12562" max="12563" width="12.85546875" style="540" customWidth="1"/>
    <col min="12564" max="12565" width="11.140625" style="540" customWidth="1"/>
    <col min="12566" max="12801" width="9.140625" style="540"/>
    <col min="12802" max="12802" width="53.28515625" style="540" customWidth="1"/>
    <col min="12803" max="12808" width="0" style="540" hidden="1" customWidth="1"/>
    <col min="12809" max="12811" width="12.85546875" style="540" customWidth="1"/>
    <col min="12812" max="12817" width="12.85546875" style="540" bestFit="1" customWidth="1"/>
    <col min="12818" max="12819" width="12.85546875" style="540" customWidth="1"/>
    <col min="12820" max="12821" width="11.140625" style="540" customWidth="1"/>
    <col min="12822" max="13057" width="9.140625" style="540"/>
    <col min="13058" max="13058" width="53.28515625" style="540" customWidth="1"/>
    <col min="13059" max="13064" width="0" style="540" hidden="1" customWidth="1"/>
    <col min="13065" max="13067" width="12.85546875" style="540" customWidth="1"/>
    <col min="13068" max="13073" width="12.85546875" style="540" bestFit="1" customWidth="1"/>
    <col min="13074" max="13075" width="12.85546875" style="540" customWidth="1"/>
    <col min="13076" max="13077" width="11.140625" style="540" customWidth="1"/>
    <col min="13078" max="13313" width="9.140625" style="540"/>
    <col min="13314" max="13314" width="53.28515625" style="540" customWidth="1"/>
    <col min="13315" max="13320" width="0" style="540" hidden="1" customWidth="1"/>
    <col min="13321" max="13323" width="12.85546875" style="540" customWidth="1"/>
    <col min="13324" max="13329" width="12.85546875" style="540" bestFit="1" customWidth="1"/>
    <col min="13330" max="13331" width="12.85546875" style="540" customWidth="1"/>
    <col min="13332" max="13333" width="11.140625" style="540" customWidth="1"/>
    <col min="13334" max="13569" width="9.140625" style="540"/>
    <col min="13570" max="13570" width="53.28515625" style="540" customWidth="1"/>
    <col min="13571" max="13576" width="0" style="540" hidden="1" customWidth="1"/>
    <col min="13577" max="13579" width="12.85546875" style="540" customWidth="1"/>
    <col min="13580" max="13585" width="12.85546875" style="540" bestFit="1" customWidth="1"/>
    <col min="13586" max="13587" width="12.85546875" style="540" customWidth="1"/>
    <col min="13588" max="13589" width="11.140625" style="540" customWidth="1"/>
    <col min="13590" max="13825" width="9.140625" style="540"/>
    <col min="13826" max="13826" width="53.28515625" style="540" customWidth="1"/>
    <col min="13827" max="13832" width="0" style="540" hidden="1" customWidth="1"/>
    <col min="13833" max="13835" width="12.85546875" style="540" customWidth="1"/>
    <col min="13836" max="13841" width="12.85546875" style="540" bestFit="1" customWidth="1"/>
    <col min="13842" max="13843" width="12.85546875" style="540" customWidth="1"/>
    <col min="13844" max="13845" width="11.140625" style="540" customWidth="1"/>
    <col min="13846" max="14081" width="9.140625" style="540"/>
    <col min="14082" max="14082" width="53.28515625" style="540" customWidth="1"/>
    <col min="14083" max="14088" width="0" style="540" hidden="1" customWidth="1"/>
    <col min="14089" max="14091" width="12.85546875" style="540" customWidth="1"/>
    <col min="14092" max="14097" width="12.85546875" style="540" bestFit="1" customWidth="1"/>
    <col min="14098" max="14099" width="12.85546875" style="540" customWidth="1"/>
    <col min="14100" max="14101" width="11.140625" style="540" customWidth="1"/>
    <col min="14102" max="14337" width="9.140625" style="540"/>
    <col min="14338" max="14338" width="53.28515625" style="540" customWidth="1"/>
    <col min="14339" max="14344" width="0" style="540" hidden="1" customWidth="1"/>
    <col min="14345" max="14347" width="12.85546875" style="540" customWidth="1"/>
    <col min="14348" max="14353" width="12.85546875" style="540" bestFit="1" customWidth="1"/>
    <col min="14354" max="14355" width="12.85546875" style="540" customWidth="1"/>
    <col min="14356" max="14357" width="11.140625" style="540" customWidth="1"/>
    <col min="14358" max="14593" width="9.140625" style="540"/>
    <col min="14594" max="14594" width="53.28515625" style="540" customWidth="1"/>
    <col min="14595" max="14600" width="0" style="540" hidden="1" customWidth="1"/>
    <col min="14601" max="14603" width="12.85546875" style="540" customWidth="1"/>
    <col min="14604" max="14609" width="12.85546875" style="540" bestFit="1" customWidth="1"/>
    <col min="14610" max="14611" width="12.85546875" style="540" customWidth="1"/>
    <col min="14612" max="14613" width="11.140625" style="540" customWidth="1"/>
    <col min="14614" max="14849" width="9.140625" style="540"/>
    <col min="14850" max="14850" width="53.28515625" style="540" customWidth="1"/>
    <col min="14851" max="14856" width="0" style="540" hidden="1" customWidth="1"/>
    <col min="14857" max="14859" width="12.85546875" style="540" customWidth="1"/>
    <col min="14860" max="14865" width="12.85546875" style="540" bestFit="1" customWidth="1"/>
    <col min="14866" max="14867" width="12.85546875" style="540" customWidth="1"/>
    <col min="14868" max="14869" width="11.140625" style="540" customWidth="1"/>
    <col min="14870" max="15105" width="9.140625" style="540"/>
    <col min="15106" max="15106" width="53.28515625" style="540" customWidth="1"/>
    <col min="15107" max="15112" width="0" style="540" hidden="1" customWidth="1"/>
    <col min="15113" max="15115" width="12.85546875" style="540" customWidth="1"/>
    <col min="15116" max="15121" width="12.85546875" style="540" bestFit="1" customWidth="1"/>
    <col min="15122" max="15123" width="12.85546875" style="540" customWidth="1"/>
    <col min="15124" max="15125" width="11.140625" style="540" customWidth="1"/>
    <col min="15126" max="15361" width="9.140625" style="540"/>
    <col min="15362" max="15362" width="53.28515625" style="540" customWidth="1"/>
    <col min="15363" max="15368" width="0" style="540" hidden="1" customWidth="1"/>
    <col min="15369" max="15371" width="12.85546875" style="540" customWidth="1"/>
    <col min="15372" max="15377" width="12.85546875" style="540" bestFit="1" customWidth="1"/>
    <col min="15378" max="15379" width="12.85546875" style="540" customWidth="1"/>
    <col min="15380" max="15381" width="11.140625" style="540" customWidth="1"/>
    <col min="15382" max="15617" width="9.140625" style="540"/>
    <col min="15618" max="15618" width="53.28515625" style="540" customWidth="1"/>
    <col min="15619" max="15624" width="0" style="540" hidden="1" customWidth="1"/>
    <col min="15625" max="15627" width="12.85546875" style="540" customWidth="1"/>
    <col min="15628" max="15633" width="12.85546875" style="540" bestFit="1" customWidth="1"/>
    <col min="15634" max="15635" width="12.85546875" style="540" customWidth="1"/>
    <col min="15636" max="15637" width="11.140625" style="540" customWidth="1"/>
    <col min="15638" max="15873" width="9.140625" style="540"/>
    <col min="15874" max="15874" width="53.28515625" style="540" customWidth="1"/>
    <col min="15875" max="15880" width="0" style="540" hidden="1" customWidth="1"/>
    <col min="15881" max="15883" width="12.85546875" style="540" customWidth="1"/>
    <col min="15884" max="15889" width="12.85546875" style="540" bestFit="1" customWidth="1"/>
    <col min="15890" max="15891" width="12.85546875" style="540" customWidth="1"/>
    <col min="15892" max="15893" width="11.140625" style="540" customWidth="1"/>
    <col min="15894" max="16129" width="9.140625" style="540"/>
    <col min="16130" max="16130" width="53.28515625" style="540" customWidth="1"/>
    <col min="16131" max="16136" width="0" style="540" hidden="1" customWidth="1"/>
    <col min="16137" max="16139" width="12.85546875" style="540" customWidth="1"/>
    <col min="16140" max="16145" width="12.85546875" style="540" bestFit="1" customWidth="1"/>
    <col min="16146" max="16147" width="12.85546875" style="540" customWidth="1"/>
    <col min="16148" max="16149" width="11.140625" style="540" customWidth="1"/>
    <col min="16150" max="16384" width="9.140625" style="540"/>
  </cols>
  <sheetData>
    <row r="1" spans="1:21">
      <c r="A1" s="1919" t="s">
        <v>666</v>
      </c>
      <c r="B1" s="1919"/>
      <c r="C1" s="1919"/>
      <c r="D1" s="1919"/>
      <c r="E1" s="1919"/>
      <c r="F1" s="1919"/>
      <c r="G1" s="1919"/>
      <c r="H1" s="1919"/>
      <c r="I1" s="1919"/>
      <c r="J1" s="1919"/>
      <c r="K1" s="1919"/>
      <c r="L1" s="1919"/>
      <c r="M1" s="1919"/>
      <c r="N1" s="1919"/>
      <c r="O1" s="1919"/>
      <c r="P1" s="1919"/>
      <c r="Q1" s="1919"/>
      <c r="R1" s="1919"/>
      <c r="S1" s="1919"/>
      <c r="T1" s="539"/>
    </row>
    <row r="2" spans="1:21">
      <c r="A2" s="1920" t="s">
        <v>132</v>
      </c>
      <c r="B2" s="1920"/>
      <c r="C2" s="1920"/>
      <c r="D2" s="1920"/>
      <c r="E2" s="1920"/>
      <c r="F2" s="1920"/>
      <c r="G2" s="1920"/>
      <c r="H2" s="1920"/>
      <c r="I2" s="1920"/>
      <c r="J2" s="1920"/>
      <c r="K2" s="1920"/>
      <c r="L2" s="1920"/>
      <c r="M2" s="1920"/>
      <c r="N2" s="1920"/>
      <c r="O2" s="1920"/>
      <c r="P2" s="1920"/>
      <c r="Q2" s="1920"/>
      <c r="R2" s="1920"/>
      <c r="S2" s="1920"/>
      <c r="T2" s="541"/>
    </row>
    <row r="3" spans="1:21" ht="16.5" thickBot="1">
      <c r="A3" s="542"/>
    </row>
    <row r="4" spans="1:21" ht="32.25" thickTop="1">
      <c r="A4" s="877" t="s">
        <v>667</v>
      </c>
      <c r="B4" s="543" t="s">
        <v>668</v>
      </c>
      <c r="C4" s="543" t="s">
        <v>669</v>
      </c>
      <c r="D4" s="543" t="s">
        <v>670</v>
      </c>
      <c r="E4" s="543" t="s">
        <v>671</v>
      </c>
      <c r="F4" s="543" t="s">
        <v>672</v>
      </c>
      <c r="G4" s="543" t="s">
        <v>673</v>
      </c>
      <c r="H4" s="543" t="s">
        <v>674</v>
      </c>
      <c r="I4" s="543" t="s">
        <v>675</v>
      </c>
      <c r="J4" s="543" t="s">
        <v>676</v>
      </c>
      <c r="K4" s="543" t="s">
        <v>677</v>
      </c>
      <c r="L4" s="543" t="s">
        <v>678</v>
      </c>
      <c r="M4" s="543" t="s">
        <v>679</v>
      </c>
      <c r="N4" s="543" t="s">
        <v>680</v>
      </c>
      <c r="O4" s="543" t="s">
        <v>681</v>
      </c>
      <c r="P4" s="543" t="s">
        <v>682</v>
      </c>
      <c r="Q4" s="543" t="s">
        <v>683</v>
      </c>
      <c r="R4" s="543" t="s">
        <v>684</v>
      </c>
      <c r="S4" s="543" t="s">
        <v>685</v>
      </c>
      <c r="T4" s="544" t="s">
        <v>686</v>
      </c>
      <c r="U4" s="545" t="s">
        <v>687</v>
      </c>
    </row>
    <row r="5" spans="1:21" ht="23.25" customHeight="1" thickBot="1">
      <c r="A5" s="546" t="s">
        <v>688</v>
      </c>
      <c r="B5" s="547"/>
      <c r="C5" s="547"/>
      <c r="D5" s="547"/>
      <c r="E5" s="547"/>
      <c r="F5" s="548"/>
      <c r="G5" s="548"/>
      <c r="H5" s="548"/>
      <c r="I5" s="548"/>
      <c r="J5" s="548"/>
      <c r="K5" s="548"/>
      <c r="L5" s="548"/>
      <c r="M5" s="548"/>
      <c r="N5" s="548"/>
      <c r="O5" s="548"/>
      <c r="P5" s="548"/>
      <c r="Q5" s="548"/>
      <c r="R5" s="548"/>
      <c r="S5" s="548"/>
      <c r="T5" s="549"/>
      <c r="U5" s="550"/>
    </row>
    <row r="6" spans="1:21" ht="23.25" customHeight="1">
      <c r="A6" s="551" t="s">
        <v>689</v>
      </c>
      <c r="B6" s="552"/>
      <c r="C6" s="552"/>
      <c r="D6" s="552"/>
      <c r="E6" s="552"/>
      <c r="F6" s="553"/>
      <c r="G6" s="553"/>
      <c r="H6" s="553"/>
      <c r="I6" s="553"/>
      <c r="J6" s="553"/>
      <c r="K6" s="552">
        <v>5</v>
      </c>
      <c r="L6" s="552">
        <v>5</v>
      </c>
      <c r="M6" s="552">
        <v>5</v>
      </c>
      <c r="N6" s="552">
        <v>5</v>
      </c>
      <c r="O6" s="552">
        <v>5</v>
      </c>
      <c r="P6" s="552">
        <v>5</v>
      </c>
      <c r="Q6" s="552">
        <v>5</v>
      </c>
      <c r="R6" s="552">
        <v>5</v>
      </c>
      <c r="S6" s="552">
        <v>5</v>
      </c>
      <c r="T6" s="554">
        <v>5</v>
      </c>
      <c r="U6" s="555">
        <v>5</v>
      </c>
    </row>
    <row r="7" spans="1:21" ht="23.25" customHeight="1">
      <c r="A7" s="556" t="s">
        <v>690</v>
      </c>
      <c r="B7" s="557"/>
      <c r="C7" s="557"/>
      <c r="D7" s="557"/>
      <c r="E7" s="557"/>
      <c r="F7" s="558"/>
      <c r="G7" s="558"/>
      <c r="H7" s="558"/>
      <c r="I7" s="558"/>
      <c r="J7" s="558"/>
      <c r="K7" s="557">
        <v>3</v>
      </c>
      <c r="L7" s="557">
        <v>3</v>
      </c>
      <c r="M7" s="557">
        <v>3</v>
      </c>
      <c r="N7" s="557">
        <v>3</v>
      </c>
      <c r="O7" s="557">
        <v>3</v>
      </c>
      <c r="P7" s="557">
        <v>3</v>
      </c>
      <c r="Q7" s="557">
        <v>3</v>
      </c>
      <c r="R7" s="557">
        <v>3</v>
      </c>
      <c r="S7" s="557">
        <v>3</v>
      </c>
      <c r="T7" s="559">
        <v>3</v>
      </c>
      <c r="U7" s="560">
        <v>3</v>
      </c>
    </row>
    <row r="8" spans="1:21" ht="23.25" customHeight="1">
      <c r="A8" s="556" t="s">
        <v>691</v>
      </c>
      <c r="B8" s="561">
        <v>7</v>
      </c>
      <c r="C8" s="561">
        <v>7</v>
      </c>
      <c r="D8" s="561">
        <v>7</v>
      </c>
      <c r="E8" s="557">
        <v>7</v>
      </c>
      <c r="F8" s="557">
        <v>7</v>
      </c>
      <c r="G8" s="557">
        <v>7</v>
      </c>
      <c r="H8" s="557">
        <v>7</v>
      </c>
      <c r="I8" s="557">
        <v>7</v>
      </c>
      <c r="J8" s="557">
        <v>7</v>
      </c>
      <c r="K8" s="557">
        <v>7</v>
      </c>
      <c r="L8" s="557">
        <v>7</v>
      </c>
      <c r="M8" s="557">
        <v>7</v>
      </c>
      <c r="N8" s="557">
        <v>7</v>
      </c>
      <c r="O8" s="557">
        <v>7</v>
      </c>
      <c r="P8" s="557">
        <v>7</v>
      </c>
      <c r="Q8" s="557">
        <v>7</v>
      </c>
      <c r="R8" s="557">
        <v>7</v>
      </c>
      <c r="S8" s="557">
        <v>7</v>
      </c>
      <c r="T8" s="559">
        <v>7</v>
      </c>
      <c r="U8" s="560">
        <v>7</v>
      </c>
    </row>
    <row r="9" spans="1:21" ht="23.25" customHeight="1">
      <c r="A9" s="556" t="s">
        <v>692</v>
      </c>
      <c r="B9" s="561">
        <v>7</v>
      </c>
      <c r="C9" s="561">
        <v>7</v>
      </c>
      <c r="D9" s="561">
        <v>7</v>
      </c>
      <c r="E9" s="557">
        <v>7</v>
      </c>
      <c r="F9" s="557">
        <v>7</v>
      </c>
      <c r="G9" s="557">
        <v>7</v>
      </c>
      <c r="H9" s="557">
        <v>7</v>
      </c>
      <c r="I9" s="557">
        <v>7</v>
      </c>
      <c r="J9" s="557">
        <v>7</v>
      </c>
      <c r="K9" s="557">
        <v>7</v>
      </c>
      <c r="L9" s="557">
        <v>7</v>
      </c>
      <c r="M9" s="557">
        <v>7</v>
      </c>
      <c r="N9" s="557">
        <v>7</v>
      </c>
      <c r="O9" s="557">
        <v>7</v>
      </c>
      <c r="P9" s="557">
        <v>7</v>
      </c>
      <c r="Q9" s="557">
        <v>7</v>
      </c>
      <c r="R9" s="557">
        <v>7</v>
      </c>
      <c r="S9" s="557">
        <v>7</v>
      </c>
      <c r="T9" s="559">
        <v>7</v>
      </c>
      <c r="U9" s="560">
        <v>7</v>
      </c>
    </row>
    <row r="10" spans="1:21" s="542" customFormat="1" ht="23.25" customHeight="1">
      <c r="A10" s="562" t="s">
        <v>693</v>
      </c>
      <c r="B10" s="563"/>
      <c r="C10" s="563"/>
      <c r="D10" s="563"/>
      <c r="E10" s="563"/>
      <c r="F10" s="564"/>
      <c r="G10" s="564"/>
      <c r="H10" s="564"/>
      <c r="I10" s="564"/>
      <c r="J10" s="564"/>
      <c r="K10" s="564"/>
      <c r="L10" s="564"/>
      <c r="M10" s="564"/>
      <c r="N10" s="564"/>
      <c r="O10" s="564"/>
      <c r="P10" s="564"/>
      <c r="Q10" s="564"/>
      <c r="R10" s="564"/>
      <c r="S10" s="564"/>
      <c r="T10" s="565"/>
      <c r="U10" s="566"/>
    </row>
    <row r="11" spans="1:21" s="542" customFormat="1" ht="23.25" customHeight="1">
      <c r="A11" s="556" t="s">
        <v>694</v>
      </c>
      <c r="B11" s="561">
        <v>1</v>
      </c>
      <c r="C11" s="561">
        <v>1</v>
      </c>
      <c r="D11" s="561">
        <v>1</v>
      </c>
      <c r="E11" s="557">
        <v>1</v>
      </c>
      <c r="F11" s="557">
        <v>1</v>
      </c>
      <c r="G11" s="557">
        <v>1</v>
      </c>
      <c r="H11" s="557">
        <v>1</v>
      </c>
      <c r="I11" s="557">
        <v>1</v>
      </c>
      <c r="J11" s="557">
        <v>1</v>
      </c>
      <c r="K11" s="557">
        <v>1</v>
      </c>
      <c r="L11" s="557">
        <v>1</v>
      </c>
      <c r="M11" s="557">
        <v>1</v>
      </c>
      <c r="N11" s="557">
        <v>1</v>
      </c>
      <c r="O11" s="557">
        <v>1</v>
      </c>
      <c r="P11" s="557">
        <v>1</v>
      </c>
      <c r="Q11" s="557">
        <v>1</v>
      </c>
      <c r="R11" s="557">
        <v>1</v>
      </c>
      <c r="S11" s="557">
        <v>1</v>
      </c>
      <c r="T11" s="559">
        <v>1</v>
      </c>
      <c r="U11" s="560">
        <v>1</v>
      </c>
    </row>
    <row r="12" spans="1:21" s="542" customFormat="1" ht="23.25" customHeight="1">
      <c r="A12" s="556" t="s">
        <v>695</v>
      </c>
      <c r="B12" s="557">
        <v>4</v>
      </c>
      <c r="C12" s="557">
        <v>4</v>
      </c>
      <c r="D12" s="557">
        <v>4</v>
      </c>
      <c r="E12" s="557">
        <v>4</v>
      </c>
      <c r="F12" s="557">
        <v>4</v>
      </c>
      <c r="G12" s="557">
        <v>4</v>
      </c>
      <c r="H12" s="557">
        <v>4</v>
      </c>
      <c r="I12" s="557">
        <v>4</v>
      </c>
      <c r="J12" s="557">
        <v>4</v>
      </c>
      <c r="K12" s="557">
        <v>4</v>
      </c>
      <c r="L12" s="557">
        <v>4</v>
      </c>
      <c r="M12" s="557">
        <v>4</v>
      </c>
      <c r="N12" s="557">
        <v>4</v>
      </c>
      <c r="O12" s="557">
        <v>4</v>
      </c>
      <c r="P12" s="557">
        <v>4</v>
      </c>
      <c r="Q12" s="557">
        <v>4</v>
      </c>
      <c r="R12" s="557">
        <v>4</v>
      </c>
      <c r="S12" s="557">
        <v>4</v>
      </c>
      <c r="T12" s="559">
        <v>4</v>
      </c>
      <c r="U12" s="560">
        <v>4</v>
      </c>
    </row>
    <row r="13" spans="1:21" s="542" customFormat="1" ht="23.25" customHeight="1">
      <c r="A13" s="556" t="s">
        <v>696</v>
      </c>
      <c r="B13" s="567" t="s">
        <v>697</v>
      </c>
      <c r="C13" s="567" t="s">
        <v>697</v>
      </c>
      <c r="D13" s="568" t="s">
        <v>697</v>
      </c>
      <c r="E13" s="569" t="s">
        <v>697</v>
      </c>
      <c r="F13" s="569" t="s">
        <v>697</v>
      </c>
      <c r="G13" s="569" t="s">
        <v>697</v>
      </c>
      <c r="H13" s="569" t="s">
        <v>697</v>
      </c>
      <c r="I13" s="569" t="s">
        <v>697</v>
      </c>
      <c r="J13" s="569" t="s">
        <v>697</v>
      </c>
      <c r="K13" s="569" t="s">
        <v>697</v>
      </c>
      <c r="L13" s="569" t="s">
        <v>697</v>
      </c>
      <c r="M13" s="569" t="s">
        <v>697</v>
      </c>
      <c r="N13" s="569" t="s">
        <v>697</v>
      </c>
      <c r="O13" s="569" t="s">
        <v>697</v>
      </c>
      <c r="P13" s="569" t="s">
        <v>697</v>
      </c>
      <c r="Q13" s="569" t="s">
        <v>697</v>
      </c>
      <c r="R13" s="569" t="s">
        <v>697</v>
      </c>
      <c r="S13" s="569" t="s">
        <v>697</v>
      </c>
      <c r="T13" s="570" t="s">
        <v>697</v>
      </c>
      <c r="U13" s="571" t="s">
        <v>697</v>
      </c>
    </row>
    <row r="14" spans="1:21" s="542" customFormat="1" ht="23.25" customHeight="1">
      <c r="A14" s="562" t="s">
        <v>698</v>
      </c>
      <c r="B14" s="563"/>
      <c r="C14" s="563"/>
      <c r="D14" s="563"/>
      <c r="E14" s="572"/>
      <c r="F14" s="572"/>
      <c r="G14" s="572"/>
      <c r="H14" s="572"/>
      <c r="I14" s="572"/>
      <c r="J14" s="572"/>
      <c r="K14" s="572"/>
      <c r="L14" s="572"/>
      <c r="M14" s="572"/>
      <c r="N14" s="572"/>
      <c r="O14" s="572"/>
      <c r="P14" s="572"/>
      <c r="Q14" s="572"/>
      <c r="R14" s="572"/>
      <c r="S14" s="572"/>
      <c r="T14" s="573"/>
      <c r="U14" s="574"/>
    </row>
    <row r="15" spans="1:21" ht="23.25" customHeight="1">
      <c r="A15" s="556" t="s">
        <v>699</v>
      </c>
      <c r="B15" s="561">
        <v>6</v>
      </c>
      <c r="C15" s="561">
        <v>6</v>
      </c>
      <c r="D15" s="561">
        <v>6</v>
      </c>
      <c r="E15" s="557">
        <v>6</v>
      </c>
      <c r="F15" s="557">
        <v>6</v>
      </c>
      <c r="G15" s="557">
        <v>6</v>
      </c>
      <c r="H15" s="557">
        <v>6</v>
      </c>
      <c r="I15" s="557">
        <v>6</v>
      </c>
      <c r="J15" s="557">
        <v>6</v>
      </c>
      <c r="K15" s="557">
        <v>6</v>
      </c>
      <c r="L15" s="557">
        <v>6</v>
      </c>
      <c r="M15" s="557">
        <v>6</v>
      </c>
      <c r="N15" s="557">
        <v>6</v>
      </c>
      <c r="O15" s="557">
        <v>6</v>
      </c>
      <c r="P15" s="557">
        <v>6</v>
      </c>
      <c r="Q15" s="557">
        <v>6</v>
      </c>
      <c r="R15" s="557">
        <v>6</v>
      </c>
      <c r="S15" s="557">
        <v>6</v>
      </c>
      <c r="T15" s="559">
        <v>6</v>
      </c>
      <c r="U15" s="560">
        <v>6</v>
      </c>
    </row>
    <row r="16" spans="1:21" ht="23.25" customHeight="1">
      <c r="A16" s="556" t="s">
        <v>700</v>
      </c>
      <c r="B16" s="561">
        <v>5</v>
      </c>
      <c r="C16" s="561">
        <v>5</v>
      </c>
      <c r="D16" s="561">
        <v>5</v>
      </c>
      <c r="E16" s="557">
        <v>5</v>
      </c>
      <c r="F16" s="557">
        <v>5</v>
      </c>
      <c r="G16" s="557">
        <v>5</v>
      </c>
      <c r="H16" s="557">
        <v>5</v>
      </c>
      <c r="I16" s="557">
        <v>5</v>
      </c>
      <c r="J16" s="557">
        <v>5</v>
      </c>
      <c r="K16" s="557">
        <v>5</v>
      </c>
      <c r="L16" s="557">
        <v>5</v>
      </c>
      <c r="M16" s="557">
        <v>5</v>
      </c>
      <c r="N16" s="557">
        <v>5</v>
      </c>
      <c r="O16" s="557">
        <v>5</v>
      </c>
      <c r="P16" s="557">
        <v>5</v>
      </c>
      <c r="Q16" s="557">
        <v>5</v>
      </c>
      <c r="R16" s="557">
        <v>5</v>
      </c>
      <c r="S16" s="557">
        <v>5</v>
      </c>
      <c r="T16" s="559">
        <v>5</v>
      </c>
      <c r="U16" s="560">
        <v>5</v>
      </c>
    </row>
    <row r="17" spans="1:21" ht="23.25" customHeight="1">
      <c r="A17" s="556" t="s">
        <v>701</v>
      </c>
      <c r="B17" s="561">
        <v>4</v>
      </c>
      <c r="C17" s="561">
        <v>4</v>
      </c>
      <c r="D17" s="561">
        <v>4</v>
      </c>
      <c r="E17" s="557">
        <v>4</v>
      </c>
      <c r="F17" s="557">
        <v>4</v>
      </c>
      <c r="G17" s="557">
        <v>4</v>
      </c>
      <c r="H17" s="557">
        <v>4</v>
      </c>
      <c r="I17" s="557">
        <v>4</v>
      </c>
      <c r="J17" s="557">
        <v>4</v>
      </c>
      <c r="K17" s="557">
        <v>4</v>
      </c>
      <c r="L17" s="557">
        <v>4</v>
      </c>
      <c r="M17" s="557">
        <v>4</v>
      </c>
      <c r="N17" s="557">
        <v>4</v>
      </c>
      <c r="O17" s="557">
        <v>4</v>
      </c>
      <c r="P17" s="557">
        <v>4</v>
      </c>
      <c r="Q17" s="557">
        <v>4</v>
      </c>
      <c r="R17" s="557">
        <v>4</v>
      </c>
      <c r="S17" s="557">
        <v>4</v>
      </c>
      <c r="T17" s="559">
        <v>4</v>
      </c>
      <c r="U17" s="560">
        <v>4</v>
      </c>
    </row>
    <row r="18" spans="1:21" ht="23.25" customHeight="1">
      <c r="A18" s="562" t="s">
        <v>702</v>
      </c>
      <c r="B18" s="563"/>
      <c r="C18" s="563"/>
      <c r="D18" s="563"/>
      <c r="E18" s="563"/>
      <c r="F18" s="564"/>
      <c r="G18" s="564"/>
      <c r="H18" s="564"/>
      <c r="I18" s="564"/>
      <c r="J18" s="564"/>
      <c r="K18" s="564"/>
      <c r="L18" s="564"/>
      <c r="M18" s="564"/>
      <c r="N18" s="564"/>
      <c r="O18" s="564"/>
      <c r="P18" s="564"/>
      <c r="Q18" s="564"/>
      <c r="R18" s="564"/>
      <c r="S18" s="564"/>
      <c r="T18" s="565"/>
      <c r="U18" s="566"/>
    </row>
    <row r="19" spans="1:21" ht="23.25" customHeight="1">
      <c r="A19" s="575" t="s">
        <v>703</v>
      </c>
      <c r="B19" s="576" t="s">
        <v>636</v>
      </c>
      <c r="C19" s="576" t="s">
        <v>636</v>
      </c>
      <c r="D19" s="576" t="s">
        <v>636</v>
      </c>
      <c r="E19" s="576" t="s">
        <v>636</v>
      </c>
      <c r="F19" s="576" t="s">
        <v>636</v>
      </c>
      <c r="G19" s="576" t="s">
        <v>636</v>
      </c>
      <c r="H19" s="576" t="s">
        <v>636</v>
      </c>
      <c r="I19" s="576" t="s">
        <v>636</v>
      </c>
      <c r="J19" s="576" t="s">
        <v>636</v>
      </c>
      <c r="K19" s="576" t="s">
        <v>636</v>
      </c>
      <c r="L19" s="576">
        <v>0.24049999999999999</v>
      </c>
      <c r="M19" s="576">
        <v>0.35549999999999998</v>
      </c>
      <c r="N19" s="576">
        <v>1.11008</v>
      </c>
      <c r="O19" s="576">
        <v>1.3104</v>
      </c>
      <c r="P19" s="576">
        <v>4.9694454545454549</v>
      </c>
      <c r="Q19" s="576">
        <v>4.2769000000000004</v>
      </c>
      <c r="R19" s="576">
        <v>3.6447159090909089</v>
      </c>
      <c r="S19" s="576">
        <v>4.63</v>
      </c>
      <c r="T19" s="577">
        <v>4.6928000000000001</v>
      </c>
      <c r="U19" s="578">
        <v>4.78</v>
      </c>
    </row>
    <row r="20" spans="1:21" ht="23.25" customHeight="1">
      <c r="A20" s="575" t="s">
        <v>704</v>
      </c>
      <c r="B20" s="576">
        <v>2.12</v>
      </c>
      <c r="C20" s="576">
        <v>3.004</v>
      </c>
      <c r="D20" s="576">
        <v>2.3420000000000001</v>
      </c>
      <c r="E20" s="576">
        <v>1.74</v>
      </c>
      <c r="F20" s="576">
        <v>2.6432000000000002</v>
      </c>
      <c r="G20" s="576">
        <v>0.74419999999999997</v>
      </c>
      <c r="H20" s="576">
        <v>0.92610000000000003</v>
      </c>
      <c r="I20" s="576">
        <v>0.77629999999999999</v>
      </c>
      <c r="J20" s="576">
        <v>1.03</v>
      </c>
      <c r="K20" s="576">
        <v>0.71033567156063082</v>
      </c>
      <c r="L20" s="576">
        <v>0.55069999999999997</v>
      </c>
      <c r="M20" s="576">
        <v>0.48110000000000003</v>
      </c>
      <c r="N20" s="576">
        <v>1.1832</v>
      </c>
      <c r="O20" s="576">
        <v>2.5548000000000002</v>
      </c>
      <c r="P20" s="576">
        <v>5.5149176531715014</v>
      </c>
      <c r="Q20" s="576">
        <v>5.8220000000000001</v>
      </c>
      <c r="R20" s="576">
        <v>3.9250794520547947</v>
      </c>
      <c r="S20" s="576">
        <v>4.7</v>
      </c>
      <c r="T20" s="577">
        <v>4.9848999999999997</v>
      </c>
      <c r="U20" s="578">
        <v>5.15</v>
      </c>
    </row>
    <row r="21" spans="1:21" ht="23.25" customHeight="1">
      <c r="A21" s="575" t="s">
        <v>705</v>
      </c>
      <c r="B21" s="576">
        <v>2.2999999999999998</v>
      </c>
      <c r="C21" s="576">
        <v>3.1621084055017827</v>
      </c>
      <c r="D21" s="576" t="s">
        <v>636</v>
      </c>
      <c r="E21" s="576">
        <v>2.23</v>
      </c>
      <c r="F21" s="576" t="s">
        <v>636</v>
      </c>
      <c r="G21" s="576">
        <v>2.8525</v>
      </c>
      <c r="H21" s="576">
        <v>1.4455</v>
      </c>
      <c r="I21" s="576">
        <v>1.3360000000000001</v>
      </c>
      <c r="J21" s="576">
        <v>2.02</v>
      </c>
      <c r="K21" s="576">
        <v>1.7079</v>
      </c>
      <c r="L21" s="576" t="s">
        <v>706</v>
      </c>
      <c r="M21" s="576">
        <v>2.0487000000000002</v>
      </c>
      <c r="N21" s="576">
        <v>1.7726</v>
      </c>
      <c r="O21" s="576">
        <v>2.9860000000000002</v>
      </c>
      <c r="P21" s="576" t="s">
        <v>706</v>
      </c>
      <c r="Q21" s="576">
        <v>5.0168999999999997</v>
      </c>
      <c r="R21" s="576" t="s">
        <v>706</v>
      </c>
      <c r="S21" s="576" t="s">
        <v>706</v>
      </c>
      <c r="T21" s="577">
        <v>5.0824999999999996</v>
      </c>
      <c r="U21" s="578">
        <v>5.25</v>
      </c>
    </row>
    <row r="22" spans="1:21" ht="23.25" customHeight="1">
      <c r="A22" s="575" t="s">
        <v>707</v>
      </c>
      <c r="B22" s="576">
        <v>2.74</v>
      </c>
      <c r="C22" s="576">
        <v>3.6509999999999998</v>
      </c>
      <c r="D22" s="576">
        <v>3.25</v>
      </c>
      <c r="E22" s="576">
        <v>2.7</v>
      </c>
      <c r="F22" s="576" t="s">
        <v>636</v>
      </c>
      <c r="G22" s="576">
        <v>2.2334999999999998</v>
      </c>
      <c r="H22" s="576">
        <v>2.3067000000000002</v>
      </c>
      <c r="I22" s="576">
        <v>2.8351000000000002</v>
      </c>
      <c r="J22" s="576">
        <v>2.1</v>
      </c>
      <c r="K22" s="576" t="s">
        <v>706</v>
      </c>
      <c r="L22" s="576">
        <v>1.3228599999999999</v>
      </c>
      <c r="M22" s="576">
        <v>1.5144</v>
      </c>
      <c r="N22" s="576">
        <v>2.0476999999999999</v>
      </c>
      <c r="O22" s="576">
        <v>3.1175000000000002</v>
      </c>
      <c r="P22" s="576">
        <v>4.9699</v>
      </c>
      <c r="Q22" s="576">
        <v>5.7587999999999999</v>
      </c>
      <c r="R22" s="576" t="s">
        <v>706</v>
      </c>
      <c r="S22" s="576">
        <v>5.17</v>
      </c>
      <c r="T22" s="577">
        <v>5.1997</v>
      </c>
      <c r="U22" s="578">
        <v>5.32</v>
      </c>
    </row>
    <row r="23" spans="1:21" s="542" customFormat="1" ht="23.25" customHeight="1">
      <c r="A23" s="556" t="s">
        <v>79</v>
      </c>
      <c r="B23" s="576" t="s">
        <v>708</v>
      </c>
      <c r="C23" s="576" t="s">
        <v>708</v>
      </c>
      <c r="D23" s="576" t="s">
        <v>708</v>
      </c>
      <c r="E23" s="576" t="s">
        <v>708</v>
      </c>
      <c r="F23" s="576" t="s">
        <v>708</v>
      </c>
      <c r="G23" s="576" t="s">
        <v>708</v>
      </c>
      <c r="H23" s="576" t="s">
        <v>708</v>
      </c>
      <c r="I23" s="576" t="s">
        <v>708</v>
      </c>
      <c r="J23" s="576" t="s">
        <v>708</v>
      </c>
      <c r="K23" s="576" t="s">
        <v>708</v>
      </c>
      <c r="L23" s="576" t="s">
        <v>709</v>
      </c>
      <c r="M23" s="576" t="s">
        <v>709</v>
      </c>
      <c r="N23" s="576" t="s">
        <v>709</v>
      </c>
      <c r="O23" s="576" t="s">
        <v>709</v>
      </c>
      <c r="P23" s="576" t="s">
        <v>709</v>
      </c>
      <c r="Q23" s="576" t="s">
        <v>709</v>
      </c>
      <c r="R23" s="576" t="s">
        <v>709</v>
      </c>
      <c r="S23" s="576" t="s">
        <v>709</v>
      </c>
      <c r="T23" s="577" t="s">
        <v>709</v>
      </c>
      <c r="U23" s="578" t="s">
        <v>709</v>
      </c>
    </row>
    <row r="24" spans="1:21" ht="23.25" customHeight="1">
      <c r="A24" s="556" t="s">
        <v>710</v>
      </c>
      <c r="B24" s="576" t="s">
        <v>711</v>
      </c>
      <c r="C24" s="576" t="s">
        <v>711</v>
      </c>
      <c r="D24" s="576" t="s">
        <v>711</v>
      </c>
      <c r="E24" s="576" t="s">
        <v>711</v>
      </c>
      <c r="F24" s="576" t="s">
        <v>711</v>
      </c>
      <c r="G24" s="576" t="s">
        <v>711</v>
      </c>
      <c r="H24" s="576" t="s">
        <v>711</v>
      </c>
      <c r="I24" s="576" t="s">
        <v>711</v>
      </c>
      <c r="J24" s="576" t="s">
        <v>711</v>
      </c>
      <c r="K24" s="576" t="s">
        <v>711</v>
      </c>
      <c r="L24" s="576" t="s">
        <v>712</v>
      </c>
      <c r="M24" s="576" t="s">
        <v>712</v>
      </c>
      <c r="N24" s="576" t="s">
        <v>712</v>
      </c>
      <c r="O24" s="576" t="s">
        <v>713</v>
      </c>
      <c r="P24" s="576" t="s">
        <v>713</v>
      </c>
      <c r="Q24" s="576" t="s">
        <v>713</v>
      </c>
      <c r="R24" s="576" t="s">
        <v>713</v>
      </c>
      <c r="S24" s="576" t="s">
        <v>713</v>
      </c>
      <c r="T24" s="577" t="s">
        <v>713</v>
      </c>
      <c r="U24" s="578" t="s">
        <v>713</v>
      </c>
    </row>
    <row r="25" spans="1:21" s="580" customFormat="1" ht="23.25" customHeight="1">
      <c r="A25" s="579" t="s">
        <v>714</v>
      </c>
      <c r="B25" s="576">
        <v>3.2654353261213163</v>
      </c>
      <c r="C25" s="576">
        <v>3.5897992254016362</v>
      </c>
      <c r="D25" s="576">
        <v>2.6726999999999999</v>
      </c>
      <c r="E25" s="576">
        <v>2.71</v>
      </c>
      <c r="F25" s="576">
        <v>4.1268000000000002</v>
      </c>
      <c r="G25" s="576">
        <v>0.89629999999999999</v>
      </c>
      <c r="H25" s="576">
        <v>0.75</v>
      </c>
      <c r="I25" s="576">
        <v>2.7259000000000002</v>
      </c>
      <c r="J25" s="576">
        <v>2.46</v>
      </c>
      <c r="K25" s="576">
        <v>0.6364510804822362</v>
      </c>
      <c r="L25" s="576">
        <v>0.28739999999999999</v>
      </c>
      <c r="M25" s="576">
        <v>0.39</v>
      </c>
      <c r="N25" s="576">
        <v>1.1299999999999999</v>
      </c>
      <c r="O25" s="576">
        <v>2.6753</v>
      </c>
      <c r="P25" s="576">
        <v>4.8301971251968672</v>
      </c>
      <c r="Q25" s="576">
        <v>4.4000000000000004</v>
      </c>
      <c r="R25" s="576">
        <v>4.3062330467845928</v>
      </c>
      <c r="S25" s="576">
        <v>4.87</v>
      </c>
      <c r="T25" s="577">
        <v>4.1199000000000003</v>
      </c>
      <c r="U25" s="578">
        <v>4.53</v>
      </c>
    </row>
    <row r="26" spans="1:21" ht="23.25" customHeight="1">
      <c r="A26" s="581" t="s">
        <v>715</v>
      </c>
      <c r="B26" s="576">
        <v>3.3</v>
      </c>
      <c r="C26" s="576">
        <v>3.46</v>
      </c>
      <c r="D26" s="576">
        <v>3.74</v>
      </c>
      <c r="E26" s="576">
        <v>3.98</v>
      </c>
      <c r="F26" s="576">
        <v>4.7</v>
      </c>
      <c r="G26" s="576">
        <v>5.04</v>
      </c>
      <c r="H26" s="576">
        <v>5.0843628028065915</v>
      </c>
      <c r="I26" s="576">
        <v>5.51</v>
      </c>
      <c r="J26" s="576">
        <v>5.91</v>
      </c>
      <c r="K26" s="576">
        <v>6.15</v>
      </c>
      <c r="L26" s="576">
        <v>6.25</v>
      </c>
      <c r="M26" s="576">
        <v>6.19</v>
      </c>
      <c r="N26" s="576">
        <v>6.17</v>
      </c>
      <c r="O26" s="576">
        <v>6.1</v>
      </c>
      <c r="P26" s="576">
        <v>6.17</v>
      </c>
      <c r="Q26" s="576">
        <v>6.21</v>
      </c>
      <c r="R26" s="576">
        <v>6.38</v>
      </c>
      <c r="S26" s="576">
        <v>6.45</v>
      </c>
      <c r="T26" s="577">
        <v>6.64</v>
      </c>
      <c r="U26" s="578">
        <v>6.61</v>
      </c>
    </row>
    <row r="27" spans="1:21" ht="23.25" customHeight="1">
      <c r="A27" s="581" t="s">
        <v>716</v>
      </c>
      <c r="B27" s="576">
        <v>8.6199999999999992</v>
      </c>
      <c r="C27" s="576">
        <v>8.8800000000000008</v>
      </c>
      <c r="D27" s="576">
        <v>9.11</v>
      </c>
      <c r="E27" s="576">
        <v>9.31</v>
      </c>
      <c r="F27" s="576">
        <v>10.119999999999999</v>
      </c>
      <c r="G27" s="576">
        <v>10.6</v>
      </c>
      <c r="H27" s="576">
        <v>10.768996824709188</v>
      </c>
      <c r="I27" s="576">
        <v>10.69</v>
      </c>
      <c r="J27" s="576">
        <v>11.29</v>
      </c>
      <c r="K27" s="576">
        <v>11.33</v>
      </c>
      <c r="L27" s="576">
        <v>11.68</v>
      </c>
      <c r="M27" s="576">
        <v>11.78</v>
      </c>
      <c r="N27" s="576">
        <v>11.1</v>
      </c>
      <c r="O27" s="576">
        <v>11.64</v>
      </c>
      <c r="P27" s="576">
        <v>11.25</v>
      </c>
      <c r="Q27" s="576">
        <v>11.79</v>
      </c>
      <c r="R27" s="576">
        <v>11.9</v>
      </c>
      <c r="S27" s="576">
        <v>11.96</v>
      </c>
      <c r="T27" s="577">
        <v>12.1</v>
      </c>
      <c r="U27" s="578">
        <v>12.32</v>
      </c>
    </row>
    <row r="28" spans="1:21" ht="23.25" customHeight="1" thickBot="1">
      <c r="A28" s="582" t="s">
        <v>717</v>
      </c>
      <c r="B28" s="583">
        <v>6.43</v>
      </c>
      <c r="C28" s="583">
        <v>6.55</v>
      </c>
      <c r="D28" s="583">
        <v>6.78</v>
      </c>
      <c r="E28" s="583">
        <v>7.1</v>
      </c>
      <c r="F28" s="583">
        <v>7.8</v>
      </c>
      <c r="G28" s="583">
        <v>8.3000000000000007</v>
      </c>
      <c r="H28" s="583">
        <v>8.6</v>
      </c>
      <c r="I28" s="583">
        <v>9</v>
      </c>
      <c r="J28" s="583">
        <v>9.4</v>
      </c>
      <c r="K28" s="583">
        <v>9.89</v>
      </c>
      <c r="L28" s="583">
        <v>9.67</v>
      </c>
      <c r="M28" s="583">
        <v>10.130000000000001</v>
      </c>
      <c r="N28" s="583">
        <v>10.08</v>
      </c>
      <c r="O28" s="583">
        <v>10.11</v>
      </c>
      <c r="P28" s="583">
        <v>9.8699999999999992</v>
      </c>
      <c r="Q28" s="583">
        <v>9.94</v>
      </c>
      <c r="R28" s="583">
        <v>10.19</v>
      </c>
      <c r="S28" s="583">
        <v>10.36</v>
      </c>
      <c r="T28" s="584">
        <v>10.4</v>
      </c>
      <c r="U28" s="585">
        <v>10.32</v>
      </c>
    </row>
    <row r="29" spans="1:21" ht="16.5" customHeight="1" thickTop="1">
      <c r="A29" s="1921" t="s">
        <v>718</v>
      </c>
      <c r="B29" s="1921"/>
      <c r="C29" s="1921"/>
      <c r="D29" s="1921"/>
      <c r="E29" s="1921"/>
      <c r="F29" s="1921"/>
      <c r="G29" s="1921"/>
      <c r="H29" s="1921"/>
      <c r="I29" s="1921"/>
      <c r="J29" s="1921"/>
      <c r="K29" s="1921"/>
      <c r="L29" s="1921"/>
      <c r="M29" s="1921"/>
      <c r="N29" s="1921"/>
      <c r="O29" s="1921"/>
      <c r="P29" s="1921"/>
      <c r="Q29" s="542"/>
      <c r="R29" s="542"/>
      <c r="S29" s="542"/>
      <c r="T29" s="542"/>
      <c r="U29" s="542"/>
    </row>
    <row r="30" spans="1:21">
      <c r="A30" s="1921" t="s">
        <v>719</v>
      </c>
      <c r="B30" s="1921"/>
      <c r="C30" s="1921"/>
      <c r="D30" s="1921"/>
      <c r="E30" s="1921"/>
      <c r="F30" s="1921"/>
      <c r="G30" s="1921"/>
      <c r="H30" s="1921"/>
      <c r="I30" s="1921"/>
      <c r="J30" s="1921"/>
      <c r="K30" s="1921"/>
      <c r="L30" s="1921"/>
      <c r="M30" s="1921"/>
      <c r="N30" s="1921"/>
      <c r="O30" s="1921"/>
      <c r="P30" s="1921"/>
      <c r="Q30" s="542"/>
      <c r="R30" s="542"/>
      <c r="S30" s="542"/>
      <c r="T30" s="542"/>
      <c r="U30" s="542"/>
    </row>
    <row r="31" spans="1:21">
      <c r="A31" s="1921" t="s">
        <v>720</v>
      </c>
      <c r="B31" s="1921"/>
      <c r="C31" s="1921"/>
      <c r="D31" s="1921"/>
      <c r="E31" s="1921"/>
      <c r="F31" s="1921"/>
      <c r="G31" s="1921"/>
      <c r="H31" s="1921"/>
      <c r="I31" s="1921"/>
      <c r="J31" s="1921"/>
      <c r="K31" s="1921"/>
      <c r="L31" s="1921"/>
      <c r="M31" s="1921"/>
      <c r="N31" s="1921"/>
      <c r="O31" s="1921"/>
      <c r="P31" s="1921"/>
      <c r="Q31" s="542"/>
      <c r="R31" s="542"/>
      <c r="S31" s="542"/>
      <c r="T31" s="542"/>
      <c r="U31" s="542"/>
    </row>
  </sheetData>
  <mergeCells count="5">
    <mergeCell ref="A1:S1"/>
    <mergeCell ref="A2:S2"/>
    <mergeCell ref="A29:P29"/>
    <mergeCell ref="A30:P30"/>
    <mergeCell ref="A31:P31"/>
  </mergeCells>
  <pageMargins left="0.5" right="0.5" top="0.75" bottom="0.75" header="0.5" footer="0.5"/>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J24"/>
  <sheetViews>
    <sheetView workbookViewId="0">
      <selection activeCell="L17" sqref="L17"/>
    </sheetView>
  </sheetViews>
  <sheetFormatPr defaultColWidth="0" defaultRowHeight="15.75"/>
  <cols>
    <col min="1" max="1" width="14.7109375" style="169" customWidth="1"/>
    <col min="2" max="10" width="11.140625" style="169" customWidth="1"/>
    <col min="11" max="253" width="9.140625" style="169" customWidth="1"/>
    <col min="254" max="254" width="11.7109375" style="169" bestFit="1" customWidth="1"/>
    <col min="255" max="16384" width="0" style="169" hidden="1"/>
  </cols>
  <sheetData>
    <row r="1" spans="1:10">
      <c r="A1" s="1556" t="s">
        <v>213</v>
      </c>
      <c r="B1" s="1556"/>
      <c r="C1" s="1556"/>
      <c r="D1" s="1556"/>
      <c r="E1" s="1556"/>
      <c r="F1" s="1556"/>
      <c r="G1" s="1556"/>
      <c r="H1" s="1556"/>
      <c r="I1" s="1556"/>
      <c r="J1" s="1556"/>
    </row>
    <row r="2" spans="1:10">
      <c r="A2" s="1557" t="s">
        <v>90</v>
      </c>
      <c r="B2" s="1557"/>
      <c r="C2" s="1557"/>
      <c r="D2" s="1557"/>
      <c r="E2" s="1557"/>
      <c r="F2" s="1557"/>
      <c r="G2" s="1557"/>
      <c r="H2" s="1557"/>
      <c r="I2" s="1557"/>
      <c r="J2" s="1557"/>
    </row>
    <row r="3" spans="1:10">
      <c r="A3" s="1558" t="s">
        <v>196</v>
      </c>
      <c r="B3" s="1558"/>
      <c r="C3" s="1558"/>
      <c r="D3" s="1558"/>
      <c r="E3" s="1558"/>
      <c r="F3" s="1558"/>
      <c r="G3" s="1558"/>
      <c r="H3" s="1558"/>
      <c r="I3" s="1558"/>
      <c r="J3" s="1558"/>
    </row>
    <row r="4" spans="1:10" ht="16.5" thickBot="1">
      <c r="A4" s="170"/>
      <c r="B4" s="170"/>
      <c r="C4" s="170"/>
      <c r="D4" s="170"/>
    </row>
    <row r="5" spans="1:10" ht="27.75" customHeight="1" thickTop="1">
      <c r="A5" s="1559" t="s">
        <v>214</v>
      </c>
      <c r="B5" s="1561" t="s">
        <v>5</v>
      </c>
      <c r="C5" s="1561"/>
      <c r="D5" s="1562"/>
      <c r="E5" s="1561" t="s">
        <v>6</v>
      </c>
      <c r="F5" s="1561"/>
      <c r="G5" s="1562"/>
      <c r="H5" s="1561" t="s">
        <v>47</v>
      </c>
      <c r="I5" s="1561"/>
      <c r="J5" s="1563"/>
    </row>
    <row r="6" spans="1:10" ht="27.75" customHeight="1">
      <c r="A6" s="1560"/>
      <c r="B6" s="171" t="s">
        <v>215</v>
      </c>
      <c r="C6" s="171" t="s">
        <v>216</v>
      </c>
      <c r="D6" s="171" t="s">
        <v>217</v>
      </c>
      <c r="E6" s="171" t="s">
        <v>215</v>
      </c>
      <c r="F6" s="171" t="s">
        <v>216</v>
      </c>
      <c r="G6" s="171" t="s">
        <v>217</v>
      </c>
      <c r="H6" s="171" t="s">
        <v>215</v>
      </c>
      <c r="I6" s="171" t="s">
        <v>216</v>
      </c>
      <c r="J6" s="172" t="s">
        <v>217</v>
      </c>
    </row>
    <row r="7" spans="1:10" ht="27.75" customHeight="1">
      <c r="A7" s="173" t="s">
        <v>200</v>
      </c>
      <c r="B7" s="174">
        <v>6.9</v>
      </c>
      <c r="C7" s="175">
        <v>3.7</v>
      </c>
      <c r="D7" s="176">
        <v>3.2</v>
      </c>
      <c r="E7" s="174">
        <v>8.6</v>
      </c>
      <c r="F7" s="175">
        <v>5.0999999999999996</v>
      </c>
      <c r="G7" s="177">
        <v>3.5</v>
      </c>
      <c r="H7" s="178">
        <v>2.29</v>
      </c>
      <c r="I7" s="179">
        <v>3.4</v>
      </c>
      <c r="J7" s="180">
        <v>-1.1099999999999999</v>
      </c>
    </row>
    <row r="8" spans="1:10" ht="27.75" customHeight="1">
      <c r="A8" s="173" t="s">
        <v>201</v>
      </c>
      <c r="B8" s="181">
        <v>7.2</v>
      </c>
      <c r="C8" s="182">
        <v>4.4000000000000004</v>
      </c>
      <c r="D8" s="176">
        <v>2.8</v>
      </c>
      <c r="E8" s="181">
        <v>7.9</v>
      </c>
      <c r="F8" s="182">
        <v>4.3</v>
      </c>
      <c r="G8" s="183">
        <v>3.6000000000000005</v>
      </c>
      <c r="H8" s="184">
        <v>3.39</v>
      </c>
      <c r="I8" s="185">
        <v>3.3</v>
      </c>
      <c r="J8" s="186">
        <v>9.0000000000000302E-2</v>
      </c>
    </row>
    <row r="9" spans="1:10" ht="27.75" customHeight="1">
      <c r="A9" s="173" t="s">
        <v>202</v>
      </c>
      <c r="B9" s="187">
        <v>8.1999999999999993</v>
      </c>
      <c r="C9" s="182">
        <v>5</v>
      </c>
      <c r="D9" s="176">
        <v>3.1999999999999993</v>
      </c>
      <c r="E9" s="187">
        <v>6.7</v>
      </c>
      <c r="F9" s="182">
        <v>4.2</v>
      </c>
      <c r="G9" s="183">
        <v>2.5</v>
      </c>
      <c r="H9" s="184">
        <v>3.1</v>
      </c>
      <c r="I9" s="182">
        <v>3.6</v>
      </c>
      <c r="J9" s="186">
        <v>-0.5</v>
      </c>
    </row>
    <row r="10" spans="1:10" ht="27.75" customHeight="1">
      <c r="A10" s="173" t="s">
        <v>203</v>
      </c>
      <c r="B10" s="187">
        <v>10.4</v>
      </c>
      <c r="C10" s="182">
        <v>5.4</v>
      </c>
      <c r="D10" s="176">
        <v>5</v>
      </c>
      <c r="E10" s="187">
        <v>4.8</v>
      </c>
      <c r="F10" s="182">
        <v>3.6</v>
      </c>
      <c r="G10" s="183">
        <v>1.1999999999999997</v>
      </c>
      <c r="H10" s="184">
        <v>3.85</v>
      </c>
      <c r="I10" s="182">
        <v>4.88</v>
      </c>
      <c r="J10" s="186">
        <v>-1.0299999999999998</v>
      </c>
    </row>
    <row r="11" spans="1:10" ht="27.75" customHeight="1">
      <c r="A11" s="173" t="s">
        <v>204</v>
      </c>
      <c r="B11" s="187">
        <v>11.6</v>
      </c>
      <c r="C11" s="182">
        <v>5.6</v>
      </c>
      <c r="D11" s="176">
        <v>6</v>
      </c>
      <c r="E11" s="187">
        <v>3.8</v>
      </c>
      <c r="F11" s="182">
        <v>3.4</v>
      </c>
      <c r="G11" s="176">
        <v>0.39999999999999991</v>
      </c>
      <c r="H11" s="184">
        <v>4.16</v>
      </c>
      <c r="I11" s="185">
        <v>5.2</v>
      </c>
      <c r="J11" s="186">
        <v>-1.04</v>
      </c>
    </row>
    <row r="12" spans="1:10" ht="27.75" customHeight="1">
      <c r="A12" s="173" t="s">
        <v>205</v>
      </c>
      <c r="B12" s="187">
        <v>12.1</v>
      </c>
      <c r="C12" s="182">
        <v>5.7</v>
      </c>
      <c r="D12" s="176">
        <v>6.3999999999999995</v>
      </c>
      <c r="E12" s="187">
        <v>3.2</v>
      </c>
      <c r="F12" s="182">
        <v>3.2</v>
      </c>
      <c r="G12" s="176">
        <v>0</v>
      </c>
      <c r="H12" s="187">
        <v>4</v>
      </c>
      <c r="I12" s="185">
        <v>5.07</v>
      </c>
      <c r="J12" s="186">
        <v>-1.0700000000000003</v>
      </c>
    </row>
    <row r="13" spans="1:10" ht="27.75" customHeight="1">
      <c r="A13" s="173" t="s">
        <v>206</v>
      </c>
      <c r="B13" s="188">
        <v>11.3</v>
      </c>
      <c r="C13" s="182">
        <v>5.2</v>
      </c>
      <c r="D13" s="176">
        <v>6.1000000000000005</v>
      </c>
      <c r="E13" s="187">
        <v>3.26</v>
      </c>
      <c r="F13" s="182">
        <v>3.7</v>
      </c>
      <c r="G13" s="176">
        <v>-0.44000000000000039</v>
      </c>
      <c r="H13" s="187">
        <v>4.99</v>
      </c>
      <c r="I13" s="185">
        <v>4.4000000000000004</v>
      </c>
      <c r="J13" s="186">
        <v>0.58999999999999986</v>
      </c>
    </row>
    <row r="14" spans="1:10" ht="27.75" customHeight="1">
      <c r="A14" s="173" t="s">
        <v>207</v>
      </c>
      <c r="B14" s="188">
        <v>10.199999999999999</v>
      </c>
      <c r="C14" s="182">
        <v>4.83</v>
      </c>
      <c r="D14" s="176">
        <v>5.3699999999999992</v>
      </c>
      <c r="E14" s="187">
        <v>2.9</v>
      </c>
      <c r="F14" s="182">
        <v>3.8</v>
      </c>
      <c r="G14" s="176">
        <v>-0.89999999999999991</v>
      </c>
      <c r="H14" s="187">
        <v>5.96</v>
      </c>
      <c r="I14" s="185">
        <v>4.28</v>
      </c>
      <c r="J14" s="186">
        <v>1.6799999999999997</v>
      </c>
    </row>
    <row r="15" spans="1:10" ht="27.75" customHeight="1">
      <c r="A15" s="173" t="s">
        <v>208</v>
      </c>
      <c r="B15" s="187">
        <v>9.6999999999999993</v>
      </c>
      <c r="C15" s="182">
        <v>5.39</v>
      </c>
      <c r="D15" s="176">
        <v>4.3099999999999996</v>
      </c>
      <c r="E15" s="187">
        <v>3.8</v>
      </c>
      <c r="F15" s="182">
        <v>3</v>
      </c>
      <c r="G15" s="176">
        <v>0.79999999999999982</v>
      </c>
      <c r="H15" s="187">
        <v>5.33</v>
      </c>
      <c r="I15" s="185">
        <v>4.5999999999999996</v>
      </c>
      <c r="J15" s="186">
        <v>0.7</v>
      </c>
    </row>
    <row r="16" spans="1:10" ht="27.75" customHeight="1">
      <c r="A16" s="173" t="s">
        <v>209</v>
      </c>
      <c r="B16" s="187">
        <v>10</v>
      </c>
      <c r="C16" s="182">
        <v>5.76</v>
      </c>
      <c r="D16" s="176">
        <v>4.24</v>
      </c>
      <c r="E16" s="187">
        <v>3.36</v>
      </c>
      <c r="F16" s="182">
        <v>2.2000000000000002</v>
      </c>
      <c r="G16" s="176">
        <v>1.1599999999999997</v>
      </c>
      <c r="H16" s="187">
        <v>4.0999999999999996</v>
      </c>
      <c r="I16" s="185">
        <v>4.9000000000000004</v>
      </c>
      <c r="J16" s="186">
        <v>0.7</v>
      </c>
    </row>
    <row r="17" spans="1:10" ht="27.75" customHeight="1">
      <c r="A17" s="173" t="s">
        <v>210</v>
      </c>
      <c r="B17" s="187">
        <v>11.1</v>
      </c>
      <c r="C17" s="182">
        <v>5.8</v>
      </c>
      <c r="D17" s="176">
        <v>5.3</v>
      </c>
      <c r="E17" s="187">
        <v>2.78</v>
      </c>
      <c r="F17" s="182">
        <v>1.54</v>
      </c>
      <c r="G17" s="176">
        <v>1.2399999999999998</v>
      </c>
      <c r="H17" s="187"/>
      <c r="I17" s="185"/>
      <c r="J17" s="186"/>
    </row>
    <row r="18" spans="1:10" ht="27.75" customHeight="1">
      <c r="A18" s="173" t="s">
        <v>211</v>
      </c>
      <c r="B18" s="174">
        <v>10.4</v>
      </c>
      <c r="C18" s="189">
        <v>6.1</v>
      </c>
      <c r="D18" s="176">
        <v>4.3000000000000007</v>
      </c>
      <c r="E18" s="174">
        <v>2.71</v>
      </c>
      <c r="F18" s="189">
        <v>2.36</v>
      </c>
      <c r="G18" s="190">
        <v>0.35000000000000009</v>
      </c>
      <c r="H18" s="174"/>
      <c r="I18" s="191"/>
      <c r="J18" s="192"/>
    </row>
    <row r="19" spans="1:10" ht="27.75" customHeight="1" thickBot="1">
      <c r="A19" s="193" t="s">
        <v>212</v>
      </c>
      <c r="B19" s="194">
        <v>9.9250000000000007</v>
      </c>
      <c r="C19" s="194">
        <v>5.2399999999999993</v>
      </c>
      <c r="D19" s="194">
        <v>4.6849999999999996</v>
      </c>
      <c r="E19" s="194">
        <v>4.484166666666666</v>
      </c>
      <c r="F19" s="194">
        <v>3.3666666666666667</v>
      </c>
      <c r="G19" s="194">
        <v>1.1174999999999999</v>
      </c>
      <c r="H19" s="194">
        <f>AVERAGE(H7:H18)</f>
        <v>4.117</v>
      </c>
      <c r="I19" s="194">
        <f>AVERAGE(I7:I18)</f>
        <v>4.3630000000000004</v>
      </c>
      <c r="J19" s="195">
        <f>AVERAGE(J7:J18)</f>
        <v>-9.900000000000006E-2</v>
      </c>
    </row>
    <row r="20" spans="1:10" ht="16.5" thickTop="1">
      <c r="A20" s="196"/>
      <c r="B20" s="196"/>
      <c r="C20" s="196"/>
      <c r="D20" s="196"/>
    </row>
    <row r="23" spans="1:10">
      <c r="J23" s="169" t="s">
        <v>88</v>
      </c>
    </row>
    <row r="24" spans="1:10">
      <c r="I24" s="169" t="s">
        <v>88</v>
      </c>
    </row>
  </sheetData>
  <mergeCells count="7">
    <mergeCell ref="A1:J1"/>
    <mergeCell ref="A2:J2"/>
    <mergeCell ref="A3:J3"/>
    <mergeCell ref="A5:A6"/>
    <mergeCell ref="B5:D5"/>
    <mergeCell ref="E5:G5"/>
    <mergeCell ref="H5:J5"/>
  </mergeCells>
  <printOptions horizontalCentered="1"/>
  <pageMargins left="0.5" right="0.5" top="0.75" bottom="0.75" header="0.3" footer="0.3"/>
  <pageSetup paperSize="9" scale="80" orientation="portrait" r:id="rId1"/>
</worksheet>
</file>

<file path=xl/worksheets/sheet40.xml><?xml version="1.0" encoding="utf-8"?>
<worksheet xmlns="http://schemas.openxmlformats.org/spreadsheetml/2006/main" xmlns:r="http://schemas.openxmlformats.org/officeDocument/2006/relationships">
  <sheetPr>
    <pageSetUpPr fitToPage="1"/>
  </sheetPr>
  <dimension ref="A1:L37"/>
  <sheetViews>
    <sheetView workbookViewId="0">
      <selection activeCell="Q9" sqref="Q9"/>
    </sheetView>
  </sheetViews>
  <sheetFormatPr defaultRowHeight="15.75"/>
  <cols>
    <col min="1" max="1" width="9.140625" style="588"/>
    <col min="2" max="2" width="16.140625" style="588" bestFit="1" customWidth="1"/>
    <col min="3" max="5" width="11" style="587" customWidth="1"/>
    <col min="6" max="7" width="10.7109375" style="587" customWidth="1"/>
    <col min="8" max="8" width="11.7109375" style="587" customWidth="1"/>
    <col min="9" max="9" width="10.7109375" style="587" customWidth="1"/>
    <col min="10" max="10" width="11.28515625" style="587" customWidth="1"/>
    <col min="11" max="11" width="11.42578125" style="587" customWidth="1"/>
    <col min="12" max="12" width="12.42578125" style="587" customWidth="1"/>
    <col min="13" max="257" width="9.140625" style="587"/>
    <col min="258" max="258" width="16.140625" style="587" bestFit="1" customWidth="1"/>
    <col min="259" max="261" width="11" style="587" customWidth="1"/>
    <col min="262" max="263" width="10.7109375" style="587" customWidth="1"/>
    <col min="264" max="264" width="11.7109375" style="587" customWidth="1"/>
    <col min="265" max="265" width="10.7109375" style="587" customWidth="1"/>
    <col min="266" max="266" width="11.28515625" style="587" customWidth="1"/>
    <col min="267" max="267" width="11.42578125" style="587" customWidth="1"/>
    <col min="268" max="268" width="12.42578125" style="587" customWidth="1"/>
    <col min="269" max="513" width="9.140625" style="587"/>
    <col min="514" max="514" width="16.140625" style="587" bestFit="1" customWidth="1"/>
    <col min="515" max="517" width="11" style="587" customWidth="1"/>
    <col min="518" max="519" width="10.7109375" style="587" customWidth="1"/>
    <col min="520" max="520" width="11.7109375" style="587" customWidth="1"/>
    <col min="521" max="521" width="10.7109375" style="587" customWidth="1"/>
    <col min="522" max="522" width="11.28515625" style="587" customWidth="1"/>
    <col min="523" max="523" width="11.42578125" style="587" customWidth="1"/>
    <col min="524" max="524" width="12.42578125" style="587" customWidth="1"/>
    <col min="525" max="769" width="9.140625" style="587"/>
    <col min="770" max="770" width="16.140625" style="587" bestFit="1" customWidth="1"/>
    <col min="771" max="773" width="11" style="587" customWidth="1"/>
    <col min="774" max="775" width="10.7109375" style="587" customWidth="1"/>
    <col min="776" max="776" width="11.7109375" style="587" customWidth="1"/>
    <col min="777" max="777" width="10.7109375" style="587" customWidth="1"/>
    <col min="778" max="778" width="11.28515625" style="587" customWidth="1"/>
    <col min="779" max="779" width="11.42578125" style="587" customWidth="1"/>
    <col min="780" max="780" width="12.42578125" style="587" customWidth="1"/>
    <col min="781" max="1025" width="9.140625" style="587"/>
    <col min="1026" max="1026" width="16.140625" style="587" bestFit="1" customWidth="1"/>
    <col min="1027" max="1029" width="11" style="587" customWidth="1"/>
    <col min="1030" max="1031" width="10.7109375" style="587" customWidth="1"/>
    <col min="1032" max="1032" width="11.7109375" style="587" customWidth="1"/>
    <col min="1033" max="1033" width="10.7109375" style="587" customWidth="1"/>
    <col min="1034" max="1034" width="11.28515625" style="587" customWidth="1"/>
    <col min="1035" max="1035" width="11.42578125" style="587" customWidth="1"/>
    <col min="1036" max="1036" width="12.42578125" style="587" customWidth="1"/>
    <col min="1037" max="1281" width="9.140625" style="587"/>
    <col min="1282" max="1282" width="16.140625" style="587" bestFit="1" customWidth="1"/>
    <col min="1283" max="1285" width="11" style="587" customWidth="1"/>
    <col min="1286" max="1287" width="10.7109375" style="587" customWidth="1"/>
    <col min="1288" max="1288" width="11.7109375" style="587" customWidth="1"/>
    <col min="1289" max="1289" width="10.7109375" style="587" customWidth="1"/>
    <col min="1290" max="1290" width="11.28515625" style="587" customWidth="1"/>
    <col min="1291" max="1291" width="11.42578125" style="587" customWidth="1"/>
    <col min="1292" max="1292" width="12.42578125" style="587" customWidth="1"/>
    <col min="1293" max="1537" width="9.140625" style="587"/>
    <col min="1538" max="1538" width="16.140625" style="587" bestFit="1" customWidth="1"/>
    <col min="1539" max="1541" width="11" style="587" customWidth="1"/>
    <col min="1542" max="1543" width="10.7109375" style="587" customWidth="1"/>
    <col min="1544" max="1544" width="11.7109375" style="587" customWidth="1"/>
    <col min="1545" max="1545" width="10.7109375" style="587" customWidth="1"/>
    <col min="1546" max="1546" width="11.28515625" style="587" customWidth="1"/>
    <col min="1547" max="1547" width="11.42578125" style="587" customWidth="1"/>
    <col min="1548" max="1548" width="12.42578125" style="587" customWidth="1"/>
    <col min="1549" max="1793" width="9.140625" style="587"/>
    <col min="1794" max="1794" width="16.140625" style="587" bestFit="1" customWidth="1"/>
    <col min="1795" max="1797" width="11" style="587" customWidth="1"/>
    <col min="1798" max="1799" width="10.7109375" style="587" customWidth="1"/>
    <col min="1800" max="1800" width="11.7109375" style="587" customWidth="1"/>
    <col min="1801" max="1801" width="10.7109375" style="587" customWidth="1"/>
    <col min="1802" max="1802" width="11.28515625" style="587" customWidth="1"/>
    <col min="1803" max="1803" width="11.42578125" style="587" customWidth="1"/>
    <col min="1804" max="1804" width="12.42578125" style="587" customWidth="1"/>
    <col min="1805" max="2049" width="9.140625" style="587"/>
    <col min="2050" max="2050" width="16.140625" style="587" bestFit="1" customWidth="1"/>
    <col min="2051" max="2053" width="11" style="587" customWidth="1"/>
    <col min="2054" max="2055" width="10.7109375" style="587" customWidth="1"/>
    <col min="2056" max="2056" width="11.7109375" style="587" customWidth="1"/>
    <col min="2057" max="2057" width="10.7109375" style="587" customWidth="1"/>
    <col min="2058" max="2058" width="11.28515625" style="587" customWidth="1"/>
    <col min="2059" max="2059" width="11.42578125" style="587" customWidth="1"/>
    <col min="2060" max="2060" width="12.42578125" style="587" customWidth="1"/>
    <col min="2061" max="2305" width="9.140625" style="587"/>
    <col min="2306" max="2306" width="16.140625" style="587" bestFit="1" customWidth="1"/>
    <col min="2307" max="2309" width="11" style="587" customWidth="1"/>
    <col min="2310" max="2311" width="10.7109375" style="587" customWidth="1"/>
    <col min="2312" max="2312" width="11.7109375" style="587" customWidth="1"/>
    <col min="2313" max="2313" width="10.7109375" style="587" customWidth="1"/>
    <col min="2314" max="2314" width="11.28515625" style="587" customWidth="1"/>
    <col min="2315" max="2315" width="11.42578125" style="587" customWidth="1"/>
    <col min="2316" max="2316" width="12.42578125" style="587" customWidth="1"/>
    <col min="2317" max="2561" width="9.140625" style="587"/>
    <col min="2562" max="2562" width="16.140625" style="587" bestFit="1" customWidth="1"/>
    <col min="2563" max="2565" width="11" style="587" customWidth="1"/>
    <col min="2566" max="2567" width="10.7109375" style="587" customWidth="1"/>
    <col min="2568" max="2568" width="11.7109375" style="587" customWidth="1"/>
    <col min="2569" max="2569" width="10.7109375" style="587" customWidth="1"/>
    <col min="2570" max="2570" width="11.28515625" style="587" customWidth="1"/>
    <col min="2571" max="2571" width="11.42578125" style="587" customWidth="1"/>
    <col min="2572" max="2572" width="12.42578125" style="587" customWidth="1"/>
    <col min="2573" max="2817" width="9.140625" style="587"/>
    <col min="2818" max="2818" width="16.140625" style="587" bestFit="1" customWidth="1"/>
    <col min="2819" max="2821" width="11" style="587" customWidth="1"/>
    <col min="2822" max="2823" width="10.7109375" style="587" customWidth="1"/>
    <col min="2824" max="2824" width="11.7109375" style="587" customWidth="1"/>
    <col min="2825" max="2825" width="10.7109375" style="587" customWidth="1"/>
    <col min="2826" max="2826" width="11.28515625" style="587" customWidth="1"/>
    <col min="2827" max="2827" width="11.42578125" style="587" customWidth="1"/>
    <col min="2828" max="2828" width="12.42578125" style="587" customWidth="1"/>
    <col min="2829" max="3073" width="9.140625" style="587"/>
    <col min="3074" max="3074" width="16.140625" style="587" bestFit="1" customWidth="1"/>
    <col min="3075" max="3077" width="11" style="587" customWidth="1"/>
    <col min="3078" max="3079" width="10.7109375" style="587" customWidth="1"/>
    <col min="3080" max="3080" width="11.7109375" style="587" customWidth="1"/>
    <col min="3081" max="3081" width="10.7109375" style="587" customWidth="1"/>
    <col min="3082" max="3082" width="11.28515625" style="587" customWidth="1"/>
    <col min="3083" max="3083" width="11.42578125" style="587" customWidth="1"/>
    <col min="3084" max="3084" width="12.42578125" style="587" customWidth="1"/>
    <col min="3085" max="3329" width="9.140625" style="587"/>
    <col min="3330" max="3330" width="16.140625" style="587" bestFit="1" customWidth="1"/>
    <col min="3331" max="3333" width="11" style="587" customWidth="1"/>
    <col min="3334" max="3335" width="10.7109375" style="587" customWidth="1"/>
    <col min="3336" max="3336" width="11.7109375" style="587" customWidth="1"/>
    <col min="3337" max="3337" width="10.7109375" style="587" customWidth="1"/>
    <col min="3338" max="3338" width="11.28515625" style="587" customWidth="1"/>
    <col min="3339" max="3339" width="11.42578125" style="587" customWidth="1"/>
    <col min="3340" max="3340" width="12.42578125" style="587" customWidth="1"/>
    <col min="3341" max="3585" width="9.140625" style="587"/>
    <col min="3586" max="3586" width="16.140625" style="587" bestFit="1" customWidth="1"/>
    <col min="3587" max="3589" width="11" style="587" customWidth="1"/>
    <col min="3590" max="3591" width="10.7109375" style="587" customWidth="1"/>
    <col min="3592" max="3592" width="11.7109375" style="587" customWidth="1"/>
    <col min="3593" max="3593" width="10.7109375" style="587" customWidth="1"/>
    <col min="3594" max="3594" width="11.28515625" style="587" customWidth="1"/>
    <col min="3595" max="3595" width="11.42578125" style="587" customWidth="1"/>
    <col min="3596" max="3596" width="12.42578125" style="587" customWidth="1"/>
    <col min="3597" max="3841" width="9.140625" style="587"/>
    <col min="3842" max="3842" width="16.140625" style="587" bestFit="1" customWidth="1"/>
    <col min="3843" max="3845" width="11" style="587" customWidth="1"/>
    <col min="3846" max="3847" width="10.7109375" style="587" customWidth="1"/>
    <col min="3848" max="3848" width="11.7109375" style="587" customWidth="1"/>
    <col min="3849" max="3849" width="10.7109375" style="587" customWidth="1"/>
    <col min="3850" max="3850" width="11.28515625" style="587" customWidth="1"/>
    <col min="3851" max="3851" width="11.42578125" style="587" customWidth="1"/>
    <col min="3852" max="3852" width="12.42578125" style="587" customWidth="1"/>
    <col min="3853" max="4097" width="9.140625" style="587"/>
    <col min="4098" max="4098" width="16.140625" style="587" bestFit="1" customWidth="1"/>
    <col min="4099" max="4101" width="11" style="587" customWidth="1"/>
    <col min="4102" max="4103" width="10.7109375" style="587" customWidth="1"/>
    <col min="4104" max="4104" width="11.7109375" style="587" customWidth="1"/>
    <col min="4105" max="4105" width="10.7109375" style="587" customWidth="1"/>
    <col min="4106" max="4106" width="11.28515625" style="587" customWidth="1"/>
    <col min="4107" max="4107" width="11.42578125" style="587" customWidth="1"/>
    <col min="4108" max="4108" width="12.42578125" style="587" customWidth="1"/>
    <col min="4109" max="4353" width="9.140625" style="587"/>
    <col min="4354" max="4354" width="16.140625" style="587" bestFit="1" customWidth="1"/>
    <col min="4355" max="4357" width="11" style="587" customWidth="1"/>
    <col min="4358" max="4359" width="10.7109375" style="587" customWidth="1"/>
    <col min="4360" max="4360" width="11.7109375" style="587" customWidth="1"/>
    <col min="4361" max="4361" width="10.7109375" style="587" customWidth="1"/>
    <col min="4362" max="4362" width="11.28515625" style="587" customWidth="1"/>
    <col min="4363" max="4363" width="11.42578125" style="587" customWidth="1"/>
    <col min="4364" max="4364" width="12.42578125" style="587" customWidth="1"/>
    <col min="4365" max="4609" width="9.140625" style="587"/>
    <col min="4610" max="4610" width="16.140625" style="587" bestFit="1" customWidth="1"/>
    <col min="4611" max="4613" width="11" style="587" customWidth="1"/>
    <col min="4614" max="4615" width="10.7109375" style="587" customWidth="1"/>
    <col min="4616" max="4616" width="11.7109375" style="587" customWidth="1"/>
    <col min="4617" max="4617" width="10.7109375" style="587" customWidth="1"/>
    <col min="4618" max="4618" width="11.28515625" style="587" customWidth="1"/>
    <col min="4619" max="4619" width="11.42578125" style="587" customWidth="1"/>
    <col min="4620" max="4620" width="12.42578125" style="587" customWidth="1"/>
    <col min="4621" max="4865" width="9.140625" style="587"/>
    <col min="4866" max="4866" width="16.140625" style="587" bestFit="1" customWidth="1"/>
    <col min="4867" max="4869" width="11" style="587" customWidth="1"/>
    <col min="4870" max="4871" width="10.7109375" style="587" customWidth="1"/>
    <col min="4872" max="4872" width="11.7109375" style="587" customWidth="1"/>
    <col min="4873" max="4873" width="10.7109375" style="587" customWidth="1"/>
    <col min="4874" max="4874" width="11.28515625" style="587" customWidth="1"/>
    <col min="4875" max="4875" width="11.42578125" style="587" customWidth="1"/>
    <col min="4876" max="4876" width="12.42578125" style="587" customWidth="1"/>
    <col min="4877" max="5121" width="9.140625" style="587"/>
    <col min="5122" max="5122" width="16.140625" style="587" bestFit="1" customWidth="1"/>
    <col min="5123" max="5125" width="11" style="587" customWidth="1"/>
    <col min="5126" max="5127" width="10.7109375" style="587" customWidth="1"/>
    <col min="5128" max="5128" width="11.7109375" style="587" customWidth="1"/>
    <col min="5129" max="5129" width="10.7109375" style="587" customWidth="1"/>
    <col min="5130" max="5130" width="11.28515625" style="587" customWidth="1"/>
    <col min="5131" max="5131" width="11.42578125" style="587" customWidth="1"/>
    <col min="5132" max="5132" width="12.42578125" style="587" customWidth="1"/>
    <col min="5133" max="5377" width="9.140625" style="587"/>
    <col min="5378" max="5378" width="16.140625" style="587" bestFit="1" customWidth="1"/>
    <col min="5379" max="5381" width="11" style="587" customWidth="1"/>
    <col min="5382" max="5383" width="10.7109375" style="587" customWidth="1"/>
    <col min="5384" max="5384" width="11.7109375" style="587" customWidth="1"/>
    <col min="5385" max="5385" width="10.7109375" style="587" customWidth="1"/>
    <col min="5386" max="5386" width="11.28515625" style="587" customWidth="1"/>
    <col min="5387" max="5387" width="11.42578125" style="587" customWidth="1"/>
    <col min="5388" max="5388" width="12.42578125" style="587" customWidth="1"/>
    <col min="5389" max="5633" width="9.140625" style="587"/>
    <col min="5634" max="5634" width="16.140625" style="587" bestFit="1" customWidth="1"/>
    <col min="5635" max="5637" width="11" style="587" customWidth="1"/>
    <col min="5638" max="5639" width="10.7109375" style="587" customWidth="1"/>
    <col min="5640" max="5640" width="11.7109375" style="587" customWidth="1"/>
    <col min="5641" max="5641" width="10.7109375" style="587" customWidth="1"/>
    <col min="5642" max="5642" width="11.28515625" style="587" customWidth="1"/>
    <col min="5643" max="5643" width="11.42578125" style="587" customWidth="1"/>
    <col min="5644" max="5644" width="12.42578125" style="587" customWidth="1"/>
    <col min="5645" max="5889" width="9.140625" style="587"/>
    <col min="5890" max="5890" width="16.140625" style="587" bestFit="1" customWidth="1"/>
    <col min="5891" max="5893" width="11" style="587" customWidth="1"/>
    <col min="5894" max="5895" width="10.7109375" style="587" customWidth="1"/>
    <col min="5896" max="5896" width="11.7109375" style="587" customWidth="1"/>
    <col min="5897" max="5897" width="10.7109375" style="587" customWidth="1"/>
    <col min="5898" max="5898" width="11.28515625" style="587" customWidth="1"/>
    <col min="5899" max="5899" width="11.42578125" style="587" customWidth="1"/>
    <col min="5900" max="5900" width="12.42578125" style="587" customWidth="1"/>
    <col min="5901" max="6145" width="9.140625" style="587"/>
    <col min="6146" max="6146" width="16.140625" style="587" bestFit="1" customWidth="1"/>
    <col min="6147" max="6149" width="11" style="587" customWidth="1"/>
    <col min="6150" max="6151" width="10.7109375" style="587" customWidth="1"/>
    <col min="6152" max="6152" width="11.7109375" style="587" customWidth="1"/>
    <col min="6153" max="6153" width="10.7109375" style="587" customWidth="1"/>
    <col min="6154" max="6154" width="11.28515625" style="587" customWidth="1"/>
    <col min="6155" max="6155" width="11.42578125" style="587" customWidth="1"/>
    <col min="6156" max="6156" width="12.42578125" style="587" customWidth="1"/>
    <col min="6157" max="6401" width="9.140625" style="587"/>
    <col min="6402" max="6402" width="16.140625" style="587" bestFit="1" customWidth="1"/>
    <col min="6403" max="6405" width="11" style="587" customWidth="1"/>
    <col min="6406" max="6407" width="10.7109375" style="587" customWidth="1"/>
    <col min="6408" max="6408" width="11.7109375" style="587" customWidth="1"/>
    <col min="6409" max="6409" width="10.7109375" style="587" customWidth="1"/>
    <col min="6410" max="6410" width="11.28515625" style="587" customWidth="1"/>
    <col min="6411" max="6411" width="11.42578125" style="587" customWidth="1"/>
    <col min="6412" max="6412" width="12.42578125" style="587" customWidth="1"/>
    <col min="6413" max="6657" width="9.140625" style="587"/>
    <col min="6658" max="6658" width="16.140625" style="587" bestFit="1" customWidth="1"/>
    <col min="6659" max="6661" width="11" style="587" customWidth="1"/>
    <col min="6662" max="6663" width="10.7109375" style="587" customWidth="1"/>
    <col min="6664" max="6664" width="11.7109375" style="587" customWidth="1"/>
    <col min="6665" max="6665" width="10.7109375" style="587" customWidth="1"/>
    <col min="6666" max="6666" width="11.28515625" style="587" customWidth="1"/>
    <col min="6667" max="6667" width="11.42578125" style="587" customWidth="1"/>
    <col min="6668" max="6668" width="12.42578125" style="587" customWidth="1"/>
    <col min="6669" max="6913" width="9.140625" style="587"/>
    <col min="6914" max="6914" width="16.140625" style="587" bestFit="1" customWidth="1"/>
    <col min="6915" max="6917" width="11" style="587" customWidth="1"/>
    <col min="6918" max="6919" width="10.7109375" style="587" customWidth="1"/>
    <col min="6920" max="6920" width="11.7109375" style="587" customWidth="1"/>
    <col min="6921" max="6921" width="10.7109375" style="587" customWidth="1"/>
    <col min="6922" max="6922" width="11.28515625" style="587" customWidth="1"/>
    <col min="6923" max="6923" width="11.42578125" style="587" customWidth="1"/>
    <col min="6924" max="6924" width="12.42578125" style="587" customWidth="1"/>
    <col min="6925" max="7169" width="9.140625" style="587"/>
    <col min="7170" max="7170" width="16.140625" style="587" bestFit="1" customWidth="1"/>
    <col min="7171" max="7173" width="11" style="587" customWidth="1"/>
    <col min="7174" max="7175" width="10.7109375" style="587" customWidth="1"/>
    <col min="7176" max="7176" width="11.7109375" style="587" customWidth="1"/>
    <col min="7177" max="7177" width="10.7109375" style="587" customWidth="1"/>
    <col min="7178" max="7178" width="11.28515625" style="587" customWidth="1"/>
    <col min="7179" max="7179" width="11.42578125" style="587" customWidth="1"/>
    <col min="7180" max="7180" width="12.42578125" style="587" customWidth="1"/>
    <col min="7181" max="7425" width="9.140625" style="587"/>
    <col min="7426" max="7426" width="16.140625" style="587" bestFit="1" customWidth="1"/>
    <col min="7427" max="7429" width="11" style="587" customWidth="1"/>
    <col min="7430" max="7431" width="10.7109375" style="587" customWidth="1"/>
    <col min="7432" max="7432" width="11.7109375" style="587" customWidth="1"/>
    <col min="7433" max="7433" width="10.7109375" style="587" customWidth="1"/>
    <col min="7434" max="7434" width="11.28515625" style="587" customWidth="1"/>
    <col min="7435" max="7435" width="11.42578125" style="587" customWidth="1"/>
    <col min="7436" max="7436" width="12.42578125" style="587" customWidth="1"/>
    <col min="7437" max="7681" width="9.140625" style="587"/>
    <col min="7682" max="7682" width="16.140625" style="587" bestFit="1" customWidth="1"/>
    <col min="7683" max="7685" width="11" style="587" customWidth="1"/>
    <col min="7686" max="7687" width="10.7109375" style="587" customWidth="1"/>
    <col min="7688" max="7688" width="11.7109375" style="587" customWidth="1"/>
    <col min="7689" max="7689" width="10.7109375" style="587" customWidth="1"/>
    <col min="7690" max="7690" width="11.28515625" style="587" customWidth="1"/>
    <col min="7691" max="7691" width="11.42578125" style="587" customWidth="1"/>
    <col min="7692" max="7692" width="12.42578125" style="587" customWidth="1"/>
    <col min="7693" max="7937" width="9.140625" style="587"/>
    <col min="7938" max="7938" width="16.140625" style="587" bestFit="1" customWidth="1"/>
    <col min="7939" max="7941" width="11" style="587" customWidth="1"/>
    <col min="7942" max="7943" width="10.7109375" style="587" customWidth="1"/>
    <col min="7944" max="7944" width="11.7109375" style="587" customWidth="1"/>
    <col min="7945" max="7945" width="10.7109375" style="587" customWidth="1"/>
    <col min="7946" max="7946" width="11.28515625" style="587" customWidth="1"/>
    <col min="7947" max="7947" width="11.42578125" style="587" customWidth="1"/>
    <col min="7948" max="7948" width="12.42578125" style="587" customWidth="1"/>
    <col min="7949" max="8193" width="9.140625" style="587"/>
    <col min="8194" max="8194" width="16.140625" style="587" bestFit="1" customWidth="1"/>
    <col min="8195" max="8197" width="11" style="587" customWidth="1"/>
    <col min="8198" max="8199" width="10.7109375" style="587" customWidth="1"/>
    <col min="8200" max="8200" width="11.7109375" style="587" customWidth="1"/>
    <col min="8201" max="8201" width="10.7109375" style="587" customWidth="1"/>
    <col min="8202" max="8202" width="11.28515625" style="587" customWidth="1"/>
    <col min="8203" max="8203" width="11.42578125" style="587" customWidth="1"/>
    <col min="8204" max="8204" width="12.42578125" style="587" customWidth="1"/>
    <col min="8205" max="8449" width="9.140625" style="587"/>
    <col min="8450" max="8450" width="16.140625" style="587" bestFit="1" customWidth="1"/>
    <col min="8451" max="8453" width="11" style="587" customWidth="1"/>
    <col min="8454" max="8455" width="10.7109375" style="587" customWidth="1"/>
    <col min="8456" max="8456" width="11.7109375" style="587" customWidth="1"/>
    <col min="8457" max="8457" width="10.7109375" style="587" customWidth="1"/>
    <col min="8458" max="8458" width="11.28515625" style="587" customWidth="1"/>
    <col min="8459" max="8459" width="11.42578125" style="587" customWidth="1"/>
    <col min="8460" max="8460" width="12.42578125" style="587" customWidth="1"/>
    <col min="8461" max="8705" width="9.140625" style="587"/>
    <col min="8706" max="8706" width="16.140625" style="587" bestFit="1" customWidth="1"/>
    <col min="8707" max="8709" width="11" style="587" customWidth="1"/>
    <col min="8710" max="8711" width="10.7109375" style="587" customWidth="1"/>
    <col min="8712" max="8712" width="11.7109375" style="587" customWidth="1"/>
    <col min="8713" max="8713" width="10.7109375" style="587" customWidth="1"/>
    <col min="8714" max="8714" width="11.28515625" style="587" customWidth="1"/>
    <col min="8715" max="8715" width="11.42578125" style="587" customWidth="1"/>
    <col min="8716" max="8716" width="12.42578125" style="587" customWidth="1"/>
    <col min="8717" max="8961" width="9.140625" style="587"/>
    <col min="8962" max="8962" width="16.140625" style="587" bestFit="1" customWidth="1"/>
    <col min="8963" max="8965" width="11" style="587" customWidth="1"/>
    <col min="8966" max="8967" width="10.7109375" style="587" customWidth="1"/>
    <col min="8968" max="8968" width="11.7109375" style="587" customWidth="1"/>
    <col min="8969" max="8969" width="10.7109375" style="587" customWidth="1"/>
    <col min="8970" max="8970" width="11.28515625" style="587" customWidth="1"/>
    <col min="8971" max="8971" width="11.42578125" style="587" customWidth="1"/>
    <col min="8972" max="8972" width="12.42578125" style="587" customWidth="1"/>
    <col min="8973" max="9217" width="9.140625" style="587"/>
    <col min="9218" max="9218" width="16.140625" style="587" bestFit="1" customWidth="1"/>
    <col min="9219" max="9221" width="11" style="587" customWidth="1"/>
    <col min="9222" max="9223" width="10.7109375" style="587" customWidth="1"/>
    <col min="9224" max="9224" width="11.7109375" style="587" customWidth="1"/>
    <col min="9225" max="9225" width="10.7109375" style="587" customWidth="1"/>
    <col min="9226" max="9226" width="11.28515625" style="587" customWidth="1"/>
    <col min="9227" max="9227" width="11.42578125" style="587" customWidth="1"/>
    <col min="9228" max="9228" width="12.42578125" style="587" customWidth="1"/>
    <col min="9229" max="9473" width="9.140625" style="587"/>
    <col min="9474" max="9474" width="16.140625" style="587" bestFit="1" customWidth="1"/>
    <col min="9475" max="9477" width="11" style="587" customWidth="1"/>
    <col min="9478" max="9479" width="10.7109375" style="587" customWidth="1"/>
    <col min="9480" max="9480" width="11.7109375" style="587" customWidth="1"/>
    <col min="9481" max="9481" width="10.7109375" style="587" customWidth="1"/>
    <col min="9482" max="9482" width="11.28515625" style="587" customWidth="1"/>
    <col min="9483" max="9483" width="11.42578125" style="587" customWidth="1"/>
    <col min="9484" max="9484" width="12.42578125" style="587" customWidth="1"/>
    <col min="9485" max="9729" width="9.140625" style="587"/>
    <col min="9730" max="9730" width="16.140625" style="587" bestFit="1" customWidth="1"/>
    <col min="9731" max="9733" width="11" style="587" customWidth="1"/>
    <col min="9734" max="9735" width="10.7109375" style="587" customWidth="1"/>
    <col min="9736" max="9736" width="11.7109375" style="587" customWidth="1"/>
    <col min="9737" max="9737" width="10.7109375" style="587" customWidth="1"/>
    <col min="9738" max="9738" width="11.28515625" style="587" customWidth="1"/>
    <col min="9739" max="9739" width="11.42578125" style="587" customWidth="1"/>
    <col min="9740" max="9740" width="12.42578125" style="587" customWidth="1"/>
    <col min="9741" max="9985" width="9.140625" style="587"/>
    <col min="9986" max="9986" width="16.140625" style="587" bestFit="1" customWidth="1"/>
    <col min="9987" max="9989" width="11" style="587" customWidth="1"/>
    <col min="9990" max="9991" width="10.7109375" style="587" customWidth="1"/>
    <col min="9992" max="9992" width="11.7109375" style="587" customWidth="1"/>
    <col min="9993" max="9993" width="10.7109375" style="587" customWidth="1"/>
    <col min="9994" max="9994" width="11.28515625" style="587" customWidth="1"/>
    <col min="9995" max="9995" width="11.42578125" style="587" customWidth="1"/>
    <col min="9996" max="9996" width="12.42578125" style="587" customWidth="1"/>
    <col min="9997" max="10241" width="9.140625" style="587"/>
    <col min="10242" max="10242" width="16.140625" style="587" bestFit="1" customWidth="1"/>
    <col min="10243" max="10245" width="11" style="587" customWidth="1"/>
    <col min="10246" max="10247" width="10.7109375" style="587" customWidth="1"/>
    <col min="10248" max="10248" width="11.7109375" style="587" customWidth="1"/>
    <col min="10249" max="10249" width="10.7109375" style="587" customWidth="1"/>
    <col min="10250" max="10250" width="11.28515625" style="587" customWidth="1"/>
    <col min="10251" max="10251" width="11.42578125" style="587" customWidth="1"/>
    <col min="10252" max="10252" width="12.42578125" style="587" customWidth="1"/>
    <col min="10253" max="10497" width="9.140625" style="587"/>
    <col min="10498" max="10498" width="16.140625" style="587" bestFit="1" customWidth="1"/>
    <col min="10499" max="10501" width="11" style="587" customWidth="1"/>
    <col min="10502" max="10503" width="10.7109375" style="587" customWidth="1"/>
    <col min="10504" max="10504" width="11.7109375" style="587" customWidth="1"/>
    <col min="10505" max="10505" width="10.7109375" style="587" customWidth="1"/>
    <col min="10506" max="10506" width="11.28515625" style="587" customWidth="1"/>
    <col min="10507" max="10507" width="11.42578125" style="587" customWidth="1"/>
    <col min="10508" max="10508" width="12.42578125" style="587" customWidth="1"/>
    <col min="10509" max="10753" width="9.140625" style="587"/>
    <col min="10754" max="10754" width="16.140625" style="587" bestFit="1" customWidth="1"/>
    <col min="10755" max="10757" width="11" style="587" customWidth="1"/>
    <col min="10758" max="10759" width="10.7109375" style="587" customWidth="1"/>
    <col min="10760" max="10760" width="11.7109375" style="587" customWidth="1"/>
    <col min="10761" max="10761" width="10.7109375" style="587" customWidth="1"/>
    <col min="10762" max="10762" width="11.28515625" style="587" customWidth="1"/>
    <col min="10763" max="10763" width="11.42578125" style="587" customWidth="1"/>
    <col min="10764" max="10764" width="12.42578125" style="587" customWidth="1"/>
    <col min="10765" max="11009" width="9.140625" style="587"/>
    <col min="11010" max="11010" width="16.140625" style="587" bestFit="1" customWidth="1"/>
    <col min="11011" max="11013" width="11" style="587" customWidth="1"/>
    <col min="11014" max="11015" width="10.7109375" style="587" customWidth="1"/>
    <col min="11016" max="11016" width="11.7109375" style="587" customWidth="1"/>
    <col min="11017" max="11017" width="10.7109375" style="587" customWidth="1"/>
    <col min="11018" max="11018" width="11.28515625" style="587" customWidth="1"/>
    <col min="11019" max="11019" width="11.42578125" style="587" customWidth="1"/>
    <col min="11020" max="11020" width="12.42578125" style="587" customWidth="1"/>
    <col min="11021" max="11265" width="9.140625" style="587"/>
    <col min="11266" max="11266" width="16.140625" style="587" bestFit="1" customWidth="1"/>
    <col min="11267" max="11269" width="11" style="587" customWidth="1"/>
    <col min="11270" max="11271" width="10.7109375" style="587" customWidth="1"/>
    <col min="11272" max="11272" width="11.7109375" style="587" customWidth="1"/>
    <col min="11273" max="11273" width="10.7109375" style="587" customWidth="1"/>
    <col min="11274" max="11274" width="11.28515625" style="587" customWidth="1"/>
    <col min="11275" max="11275" width="11.42578125" style="587" customWidth="1"/>
    <col min="11276" max="11276" width="12.42578125" style="587" customWidth="1"/>
    <col min="11277" max="11521" width="9.140625" style="587"/>
    <col min="11522" max="11522" width="16.140625" style="587" bestFit="1" customWidth="1"/>
    <col min="11523" max="11525" width="11" style="587" customWidth="1"/>
    <col min="11526" max="11527" width="10.7109375" style="587" customWidth="1"/>
    <col min="11528" max="11528" width="11.7109375" style="587" customWidth="1"/>
    <col min="11529" max="11529" width="10.7109375" style="587" customWidth="1"/>
    <col min="11530" max="11530" width="11.28515625" style="587" customWidth="1"/>
    <col min="11531" max="11531" width="11.42578125" style="587" customWidth="1"/>
    <col min="11532" max="11532" width="12.42578125" style="587" customWidth="1"/>
    <col min="11533" max="11777" width="9.140625" style="587"/>
    <col min="11778" max="11778" width="16.140625" style="587" bestFit="1" customWidth="1"/>
    <col min="11779" max="11781" width="11" style="587" customWidth="1"/>
    <col min="11782" max="11783" width="10.7109375" style="587" customWidth="1"/>
    <col min="11784" max="11784" width="11.7109375" style="587" customWidth="1"/>
    <col min="11785" max="11785" width="10.7109375" style="587" customWidth="1"/>
    <col min="11786" max="11786" width="11.28515625" style="587" customWidth="1"/>
    <col min="11787" max="11787" width="11.42578125" style="587" customWidth="1"/>
    <col min="11788" max="11788" width="12.42578125" style="587" customWidth="1"/>
    <col min="11789" max="12033" width="9.140625" style="587"/>
    <col min="12034" max="12034" width="16.140625" style="587" bestFit="1" customWidth="1"/>
    <col min="12035" max="12037" width="11" style="587" customWidth="1"/>
    <col min="12038" max="12039" width="10.7109375" style="587" customWidth="1"/>
    <col min="12040" max="12040" width="11.7109375" style="587" customWidth="1"/>
    <col min="12041" max="12041" width="10.7109375" style="587" customWidth="1"/>
    <col min="12042" max="12042" width="11.28515625" style="587" customWidth="1"/>
    <col min="12043" max="12043" width="11.42578125" style="587" customWidth="1"/>
    <col min="12044" max="12044" width="12.42578125" style="587" customWidth="1"/>
    <col min="12045" max="12289" width="9.140625" style="587"/>
    <col min="12290" max="12290" width="16.140625" style="587" bestFit="1" customWidth="1"/>
    <col min="12291" max="12293" width="11" style="587" customWidth="1"/>
    <col min="12294" max="12295" width="10.7109375" style="587" customWidth="1"/>
    <col min="12296" max="12296" width="11.7109375" style="587" customWidth="1"/>
    <col min="12297" max="12297" width="10.7109375" style="587" customWidth="1"/>
    <col min="12298" max="12298" width="11.28515625" style="587" customWidth="1"/>
    <col min="12299" max="12299" width="11.42578125" style="587" customWidth="1"/>
    <col min="12300" max="12300" width="12.42578125" style="587" customWidth="1"/>
    <col min="12301" max="12545" width="9.140625" style="587"/>
    <col min="12546" max="12546" width="16.140625" style="587" bestFit="1" customWidth="1"/>
    <col min="12547" max="12549" width="11" style="587" customWidth="1"/>
    <col min="12550" max="12551" width="10.7109375" style="587" customWidth="1"/>
    <col min="12552" max="12552" width="11.7109375" style="587" customWidth="1"/>
    <col min="12553" max="12553" width="10.7109375" style="587" customWidth="1"/>
    <col min="12554" max="12554" width="11.28515625" style="587" customWidth="1"/>
    <col min="12555" max="12555" width="11.42578125" style="587" customWidth="1"/>
    <col min="12556" max="12556" width="12.42578125" style="587" customWidth="1"/>
    <col min="12557" max="12801" width="9.140625" style="587"/>
    <col min="12802" max="12802" width="16.140625" style="587" bestFit="1" customWidth="1"/>
    <col min="12803" max="12805" width="11" style="587" customWidth="1"/>
    <col min="12806" max="12807" width="10.7109375" style="587" customWidth="1"/>
    <col min="12808" max="12808" width="11.7109375" style="587" customWidth="1"/>
    <col min="12809" max="12809" width="10.7109375" style="587" customWidth="1"/>
    <col min="12810" max="12810" width="11.28515625" style="587" customWidth="1"/>
    <col min="12811" max="12811" width="11.42578125" style="587" customWidth="1"/>
    <col min="12812" max="12812" width="12.42578125" style="587" customWidth="1"/>
    <col min="12813" max="13057" width="9.140625" style="587"/>
    <col min="13058" max="13058" width="16.140625" style="587" bestFit="1" customWidth="1"/>
    <col min="13059" max="13061" width="11" style="587" customWidth="1"/>
    <col min="13062" max="13063" width="10.7109375" style="587" customWidth="1"/>
    <col min="13064" max="13064" width="11.7109375" style="587" customWidth="1"/>
    <col min="13065" max="13065" width="10.7109375" style="587" customWidth="1"/>
    <col min="13066" max="13066" width="11.28515625" style="587" customWidth="1"/>
    <col min="13067" max="13067" width="11.42578125" style="587" customWidth="1"/>
    <col min="13068" max="13068" width="12.42578125" style="587" customWidth="1"/>
    <col min="13069" max="13313" width="9.140625" style="587"/>
    <col min="13314" max="13314" width="16.140625" style="587" bestFit="1" customWidth="1"/>
    <col min="13315" max="13317" width="11" style="587" customWidth="1"/>
    <col min="13318" max="13319" width="10.7109375" style="587" customWidth="1"/>
    <col min="13320" max="13320" width="11.7109375" style="587" customWidth="1"/>
    <col min="13321" max="13321" width="10.7109375" style="587" customWidth="1"/>
    <col min="13322" max="13322" width="11.28515625" style="587" customWidth="1"/>
    <col min="13323" max="13323" width="11.42578125" style="587" customWidth="1"/>
    <col min="13324" max="13324" width="12.42578125" style="587" customWidth="1"/>
    <col min="13325" max="13569" width="9.140625" style="587"/>
    <col min="13570" max="13570" width="16.140625" style="587" bestFit="1" customWidth="1"/>
    <col min="13571" max="13573" width="11" style="587" customWidth="1"/>
    <col min="13574" max="13575" width="10.7109375" style="587" customWidth="1"/>
    <col min="13576" max="13576" width="11.7109375" style="587" customWidth="1"/>
    <col min="13577" max="13577" width="10.7109375" style="587" customWidth="1"/>
    <col min="13578" max="13578" width="11.28515625" style="587" customWidth="1"/>
    <col min="13579" max="13579" width="11.42578125" style="587" customWidth="1"/>
    <col min="13580" max="13580" width="12.42578125" style="587" customWidth="1"/>
    <col min="13581" max="13825" width="9.140625" style="587"/>
    <col min="13826" max="13826" width="16.140625" style="587" bestFit="1" customWidth="1"/>
    <col min="13827" max="13829" width="11" style="587" customWidth="1"/>
    <col min="13830" max="13831" width="10.7109375" style="587" customWidth="1"/>
    <col min="13832" max="13832" width="11.7109375" style="587" customWidth="1"/>
    <col min="13833" max="13833" width="10.7109375" style="587" customWidth="1"/>
    <col min="13834" max="13834" width="11.28515625" style="587" customWidth="1"/>
    <col min="13835" max="13835" width="11.42578125" style="587" customWidth="1"/>
    <col min="13836" max="13836" width="12.42578125" style="587" customWidth="1"/>
    <col min="13837" max="14081" width="9.140625" style="587"/>
    <col min="14082" max="14082" width="16.140625" style="587" bestFit="1" customWidth="1"/>
    <col min="14083" max="14085" width="11" style="587" customWidth="1"/>
    <col min="14086" max="14087" width="10.7109375" style="587" customWidth="1"/>
    <col min="14088" max="14088" width="11.7109375" style="587" customWidth="1"/>
    <col min="14089" max="14089" width="10.7109375" style="587" customWidth="1"/>
    <col min="14090" max="14090" width="11.28515625" style="587" customWidth="1"/>
    <col min="14091" max="14091" width="11.42578125" style="587" customWidth="1"/>
    <col min="14092" max="14092" width="12.42578125" style="587" customWidth="1"/>
    <col min="14093" max="14337" width="9.140625" style="587"/>
    <col min="14338" max="14338" width="16.140625" style="587" bestFit="1" customWidth="1"/>
    <col min="14339" max="14341" width="11" style="587" customWidth="1"/>
    <col min="14342" max="14343" width="10.7109375" style="587" customWidth="1"/>
    <col min="14344" max="14344" width="11.7109375" style="587" customWidth="1"/>
    <col min="14345" max="14345" width="10.7109375" style="587" customWidth="1"/>
    <col min="14346" max="14346" width="11.28515625" style="587" customWidth="1"/>
    <col min="14347" max="14347" width="11.42578125" style="587" customWidth="1"/>
    <col min="14348" max="14348" width="12.42578125" style="587" customWidth="1"/>
    <col min="14349" max="14593" width="9.140625" style="587"/>
    <col min="14594" max="14594" width="16.140625" style="587" bestFit="1" customWidth="1"/>
    <col min="14595" max="14597" width="11" style="587" customWidth="1"/>
    <col min="14598" max="14599" width="10.7109375" style="587" customWidth="1"/>
    <col min="14600" max="14600" width="11.7109375" style="587" customWidth="1"/>
    <col min="14601" max="14601" width="10.7109375" style="587" customWidth="1"/>
    <col min="14602" max="14602" width="11.28515625" style="587" customWidth="1"/>
    <col min="14603" max="14603" width="11.42578125" style="587" customWidth="1"/>
    <col min="14604" max="14604" width="12.42578125" style="587" customWidth="1"/>
    <col min="14605" max="14849" width="9.140625" style="587"/>
    <col min="14850" max="14850" width="16.140625" style="587" bestFit="1" customWidth="1"/>
    <col min="14851" max="14853" width="11" style="587" customWidth="1"/>
    <col min="14854" max="14855" width="10.7109375" style="587" customWidth="1"/>
    <col min="14856" max="14856" width="11.7109375" style="587" customWidth="1"/>
    <col min="14857" max="14857" width="10.7109375" style="587" customWidth="1"/>
    <col min="14858" max="14858" width="11.28515625" style="587" customWidth="1"/>
    <col min="14859" max="14859" width="11.42578125" style="587" customWidth="1"/>
    <col min="14860" max="14860" width="12.42578125" style="587" customWidth="1"/>
    <col min="14861" max="15105" width="9.140625" style="587"/>
    <col min="15106" max="15106" width="16.140625" style="587" bestFit="1" customWidth="1"/>
    <col min="15107" max="15109" width="11" style="587" customWidth="1"/>
    <col min="15110" max="15111" width="10.7109375" style="587" customWidth="1"/>
    <col min="15112" max="15112" width="11.7109375" style="587" customWidth="1"/>
    <col min="15113" max="15113" width="10.7109375" style="587" customWidth="1"/>
    <col min="15114" max="15114" width="11.28515625" style="587" customWidth="1"/>
    <col min="15115" max="15115" width="11.42578125" style="587" customWidth="1"/>
    <col min="15116" max="15116" width="12.42578125" style="587" customWidth="1"/>
    <col min="15117" max="15361" width="9.140625" style="587"/>
    <col min="15362" max="15362" width="16.140625" style="587" bestFit="1" customWidth="1"/>
    <col min="15363" max="15365" width="11" style="587" customWidth="1"/>
    <col min="15366" max="15367" width="10.7109375" style="587" customWidth="1"/>
    <col min="15368" max="15368" width="11.7109375" style="587" customWidth="1"/>
    <col min="15369" max="15369" width="10.7109375" style="587" customWidth="1"/>
    <col min="15370" max="15370" width="11.28515625" style="587" customWidth="1"/>
    <col min="15371" max="15371" width="11.42578125" style="587" customWidth="1"/>
    <col min="15372" max="15372" width="12.42578125" style="587" customWidth="1"/>
    <col min="15373" max="15617" width="9.140625" style="587"/>
    <col min="15618" max="15618" width="16.140625" style="587" bestFit="1" customWidth="1"/>
    <col min="15619" max="15621" width="11" style="587" customWidth="1"/>
    <col min="15622" max="15623" width="10.7109375" style="587" customWidth="1"/>
    <col min="15624" max="15624" width="11.7109375" style="587" customWidth="1"/>
    <col min="15625" max="15625" width="10.7109375" style="587" customWidth="1"/>
    <col min="15626" max="15626" width="11.28515625" style="587" customWidth="1"/>
    <col min="15627" max="15627" width="11.42578125" style="587" customWidth="1"/>
    <col min="15628" max="15628" width="12.42578125" style="587" customWidth="1"/>
    <col min="15629" max="15873" width="9.140625" style="587"/>
    <col min="15874" max="15874" width="16.140625" style="587" bestFit="1" customWidth="1"/>
    <col min="15875" max="15877" width="11" style="587" customWidth="1"/>
    <col min="15878" max="15879" width="10.7109375" style="587" customWidth="1"/>
    <col min="15880" max="15880" width="11.7109375" style="587" customWidth="1"/>
    <col min="15881" max="15881" width="10.7109375" style="587" customWidth="1"/>
    <col min="15882" max="15882" width="11.28515625" style="587" customWidth="1"/>
    <col min="15883" max="15883" width="11.42578125" style="587" customWidth="1"/>
    <col min="15884" max="15884" width="12.42578125" style="587" customWidth="1"/>
    <col min="15885" max="16129" width="9.140625" style="587"/>
    <col min="16130" max="16130" width="16.140625" style="587" bestFit="1" customWidth="1"/>
    <col min="16131" max="16133" width="11" style="587" customWidth="1"/>
    <col min="16134" max="16135" width="10.7109375" style="587" customWidth="1"/>
    <col min="16136" max="16136" width="11.7109375" style="587" customWidth="1"/>
    <col min="16137" max="16137" width="10.7109375" style="587" customWidth="1"/>
    <col min="16138" max="16138" width="11.28515625" style="587" customWidth="1"/>
    <col min="16139" max="16139" width="11.42578125" style="587" customWidth="1"/>
    <col min="16140" max="16140" width="12.42578125" style="587" customWidth="1"/>
    <col min="16141" max="16384" width="9.140625" style="587"/>
  </cols>
  <sheetData>
    <row r="1" spans="1:12">
      <c r="A1" s="586"/>
      <c r="B1" s="1922" t="s">
        <v>721</v>
      </c>
      <c r="C1" s="1922"/>
      <c r="D1" s="1922"/>
      <c r="E1" s="1922"/>
      <c r="F1" s="1922"/>
      <c r="G1" s="1922"/>
      <c r="H1" s="1922"/>
      <c r="I1" s="1922"/>
      <c r="J1" s="1922"/>
      <c r="K1" s="1922"/>
      <c r="L1" s="1922"/>
    </row>
    <row r="2" spans="1:12">
      <c r="A2" s="586"/>
      <c r="B2" s="1922" t="s">
        <v>133</v>
      </c>
      <c r="C2" s="1922"/>
      <c r="D2" s="1922"/>
      <c r="E2" s="1922"/>
      <c r="F2" s="1922"/>
      <c r="G2" s="1922"/>
      <c r="H2" s="1922"/>
      <c r="I2" s="1922"/>
      <c r="J2" s="1922"/>
      <c r="K2" s="1922"/>
      <c r="L2" s="1922"/>
    </row>
    <row r="3" spans="1:12">
      <c r="C3" s="589"/>
      <c r="D3" s="589"/>
      <c r="E3" s="589"/>
      <c r="F3" s="589"/>
      <c r="G3" s="589"/>
    </row>
    <row r="4" spans="1:12" ht="16.5" thickBot="1">
      <c r="B4" s="590"/>
      <c r="C4" s="590"/>
      <c r="D4" s="590"/>
      <c r="E4" s="590"/>
      <c r="F4" s="590"/>
      <c r="G4" s="590"/>
      <c r="H4" s="590"/>
      <c r="I4" s="590"/>
      <c r="J4" s="590"/>
      <c r="L4" s="590" t="s">
        <v>722</v>
      </c>
    </row>
    <row r="5" spans="1:12" ht="24.75" customHeight="1" thickTop="1">
      <c r="B5" s="1923" t="s">
        <v>634</v>
      </c>
      <c r="C5" s="1925" t="s">
        <v>723</v>
      </c>
      <c r="D5" s="1926"/>
      <c r="E5" s="1926"/>
      <c r="F5" s="1926"/>
      <c r="G5" s="1927"/>
      <c r="H5" s="1928" t="s">
        <v>724</v>
      </c>
      <c r="I5" s="1928"/>
      <c r="J5" s="1928"/>
      <c r="K5" s="1928"/>
      <c r="L5" s="1929"/>
    </row>
    <row r="6" spans="1:12" ht="24.75" customHeight="1">
      <c r="B6" s="1924"/>
      <c r="C6" s="591" t="s">
        <v>725</v>
      </c>
      <c r="D6" s="592" t="s">
        <v>198</v>
      </c>
      <c r="E6" s="592" t="s">
        <v>5</v>
      </c>
      <c r="F6" s="592" t="s">
        <v>6</v>
      </c>
      <c r="G6" s="591" t="s">
        <v>47</v>
      </c>
      <c r="H6" s="593" t="s">
        <v>725</v>
      </c>
      <c r="I6" s="592" t="s">
        <v>198</v>
      </c>
      <c r="J6" s="591" t="s">
        <v>5</v>
      </c>
      <c r="K6" s="593" t="s">
        <v>6</v>
      </c>
      <c r="L6" s="594" t="s">
        <v>47</v>
      </c>
    </row>
    <row r="7" spans="1:12" ht="24.75" customHeight="1">
      <c r="B7" s="595" t="s">
        <v>200</v>
      </c>
      <c r="C7" s="596">
        <v>0.25</v>
      </c>
      <c r="D7" s="597">
        <v>4.4000000000000003E-3</v>
      </c>
      <c r="E7" s="597">
        <v>0.94777795275590537</v>
      </c>
      <c r="F7" s="598">
        <v>0.43990000000000001</v>
      </c>
      <c r="G7" s="599">
        <v>0.55069999999999997</v>
      </c>
      <c r="H7" s="600" t="s">
        <v>636</v>
      </c>
      <c r="I7" s="601" t="s">
        <v>636</v>
      </c>
      <c r="J7" s="602" t="s">
        <v>636</v>
      </c>
      <c r="K7" s="603" t="s">
        <v>636</v>
      </c>
      <c r="L7" s="604">
        <v>1.3228599999999999</v>
      </c>
    </row>
    <row r="8" spans="1:12" ht="24.75" customHeight="1">
      <c r="B8" s="605" t="s">
        <v>201</v>
      </c>
      <c r="C8" s="606">
        <v>0.14000000000000001</v>
      </c>
      <c r="D8" s="606">
        <v>6.5600000000000006E-2</v>
      </c>
      <c r="E8" s="606">
        <v>2.2200000000000002</v>
      </c>
      <c r="F8" s="607">
        <v>2.0503999999999998</v>
      </c>
      <c r="G8" s="599">
        <v>0.48</v>
      </c>
      <c r="H8" s="608">
        <v>1</v>
      </c>
      <c r="I8" s="609">
        <v>0.54</v>
      </c>
      <c r="J8" s="606">
        <v>3.04</v>
      </c>
      <c r="K8" s="608">
        <v>2.6856</v>
      </c>
      <c r="L8" s="604">
        <v>1.51</v>
      </c>
    </row>
    <row r="9" spans="1:12" ht="24.75" customHeight="1">
      <c r="B9" s="605" t="s">
        <v>202</v>
      </c>
      <c r="C9" s="606">
        <v>7.0000000000000007E-2</v>
      </c>
      <c r="D9" s="606">
        <v>0.92669999999999997</v>
      </c>
      <c r="E9" s="606">
        <v>1.1000000000000001</v>
      </c>
      <c r="F9" s="607">
        <v>2.1162000000000001</v>
      </c>
      <c r="G9" s="599">
        <v>1.1832</v>
      </c>
      <c r="H9" s="608">
        <v>0.79</v>
      </c>
      <c r="I9" s="609">
        <v>0.93489999999999995</v>
      </c>
      <c r="J9" s="606">
        <v>1.97</v>
      </c>
      <c r="K9" s="608">
        <v>2.7359</v>
      </c>
      <c r="L9" s="604">
        <v>2.0476999999999999</v>
      </c>
    </row>
    <row r="10" spans="1:12" ht="24.75" customHeight="1">
      <c r="B10" s="605" t="s">
        <v>203</v>
      </c>
      <c r="C10" s="606">
        <v>0.03</v>
      </c>
      <c r="D10" s="606">
        <v>0.52349999999999997</v>
      </c>
      <c r="E10" s="606">
        <v>0.28999999999999998</v>
      </c>
      <c r="F10" s="607">
        <v>3.0040184818481848</v>
      </c>
      <c r="G10" s="599">
        <v>2.5548000000000002</v>
      </c>
      <c r="H10" s="608">
        <v>0.5</v>
      </c>
      <c r="I10" s="609">
        <v>0.87260000000000004</v>
      </c>
      <c r="J10" s="606">
        <v>0.97</v>
      </c>
      <c r="K10" s="608">
        <v>3.6509746666666669</v>
      </c>
      <c r="L10" s="604">
        <v>3.1175000000000002</v>
      </c>
    </row>
    <row r="11" spans="1:12" ht="24.75" customHeight="1">
      <c r="B11" s="605" t="s">
        <v>204</v>
      </c>
      <c r="C11" s="606">
        <v>0.08</v>
      </c>
      <c r="D11" s="606">
        <v>0.128</v>
      </c>
      <c r="E11" s="606">
        <v>0.48370000000000002</v>
      </c>
      <c r="F11" s="607">
        <v>2.3419982353698852</v>
      </c>
      <c r="G11" s="599">
        <v>5.5149176531715014</v>
      </c>
      <c r="H11" s="608">
        <v>0.75</v>
      </c>
      <c r="I11" s="609">
        <v>0.58030000000000004</v>
      </c>
      <c r="J11" s="606">
        <v>0.95879999999999999</v>
      </c>
      <c r="K11" s="608">
        <v>3.25</v>
      </c>
      <c r="L11" s="604">
        <v>4.9699</v>
      </c>
    </row>
    <row r="12" spans="1:12" ht="24.75" customHeight="1">
      <c r="B12" s="605" t="s">
        <v>205</v>
      </c>
      <c r="C12" s="606">
        <v>0.47</v>
      </c>
      <c r="D12" s="606">
        <v>0.15509999999999999</v>
      </c>
      <c r="E12" s="606">
        <v>0.67949999999999999</v>
      </c>
      <c r="F12" s="607">
        <v>1.7373000000000001</v>
      </c>
      <c r="G12" s="599">
        <v>5.8220000000000001</v>
      </c>
      <c r="H12" s="608">
        <v>1.06</v>
      </c>
      <c r="I12" s="609">
        <v>0.36899999999999999</v>
      </c>
      <c r="J12" s="606">
        <v>0.94340000000000002</v>
      </c>
      <c r="K12" s="608">
        <v>2.6956000000000002</v>
      </c>
      <c r="L12" s="604">
        <v>5.7587999999999999</v>
      </c>
    </row>
    <row r="13" spans="1:12" ht="24.75" customHeight="1">
      <c r="B13" s="605" t="s">
        <v>206</v>
      </c>
      <c r="C13" s="606">
        <v>0.23400000000000001</v>
      </c>
      <c r="D13" s="606">
        <v>0.7409</v>
      </c>
      <c r="E13" s="606">
        <v>0.35</v>
      </c>
      <c r="F13" s="607">
        <v>2.6432000000000002</v>
      </c>
      <c r="G13" s="599">
        <v>3.9250794520547947</v>
      </c>
      <c r="H13" s="610" t="s">
        <v>636</v>
      </c>
      <c r="I13" s="611" t="s">
        <v>636</v>
      </c>
      <c r="J13" s="612" t="s">
        <v>636</v>
      </c>
      <c r="K13" s="610" t="s">
        <v>636</v>
      </c>
      <c r="L13" s="604" t="s">
        <v>636</v>
      </c>
    </row>
    <row r="14" spans="1:12" s="619" customFormat="1" ht="24.75" customHeight="1">
      <c r="A14" s="613"/>
      <c r="B14" s="614" t="s">
        <v>207</v>
      </c>
      <c r="C14" s="606">
        <v>0.08</v>
      </c>
      <c r="D14" s="615">
        <v>1.1286</v>
      </c>
      <c r="E14" s="615">
        <v>0.5323</v>
      </c>
      <c r="F14" s="616">
        <v>0.74419999999999997</v>
      </c>
      <c r="G14" s="599">
        <v>4.7</v>
      </c>
      <c r="H14" s="610">
        <v>0.83</v>
      </c>
      <c r="I14" s="617">
        <v>1.3758999999999999</v>
      </c>
      <c r="J14" s="615">
        <v>1.3328</v>
      </c>
      <c r="K14" s="618">
        <v>2.2334999999999998</v>
      </c>
      <c r="L14" s="604">
        <v>5.17</v>
      </c>
    </row>
    <row r="15" spans="1:12" s="619" customFormat="1" ht="24.75" customHeight="1">
      <c r="A15" s="613"/>
      <c r="B15" s="614" t="s">
        <v>208</v>
      </c>
      <c r="C15" s="606">
        <v>0.06</v>
      </c>
      <c r="D15" s="606">
        <v>0.68700000000000006</v>
      </c>
      <c r="E15" s="606">
        <v>1.0973999999999999</v>
      </c>
      <c r="F15" s="607">
        <v>0.92610000000000003</v>
      </c>
      <c r="G15" s="599">
        <v>4.9848999999999997</v>
      </c>
      <c r="H15" s="610">
        <v>0.68</v>
      </c>
      <c r="I15" s="609">
        <v>1.1623000000000001</v>
      </c>
      <c r="J15" s="606">
        <v>1.2907999999999999</v>
      </c>
      <c r="K15" s="608">
        <v>2.3067000000000002</v>
      </c>
      <c r="L15" s="604">
        <v>5.1997</v>
      </c>
    </row>
    <row r="16" spans="1:12" ht="24.75" customHeight="1">
      <c r="B16" s="605" t="s">
        <v>209</v>
      </c>
      <c r="C16" s="606">
        <v>0.04</v>
      </c>
      <c r="D16" s="615">
        <v>0.59040000000000004</v>
      </c>
      <c r="E16" s="615">
        <v>1.3361000000000001</v>
      </c>
      <c r="F16" s="616">
        <v>0.77629999999999999</v>
      </c>
      <c r="G16" s="599">
        <v>5.1452</v>
      </c>
      <c r="H16" s="610">
        <v>0.64</v>
      </c>
      <c r="I16" s="609">
        <v>0.98270000000000002</v>
      </c>
      <c r="J16" s="606">
        <v>0.60160000000000002</v>
      </c>
      <c r="K16" s="608">
        <v>2.8351000000000002</v>
      </c>
      <c r="L16" s="604">
        <v>5.3190999999999997</v>
      </c>
    </row>
    <row r="17" spans="2:12" ht="24.75" customHeight="1">
      <c r="B17" s="605" t="s">
        <v>210</v>
      </c>
      <c r="C17" s="606">
        <v>0.13</v>
      </c>
      <c r="D17" s="606">
        <v>0.37190000000000001</v>
      </c>
      <c r="E17" s="606">
        <v>0.1182</v>
      </c>
      <c r="F17" s="607">
        <v>1.03</v>
      </c>
      <c r="G17" s="599"/>
      <c r="H17" s="610" t="s">
        <v>636</v>
      </c>
      <c r="I17" s="611" t="s">
        <v>636</v>
      </c>
      <c r="J17" s="606">
        <v>0.67369999999999997</v>
      </c>
      <c r="K17" s="608">
        <v>2.1</v>
      </c>
      <c r="L17" s="604"/>
    </row>
    <row r="18" spans="2:12" ht="24.75" customHeight="1">
      <c r="B18" s="620" t="s">
        <v>211</v>
      </c>
      <c r="C18" s="621">
        <v>0.02</v>
      </c>
      <c r="D18" s="622">
        <v>0.1739</v>
      </c>
      <c r="E18" s="621">
        <v>4.5600000000000002E-2</v>
      </c>
      <c r="F18" s="623">
        <v>0.71033567156063082</v>
      </c>
      <c r="G18" s="599"/>
      <c r="H18" s="624">
        <v>0.72</v>
      </c>
      <c r="I18" s="622">
        <v>0.75790000000000002</v>
      </c>
      <c r="J18" s="606">
        <v>0.7218</v>
      </c>
      <c r="K18" s="608" t="s">
        <v>706</v>
      </c>
      <c r="L18" s="604"/>
    </row>
    <row r="19" spans="2:12" ht="24.75" customHeight="1" thickBot="1">
      <c r="B19" s="625" t="s">
        <v>726</v>
      </c>
      <c r="C19" s="626">
        <v>0.13277667199723711</v>
      </c>
      <c r="D19" s="627">
        <v>0.43</v>
      </c>
      <c r="E19" s="626">
        <v>0.7860129132792667</v>
      </c>
      <c r="F19" s="628">
        <v>1.4459628150761978</v>
      </c>
      <c r="G19" s="629"/>
      <c r="H19" s="630">
        <v>0.76148128800003412</v>
      </c>
      <c r="I19" s="627">
        <v>0.78</v>
      </c>
      <c r="J19" s="626">
        <v>1.03</v>
      </c>
      <c r="K19" s="630">
        <v>2.5409970529741455</v>
      </c>
      <c r="L19" s="631"/>
    </row>
    <row r="20" spans="2:12" ht="16.5" thickTop="1">
      <c r="K20" s="619"/>
      <c r="L20" s="619"/>
    </row>
    <row r="21" spans="2:12">
      <c r="K21" s="619"/>
      <c r="L21" s="619"/>
    </row>
    <row r="22" spans="2:12">
      <c r="C22" s="632"/>
      <c r="D22" s="633"/>
      <c r="E22" s="633"/>
      <c r="F22" s="633"/>
      <c r="G22" s="633"/>
    </row>
    <row r="23" spans="2:12">
      <c r="C23" s="634"/>
      <c r="D23" s="635"/>
      <c r="E23" s="635"/>
      <c r="F23" s="635"/>
      <c r="G23" s="635"/>
    </row>
    <row r="24" spans="2:12">
      <c r="C24" s="634"/>
      <c r="D24" s="635"/>
      <c r="E24" s="635"/>
      <c r="F24" s="635"/>
      <c r="G24" s="635"/>
    </row>
    <row r="25" spans="2:12">
      <c r="C25" s="634"/>
      <c r="D25" s="635"/>
      <c r="E25" s="635"/>
      <c r="F25" s="635"/>
      <c r="G25" s="635"/>
    </row>
    <row r="26" spans="2:12">
      <c r="C26" s="634"/>
      <c r="D26" s="635"/>
      <c r="E26" s="635"/>
      <c r="F26" s="635"/>
      <c r="G26" s="635"/>
    </row>
    <row r="27" spans="2:12">
      <c r="C27" s="634"/>
      <c r="D27" s="635"/>
      <c r="E27" s="635"/>
      <c r="F27" s="635"/>
      <c r="G27" s="635"/>
    </row>
    <row r="28" spans="2:12">
      <c r="C28" s="634"/>
      <c r="D28" s="635"/>
      <c r="E28" s="635"/>
      <c r="F28" s="635"/>
      <c r="G28" s="635"/>
    </row>
    <row r="29" spans="2:12">
      <c r="C29" s="634"/>
      <c r="D29" s="636"/>
      <c r="E29" s="636"/>
      <c r="F29" s="636"/>
      <c r="G29" s="636"/>
    </row>
    <row r="30" spans="2:12">
      <c r="C30" s="632"/>
      <c r="D30" s="635"/>
      <c r="E30" s="635"/>
      <c r="F30" s="635"/>
      <c r="G30" s="635"/>
    </row>
    <row r="31" spans="2:12">
      <c r="C31" s="634"/>
      <c r="D31" s="637"/>
      <c r="E31" s="637"/>
      <c r="F31" s="637"/>
      <c r="G31" s="637"/>
    </row>
    <row r="32" spans="2:12">
      <c r="C32" s="632"/>
      <c r="D32" s="638"/>
      <c r="E32" s="638"/>
      <c r="F32" s="638"/>
      <c r="G32" s="638"/>
    </row>
    <row r="33" spans="3:12">
      <c r="C33" s="634"/>
      <c r="D33" s="637"/>
      <c r="E33" s="637"/>
      <c r="F33" s="637"/>
      <c r="G33" s="637"/>
      <c r="H33" s="42"/>
      <c r="I33" s="42"/>
      <c r="J33" s="42"/>
      <c r="K33" s="42"/>
      <c r="L33" s="42"/>
    </row>
    <row r="34" spans="3:12">
      <c r="C34" s="634"/>
      <c r="D34" s="638"/>
      <c r="E34" s="638"/>
      <c r="F34" s="638"/>
      <c r="G34" s="638"/>
      <c r="H34" s="639"/>
      <c r="I34" s="42"/>
      <c r="J34" s="42"/>
      <c r="K34" s="42"/>
      <c r="L34" s="42"/>
    </row>
    <row r="35" spans="3:12">
      <c r="C35" s="640"/>
      <c r="D35" s="638"/>
      <c r="E35" s="638"/>
      <c r="F35" s="638"/>
      <c r="G35" s="638"/>
    </row>
    <row r="36" spans="3:12">
      <c r="C36" s="641"/>
      <c r="E36" s="641"/>
    </row>
    <row r="37" spans="3:12">
      <c r="C37" s="641"/>
      <c r="E37" s="641"/>
    </row>
  </sheetData>
  <mergeCells count="5">
    <mergeCell ref="B1:L1"/>
    <mergeCell ref="B2:L2"/>
    <mergeCell ref="B5:B6"/>
    <mergeCell ref="C5:G5"/>
    <mergeCell ref="H5:L5"/>
  </mergeCells>
  <pageMargins left="0.5" right="0.5" top="1" bottom="1" header="0.3" footer="0.3"/>
  <pageSetup scale="74"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1:J52"/>
  <sheetViews>
    <sheetView workbookViewId="0">
      <selection activeCell="I10" sqref="I10"/>
    </sheetView>
  </sheetViews>
  <sheetFormatPr defaultColWidth="10.85546875" defaultRowHeight="15.75"/>
  <cols>
    <col min="1" max="1" width="55.5703125" style="642" customWidth="1"/>
    <col min="2" max="4" width="14" style="642" customWidth="1"/>
    <col min="5" max="6" width="11.7109375" style="642" customWidth="1"/>
    <col min="7" max="16384" width="10.85546875" style="642"/>
  </cols>
  <sheetData>
    <row r="1" spans="1:10">
      <c r="A1" s="1819" t="s">
        <v>886</v>
      </c>
      <c r="B1" s="1819"/>
      <c r="C1" s="1819"/>
      <c r="D1" s="1819"/>
      <c r="E1" s="1819"/>
      <c r="F1" s="1819"/>
    </row>
    <row r="2" spans="1:10">
      <c r="A2" s="1930" t="s">
        <v>135</v>
      </c>
      <c r="B2" s="1930"/>
      <c r="C2" s="1930"/>
      <c r="D2" s="1930"/>
      <c r="E2" s="1930"/>
      <c r="F2" s="1930"/>
    </row>
    <row r="3" spans="1:10" ht="16.5" thickBot="1">
      <c r="A3" s="644"/>
      <c r="B3" s="644"/>
      <c r="C3" s="644"/>
      <c r="D3" s="644"/>
      <c r="E3" s="644"/>
      <c r="F3" s="644"/>
      <c r="G3" s="342"/>
      <c r="J3" s="642" t="s">
        <v>88</v>
      </c>
    </row>
    <row r="4" spans="1:10" ht="24.75" customHeight="1" thickTop="1">
      <c r="A4" s="1931" t="s">
        <v>730</v>
      </c>
      <c r="B4" s="1933" t="s">
        <v>146</v>
      </c>
      <c r="C4" s="1933"/>
      <c r="D4" s="1933"/>
      <c r="E4" s="1933" t="s">
        <v>4</v>
      </c>
      <c r="F4" s="1934"/>
    </row>
    <row r="5" spans="1:10" ht="24.75" customHeight="1">
      <c r="A5" s="1932"/>
      <c r="B5" s="905">
        <v>2016</v>
      </c>
      <c r="C5" s="905">
        <v>2017</v>
      </c>
      <c r="D5" s="905">
        <v>2018</v>
      </c>
      <c r="E5" s="1935" t="s">
        <v>731</v>
      </c>
      <c r="F5" s="1936" t="s">
        <v>732</v>
      </c>
    </row>
    <row r="6" spans="1:10" ht="24.75" customHeight="1">
      <c r="A6" s="1932"/>
      <c r="B6" s="905">
        <v>1</v>
      </c>
      <c r="C6" s="905">
        <v>2</v>
      </c>
      <c r="D6" s="905">
        <v>3</v>
      </c>
      <c r="E6" s="1935"/>
      <c r="F6" s="1936"/>
    </row>
    <row r="7" spans="1:10" ht="24.75" customHeight="1">
      <c r="A7" s="917" t="s">
        <v>733</v>
      </c>
      <c r="B7" s="906">
        <v>1481.9</v>
      </c>
      <c r="C7" s="906">
        <v>1658.6</v>
      </c>
      <c r="D7" s="906">
        <v>1338.17</v>
      </c>
      <c r="E7" s="907">
        <v>11.923881503475258</v>
      </c>
      <c r="F7" s="918">
        <v>-19.319305438321464</v>
      </c>
    </row>
    <row r="8" spans="1:10" ht="24.75" customHeight="1">
      <c r="A8" s="917" t="s">
        <v>734</v>
      </c>
      <c r="B8" s="906">
        <v>320.60000000000002</v>
      </c>
      <c r="C8" s="906">
        <v>353.8</v>
      </c>
      <c r="D8" s="906">
        <v>282.18</v>
      </c>
      <c r="E8" s="907">
        <v>10.355583281347464</v>
      </c>
      <c r="F8" s="918">
        <v>-20.243075183719625</v>
      </c>
    </row>
    <row r="9" spans="1:10" ht="24.75" customHeight="1">
      <c r="A9" s="919" t="s">
        <v>735</v>
      </c>
      <c r="B9" s="906">
        <v>107.55</v>
      </c>
      <c r="C9" s="906">
        <v>122.78</v>
      </c>
      <c r="D9" s="906">
        <v>96.54</v>
      </c>
      <c r="E9" s="907">
        <v>14.160855416085553</v>
      </c>
      <c r="F9" s="918">
        <v>-21.371558885812021</v>
      </c>
    </row>
    <row r="10" spans="1:10" ht="24.75" customHeight="1">
      <c r="A10" s="919" t="s">
        <v>736</v>
      </c>
      <c r="B10" s="906">
        <v>1391.1</v>
      </c>
      <c r="C10" s="906">
        <v>1500.9</v>
      </c>
      <c r="D10" s="906">
        <v>1147.92</v>
      </c>
      <c r="E10" s="907">
        <v>7.8930342894112613</v>
      </c>
      <c r="F10" s="918">
        <v>-23.517889266440136</v>
      </c>
    </row>
    <row r="11" spans="1:10" ht="24.75" customHeight="1">
      <c r="A11" s="917" t="s">
        <v>737</v>
      </c>
      <c r="B11" s="908">
        <v>1597566</v>
      </c>
      <c r="C11" s="908">
        <v>1925652.47</v>
      </c>
      <c r="D11" s="908">
        <v>1570274.28</v>
      </c>
      <c r="E11" s="907">
        <v>20.536645747343144</v>
      </c>
      <c r="F11" s="918">
        <v>-18.454949454093338</v>
      </c>
    </row>
    <row r="12" spans="1:10" ht="24.75" customHeight="1">
      <c r="A12" s="920" t="s">
        <v>738</v>
      </c>
      <c r="B12" s="908">
        <v>191043</v>
      </c>
      <c r="C12" s="908">
        <v>275658.02</v>
      </c>
      <c r="D12" s="908">
        <v>340861.7</v>
      </c>
      <c r="E12" s="907">
        <v>44.291086299942947</v>
      </c>
      <c r="F12" s="918">
        <v>23.653830205992179</v>
      </c>
    </row>
    <row r="13" spans="1:10" ht="24.75" customHeight="1">
      <c r="A13" s="921" t="s">
        <v>739</v>
      </c>
      <c r="B13" s="908">
        <v>232</v>
      </c>
      <c r="C13" s="908">
        <v>210</v>
      </c>
      <c r="D13" s="908">
        <v>196</v>
      </c>
      <c r="E13" s="909">
        <v>-9.4827586206896513</v>
      </c>
      <c r="F13" s="918">
        <v>-6.6666666666666714</v>
      </c>
    </row>
    <row r="14" spans="1:10" ht="24.75" customHeight="1">
      <c r="A14" s="921" t="s">
        <v>740</v>
      </c>
      <c r="B14" s="908">
        <v>1975673</v>
      </c>
      <c r="C14" s="910">
        <v>2826560</v>
      </c>
      <c r="D14" s="908">
        <v>3486416</v>
      </c>
      <c r="E14" s="909">
        <v>43.068210174457008</v>
      </c>
      <c r="F14" s="918">
        <v>23.344843201630251</v>
      </c>
      <c r="H14" s="654"/>
    </row>
    <row r="15" spans="1:10" ht="24.75" customHeight="1">
      <c r="A15" s="922" t="s">
        <v>741</v>
      </c>
      <c r="B15" s="906">
        <v>70.900000000000006</v>
      </c>
      <c r="C15" s="906">
        <v>72.87</v>
      </c>
      <c r="D15" s="906">
        <v>52.22</v>
      </c>
      <c r="E15" s="911">
        <v>2.7785613540197431</v>
      </c>
      <c r="F15" s="923">
        <v>-28.338136407300681</v>
      </c>
    </row>
    <row r="16" spans="1:10" ht="24.75" customHeight="1">
      <c r="A16" s="924" t="s">
        <v>742</v>
      </c>
      <c r="B16" s="906">
        <v>160.30000000000001</v>
      </c>
      <c r="C16" s="906">
        <v>167.2</v>
      </c>
      <c r="D16" s="906">
        <v>123.9</v>
      </c>
      <c r="E16" s="912">
        <v>4.3044291952588747</v>
      </c>
      <c r="F16" s="918">
        <v>-25.897129186602864</v>
      </c>
    </row>
    <row r="17" spans="1:8" ht="24.75" customHeight="1">
      <c r="A17" s="924" t="s">
        <v>743</v>
      </c>
      <c r="B17" s="906">
        <v>1.47</v>
      </c>
      <c r="C17" s="906">
        <v>0.92</v>
      </c>
      <c r="D17" s="906">
        <v>0.81</v>
      </c>
      <c r="E17" s="912">
        <v>-37.414965986394556</v>
      </c>
      <c r="F17" s="923">
        <v>-11.956521739130437</v>
      </c>
    </row>
    <row r="18" spans="1:8" ht="24.75" customHeight="1">
      <c r="A18" s="924" t="s">
        <v>885</v>
      </c>
      <c r="B18" s="906">
        <v>1.5</v>
      </c>
      <c r="C18" s="906">
        <v>0.89</v>
      </c>
      <c r="D18" s="906">
        <v>0.81</v>
      </c>
      <c r="E18" s="912">
        <v>-40.666666666666664</v>
      </c>
      <c r="F18" s="923">
        <v>-8.9887640449438209</v>
      </c>
    </row>
    <row r="19" spans="1:8" ht="24.75" customHeight="1" thickBot="1">
      <c r="A19" s="925" t="s">
        <v>744</v>
      </c>
      <c r="B19" s="926">
        <v>91.98</v>
      </c>
      <c r="C19" s="926">
        <v>85.89</v>
      </c>
      <c r="D19" s="926">
        <v>86.38</v>
      </c>
      <c r="E19" s="927">
        <v>-6.621004566210047</v>
      </c>
      <c r="F19" s="928">
        <v>0.57049714751424574</v>
      </c>
    </row>
    <row r="20" spans="1:8" ht="16.5" thickTop="1">
      <c r="A20" s="1937" t="s">
        <v>745</v>
      </c>
      <c r="B20" s="1937"/>
      <c r="C20" s="1937"/>
      <c r="D20" s="1937"/>
      <c r="E20" s="1937"/>
      <c r="F20" s="1937"/>
      <c r="H20" s="642" t="s">
        <v>746</v>
      </c>
    </row>
    <row r="21" spans="1:8">
      <c r="A21" s="1937" t="s">
        <v>747</v>
      </c>
      <c r="B21" s="1937"/>
      <c r="C21" s="1937"/>
      <c r="D21" s="1937"/>
      <c r="E21" s="1937"/>
      <c r="F21" s="1937"/>
    </row>
    <row r="22" spans="1:8">
      <c r="A22" s="1937" t="s">
        <v>748</v>
      </c>
      <c r="B22" s="1937"/>
      <c r="C22" s="1937"/>
      <c r="D22" s="1937"/>
      <c r="E22" s="1937"/>
      <c r="F22" s="1937"/>
    </row>
    <row r="23" spans="1:8">
      <c r="A23" s="1937" t="s">
        <v>749</v>
      </c>
      <c r="B23" s="1937"/>
      <c r="C23" s="1937"/>
      <c r="D23" s="1937"/>
      <c r="E23" s="1937"/>
      <c r="F23" s="1937"/>
    </row>
    <row r="24" spans="1:8">
      <c r="A24" s="1937" t="s">
        <v>750</v>
      </c>
      <c r="B24" s="1937"/>
      <c r="C24" s="1937"/>
      <c r="D24" s="1937"/>
      <c r="E24" s="1937"/>
      <c r="F24" s="1937"/>
    </row>
    <row r="25" spans="1:8" ht="30.75" customHeight="1"/>
    <row r="26" spans="1:8" s="342" customFormat="1" ht="33" customHeight="1">
      <c r="A26" s="642"/>
      <c r="B26" s="642"/>
      <c r="C26" s="642"/>
      <c r="D26" s="642"/>
      <c r="E26" s="642"/>
      <c r="F26" s="642"/>
    </row>
    <row r="52" spans="1:6" ht="16.5" thickBot="1">
      <c r="A52" s="913" t="s">
        <v>751</v>
      </c>
      <c r="B52" s="914">
        <v>1193679</v>
      </c>
      <c r="C52" s="914">
        <v>1369430</v>
      </c>
      <c r="D52" s="914">
        <v>1558174</v>
      </c>
      <c r="E52" s="915">
        <f>C52/B52%-100</f>
        <v>14.72347255836786</v>
      </c>
      <c r="F52" s="916">
        <f>D52/C52%-100</f>
        <v>13.782668701576569</v>
      </c>
    </row>
  </sheetData>
  <mergeCells count="12">
    <mergeCell ref="A20:F20"/>
    <mergeCell ref="A21:F21"/>
    <mergeCell ref="A22:F22"/>
    <mergeCell ref="A23:F23"/>
    <mergeCell ref="A24:F24"/>
    <mergeCell ref="A1:F1"/>
    <mergeCell ref="A2:F2"/>
    <mergeCell ref="A4:A6"/>
    <mergeCell ref="B4:D4"/>
    <mergeCell ref="E4:F4"/>
    <mergeCell ref="E5:E6"/>
    <mergeCell ref="F5:F6"/>
  </mergeCells>
  <pageMargins left="0.5" right="0.5" top="1" bottom="0.95" header="0.3" footer="0.3"/>
  <pageSetup paperSize="9" scale="76"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C1:IX127"/>
  <sheetViews>
    <sheetView workbookViewId="0">
      <selection activeCell="J18" sqref="J18"/>
    </sheetView>
  </sheetViews>
  <sheetFormatPr defaultColWidth="8.85546875" defaultRowHeight="15.75"/>
  <cols>
    <col min="1" max="2" width="8.85546875" style="642"/>
    <col min="3" max="3" width="46.5703125" style="642" bestFit="1" customWidth="1"/>
    <col min="4" max="4" width="24" style="642" customWidth="1"/>
    <col min="5" max="5" width="24" style="936" customWidth="1"/>
    <col min="6" max="16384" width="8.85546875" style="642"/>
  </cols>
  <sheetData>
    <row r="1" spans="3:9">
      <c r="C1" s="1938" t="s">
        <v>887</v>
      </c>
      <c r="D1" s="1938"/>
      <c r="E1" s="1938"/>
    </row>
    <row r="2" spans="3:9">
      <c r="C2" s="1930" t="s">
        <v>136</v>
      </c>
      <c r="D2" s="1930"/>
      <c r="E2" s="1930"/>
    </row>
    <row r="3" spans="3:9">
      <c r="C3" s="1939" t="s">
        <v>891</v>
      </c>
      <c r="D3" s="1939"/>
      <c r="E3" s="1939"/>
    </row>
    <row r="4" spans="3:9" ht="16.5" thickBot="1">
      <c r="C4" s="929"/>
      <c r="D4" s="929"/>
      <c r="E4" s="962" t="s">
        <v>888</v>
      </c>
      <c r="F4" s="929"/>
      <c r="G4" s="929"/>
    </row>
    <row r="5" spans="3:9" ht="16.5" thickTop="1">
      <c r="C5" s="947" t="s">
        <v>752</v>
      </c>
      <c r="D5" s="948" t="s">
        <v>753</v>
      </c>
      <c r="E5" s="949" t="s">
        <v>754</v>
      </c>
      <c r="F5" s="929"/>
      <c r="G5" s="929"/>
    </row>
    <row r="6" spans="3:9">
      <c r="C6" s="950" t="s">
        <v>755</v>
      </c>
      <c r="D6" s="931">
        <f>SUM(D7:D51)</f>
        <v>22619.835007000005</v>
      </c>
      <c r="E6" s="951"/>
      <c r="F6" s="929"/>
      <c r="G6" s="929"/>
    </row>
    <row r="7" spans="3:9">
      <c r="C7" s="939" t="s">
        <v>756</v>
      </c>
      <c r="D7" s="940">
        <v>617.08650399999999</v>
      </c>
      <c r="E7" s="938">
        <v>63646</v>
      </c>
      <c r="F7" s="929"/>
      <c r="G7" s="929"/>
    </row>
    <row r="8" spans="3:9">
      <c r="C8" s="939" t="s">
        <v>757</v>
      </c>
      <c r="D8" s="940">
        <v>288.95625000000001</v>
      </c>
      <c r="E8" s="938">
        <v>63648</v>
      </c>
      <c r="F8" s="929"/>
      <c r="G8" s="929"/>
      <c r="I8" s="654"/>
    </row>
    <row r="9" spans="3:9">
      <c r="C9" s="939" t="s">
        <v>758</v>
      </c>
      <c r="D9" s="940">
        <v>230</v>
      </c>
      <c r="E9" s="938">
        <v>63649</v>
      </c>
      <c r="F9" s="929"/>
      <c r="G9" s="929"/>
      <c r="I9" s="654"/>
    </row>
    <row r="10" spans="3:9">
      <c r="C10" s="939" t="s">
        <v>759</v>
      </c>
      <c r="D10" s="940">
        <v>165.285</v>
      </c>
      <c r="E10" s="938">
        <v>63650</v>
      </c>
      <c r="F10" s="929"/>
      <c r="G10" s="929"/>
      <c r="I10" s="654"/>
    </row>
    <row r="11" spans="3:9">
      <c r="C11" s="939" t="s">
        <v>760</v>
      </c>
      <c r="D11" s="940">
        <v>7.8</v>
      </c>
      <c r="E11" s="938">
        <v>63664</v>
      </c>
      <c r="F11" s="929"/>
      <c r="G11" s="929"/>
      <c r="I11" s="654"/>
    </row>
    <row r="12" spans="3:9">
      <c r="C12" s="939" t="s">
        <v>761</v>
      </c>
      <c r="D12" s="940">
        <v>72.5</v>
      </c>
      <c r="E12" s="938">
        <v>63667</v>
      </c>
      <c r="F12" s="929"/>
      <c r="G12" s="929"/>
      <c r="I12" s="654"/>
    </row>
    <row r="13" spans="3:9">
      <c r="C13" s="939" t="s">
        <v>762</v>
      </c>
      <c r="D13" s="940">
        <v>192.28125</v>
      </c>
      <c r="E13" s="941">
        <v>63667</v>
      </c>
      <c r="F13" s="929"/>
      <c r="G13" s="929"/>
      <c r="H13" s="663"/>
      <c r="I13" s="932"/>
    </row>
    <row r="14" spans="3:9">
      <c r="C14" s="939" t="s">
        <v>763</v>
      </c>
      <c r="D14" s="940">
        <v>2978.503463</v>
      </c>
      <c r="E14" s="941">
        <v>63670</v>
      </c>
      <c r="F14" s="929"/>
      <c r="G14" s="929"/>
      <c r="H14" s="663"/>
      <c r="I14" s="932"/>
    </row>
    <row r="15" spans="3:9">
      <c r="C15" s="939" t="s">
        <v>764</v>
      </c>
      <c r="D15" s="940">
        <v>493.18349999999998</v>
      </c>
      <c r="E15" s="941" t="s">
        <v>765</v>
      </c>
      <c r="F15" s="929"/>
      <c r="G15" s="929"/>
      <c r="H15" s="933"/>
      <c r="I15" s="932"/>
    </row>
    <row r="16" spans="3:9">
      <c r="C16" s="939" t="s">
        <v>766</v>
      </c>
      <c r="D16" s="940">
        <v>197.39</v>
      </c>
      <c r="E16" s="941">
        <v>63699</v>
      </c>
      <c r="F16" s="929"/>
      <c r="G16" s="929"/>
      <c r="H16" s="933"/>
      <c r="I16" s="932"/>
    </row>
    <row r="17" spans="3:9">
      <c r="C17" s="939" t="s">
        <v>767</v>
      </c>
      <c r="D17" s="940">
        <v>264.35388</v>
      </c>
      <c r="E17" s="941">
        <v>63699</v>
      </c>
      <c r="F17" s="929"/>
      <c r="G17" s="929"/>
      <c r="H17" s="933"/>
      <c r="I17" s="932"/>
    </row>
    <row r="18" spans="3:9">
      <c r="C18" s="939" t="s">
        <v>768</v>
      </c>
      <c r="D18" s="940">
        <v>211.2</v>
      </c>
      <c r="E18" s="941">
        <v>63699</v>
      </c>
      <c r="F18" s="929"/>
      <c r="G18" s="929"/>
      <c r="H18" s="933"/>
      <c r="I18" s="932"/>
    </row>
    <row r="19" spans="3:9">
      <c r="C19" s="939" t="s">
        <v>769</v>
      </c>
      <c r="D19" s="940">
        <v>34.58</v>
      </c>
      <c r="E19" s="941">
        <v>63728</v>
      </c>
      <c r="F19" s="929"/>
      <c r="G19" s="929"/>
      <c r="H19" s="933"/>
      <c r="I19" s="932"/>
    </row>
    <row r="20" spans="3:9">
      <c r="C20" s="939" t="s">
        <v>770</v>
      </c>
      <c r="D20" s="940">
        <v>230.65716</v>
      </c>
      <c r="E20" s="941">
        <v>63730</v>
      </c>
      <c r="F20" s="929"/>
      <c r="G20" s="929"/>
      <c r="H20" s="933"/>
      <c r="I20" s="932"/>
    </row>
    <row r="21" spans="3:9">
      <c r="C21" s="939" t="s">
        <v>771</v>
      </c>
      <c r="D21" s="940">
        <v>2074.0880000000002</v>
      </c>
      <c r="E21" s="941">
        <v>63736</v>
      </c>
      <c r="F21" s="929"/>
      <c r="G21" s="929"/>
      <c r="H21" s="933"/>
      <c r="I21" s="932"/>
    </row>
    <row r="22" spans="3:9">
      <c r="C22" s="939" t="s">
        <v>772</v>
      </c>
      <c r="D22" s="940">
        <v>260.33</v>
      </c>
      <c r="E22" s="941">
        <v>63758</v>
      </c>
      <c r="F22" s="929"/>
      <c r="G22" s="929"/>
      <c r="H22" s="933"/>
      <c r="I22" s="932"/>
    </row>
    <row r="23" spans="3:9">
      <c r="C23" s="939" t="s">
        <v>773</v>
      </c>
      <c r="D23" s="940">
        <v>128.30000000000001</v>
      </c>
      <c r="E23" s="941">
        <v>63758</v>
      </c>
      <c r="F23" s="929"/>
      <c r="G23" s="929"/>
      <c r="H23" s="933"/>
      <c r="I23" s="932"/>
    </row>
    <row r="24" spans="3:9">
      <c r="C24" s="939" t="s">
        <v>774</v>
      </c>
      <c r="D24" s="940">
        <v>1086.78</v>
      </c>
      <c r="E24" s="941">
        <v>63758</v>
      </c>
      <c r="F24" s="929"/>
      <c r="G24" s="929"/>
      <c r="H24" s="933"/>
      <c r="I24" s="932"/>
    </row>
    <row r="25" spans="3:9">
      <c r="C25" s="939" t="s">
        <v>775</v>
      </c>
      <c r="D25" s="940">
        <v>400</v>
      </c>
      <c r="E25" s="938">
        <v>63769</v>
      </c>
      <c r="F25" s="929"/>
      <c r="G25" s="929"/>
      <c r="H25" s="933"/>
      <c r="I25" s="932"/>
    </row>
    <row r="26" spans="3:9">
      <c r="C26" s="939" t="s">
        <v>776</v>
      </c>
      <c r="D26" s="940">
        <v>2304.9</v>
      </c>
      <c r="E26" s="938">
        <v>63770</v>
      </c>
      <c r="F26" s="929"/>
      <c r="G26" s="929"/>
      <c r="H26" s="933"/>
      <c r="I26" s="932"/>
    </row>
    <row r="27" spans="3:9">
      <c r="C27" s="939" t="s">
        <v>777</v>
      </c>
      <c r="D27" s="940">
        <v>286.72000000000003</v>
      </c>
      <c r="E27" s="938">
        <v>63784</v>
      </c>
      <c r="F27" s="929"/>
      <c r="G27" s="929"/>
      <c r="H27" s="933"/>
      <c r="I27" s="932"/>
    </row>
    <row r="28" spans="3:9">
      <c r="C28" s="939" t="s">
        <v>778</v>
      </c>
      <c r="D28" s="940">
        <v>339.75</v>
      </c>
      <c r="E28" s="938">
        <v>63799</v>
      </c>
      <c r="F28" s="929"/>
      <c r="G28" s="929"/>
      <c r="H28" s="933"/>
      <c r="I28" s="932"/>
    </row>
    <row r="29" spans="3:9">
      <c r="C29" s="939" t="s">
        <v>779</v>
      </c>
      <c r="D29" s="940">
        <v>682.61</v>
      </c>
      <c r="E29" s="938">
        <v>63801</v>
      </c>
      <c r="F29" s="929"/>
      <c r="G29" s="929"/>
      <c r="H29" s="933"/>
      <c r="I29" s="932"/>
    </row>
    <row r="30" spans="3:9">
      <c r="C30" s="939" t="s">
        <v>780</v>
      </c>
      <c r="D30" s="940">
        <v>98.37</v>
      </c>
      <c r="E30" s="938">
        <v>63801</v>
      </c>
      <c r="F30" s="929"/>
      <c r="G30" s="929"/>
      <c r="H30" s="933"/>
      <c r="I30" s="932"/>
    </row>
    <row r="31" spans="3:9">
      <c r="C31" s="939" t="s">
        <v>781</v>
      </c>
      <c r="D31" s="940">
        <v>2352.56</v>
      </c>
      <c r="E31" s="938">
        <v>63803</v>
      </c>
      <c r="F31" s="929"/>
      <c r="G31" s="929"/>
      <c r="H31" s="933"/>
      <c r="I31" s="932"/>
    </row>
    <row r="32" spans="3:9">
      <c r="C32" s="939" t="s">
        <v>782</v>
      </c>
      <c r="D32" s="940">
        <v>200.89</v>
      </c>
      <c r="E32" s="938">
        <v>63810</v>
      </c>
      <c r="F32" s="929"/>
      <c r="G32" s="929"/>
      <c r="H32" s="933"/>
      <c r="I32" s="932"/>
    </row>
    <row r="33" spans="3:9">
      <c r="C33" s="939" t="s">
        <v>783</v>
      </c>
      <c r="D33" s="940">
        <v>402.8</v>
      </c>
      <c r="E33" s="938">
        <v>63820</v>
      </c>
      <c r="F33" s="929"/>
      <c r="G33" s="929"/>
      <c r="H33" s="933"/>
      <c r="I33" s="932"/>
    </row>
    <row r="34" spans="3:9">
      <c r="C34" s="939" t="s">
        <v>784</v>
      </c>
      <c r="D34" s="940">
        <v>228.13</v>
      </c>
      <c r="E34" s="938">
        <v>63820</v>
      </c>
      <c r="F34" s="929"/>
      <c r="G34" s="929"/>
      <c r="H34" s="933"/>
      <c r="I34" s="932"/>
    </row>
    <row r="35" spans="3:9">
      <c r="C35" s="939" t="s">
        <v>785</v>
      </c>
      <c r="D35" s="940">
        <v>309.41000000000003</v>
      </c>
      <c r="E35" s="938">
        <v>63820</v>
      </c>
      <c r="F35" s="929"/>
      <c r="G35" s="929"/>
      <c r="H35" s="933"/>
      <c r="I35" s="932"/>
    </row>
    <row r="36" spans="3:9">
      <c r="C36" s="939" t="s">
        <v>786</v>
      </c>
      <c r="D36" s="940">
        <v>392.09</v>
      </c>
      <c r="E36" s="938">
        <v>63822</v>
      </c>
      <c r="F36" s="929"/>
      <c r="G36" s="929"/>
      <c r="H36" s="933"/>
      <c r="I36" s="932"/>
    </row>
    <row r="37" spans="3:9">
      <c r="C37" s="939" t="s">
        <v>787</v>
      </c>
      <c r="D37" s="940">
        <v>36.200000000000003</v>
      </c>
      <c r="E37" s="938">
        <v>63836</v>
      </c>
      <c r="F37" s="929"/>
      <c r="G37" s="929"/>
      <c r="H37" s="933"/>
      <c r="I37" s="932"/>
    </row>
    <row r="38" spans="3:9">
      <c r="C38" s="939" t="s">
        <v>788</v>
      </c>
      <c r="D38" s="940">
        <v>28</v>
      </c>
      <c r="E38" s="938">
        <v>63838</v>
      </c>
      <c r="F38" s="929"/>
      <c r="G38" s="929"/>
      <c r="H38" s="933"/>
      <c r="I38" s="932"/>
    </row>
    <row r="39" spans="3:9">
      <c r="C39" s="939" t="s">
        <v>789</v>
      </c>
      <c r="D39" s="940">
        <v>653.29999999999995</v>
      </c>
      <c r="E39" s="938">
        <v>63852</v>
      </c>
      <c r="F39" s="929"/>
      <c r="G39" s="929"/>
      <c r="H39" s="933"/>
      <c r="I39" s="932"/>
    </row>
    <row r="40" spans="3:9">
      <c r="C40" s="939" t="s">
        <v>790</v>
      </c>
      <c r="D40" s="940">
        <v>976.3</v>
      </c>
      <c r="E40" s="938">
        <v>63855</v>
      </c>
      <c r="F40" s="929"/>
      <c r="G40" s="929"/>
      <c r="H40" s="933"/>
      <c r="I40" s="932"/>
    </row>
    <row r="41" spans="3:9">
      <c r="C41" s="939" t="s">
        <v>791</v>
      </c>
      <c r="D41" s="940">
        <v>301.99</v>
      </c>
      <c r="E41" s="938">
        <v>63887</v>
      </c>
      <c r="F41" s="929"/>
      <c r="G41" s="929"/>
      <c r="H41" s="935"/>
    </row>
    <row r="42" spans="3:9">
      <c r="C42" s="939" t="s">
        <v>792</v>
      </c>
      <c r="D42" s="940">
        <v>288.75</v>
      </c>
      <c r="E42" s="938">
        <v>63566</v>
      </c>
      <c r="F42" s="929"/>
      <c r="G42" s="929"/>
      <c r="H42" s="935"/>
    </row>
    <row r="43" spans="3:9">
      <c r="C43" s="939" t="s">
        <v>793</v>
      </c>
      <c r="D43" s="940">
        <v>182.49</v>
      </c>
      <c r="E43" s="938">
        <v>63778</v>
      </c>
      <c r="F43" s="929"/>
      <c r="G43" s="929"/>
      <c r="H43" s="935"/>
    </row>
    <row r="44" spans="3:9">
      <c r="C44" s="939" t="s">
        <v>794</v>
      </c>
      <c r="D44" s="940">
        <v>297.11</v>
      </c>
      <c r="E44" s="941" t="s">
        <v>795</v>
      </c>
      <c r="F44" s="929"/>
      <c r="G44" s="929"/>
      <c r="H44" s="935"/>
    </row>
    <row r="45" spans="3:9">
      <c r="C45" s="939" t="s">
        <v>796</v>
      </c>
      <c r="D45" s="940">
        <v>1193.99</v>
      </c>
      <c r="E45" s="941" t="s">
        <v>795</v>
      </c>
      <c r="F45" s="929"/>
      <c r="G45" s="929"/>
      <c r="H45" s="935"/>
    </row>
    <row r="46" spans="3:9">
      <c r="C46" s="939" t="s">
        <v>757</v>
      </c>
      <c r="D46" s="940">
        <v>231.16</v>
      </c>
      <c r="E46" s="941" t="s">
        <v>797</v>
      </c>
      <c r="F46" s="929"/>
      <c r="G46" s="929"/>
      <c r="H46" s="935"/>
    </row>
    <row r="47" spans="3:9">
      <c r="C47" s="939" t="s">
        <v>798</v>
      </c>
      <c r="D47" s="940">
        <v>224.49</v>
      </c>
      <c r="E47" s="941" t="s">
        <v>799</v>
      </c>
      <c r="F47" s="929"/>
      <c r="G47" s="929"/>
      <c r="H47" s="654"/>
    </row>
    <row r="48" spans="3:9">
      <c r="C48" s="939" t="s">
        <v>800</v>
      </c>
      <c r="D48" s="940">
        <v>23.32</v>
      </c>
      <c r="E48" s="941" t="s">
        <v>801</v>
      </c>
      <c r="F48" s="929"/>
      <c r="G48" s="929"/>
      <c r="H48" s="654"/>
    </row>
    <row r="49" spans="3:8">
      <c r="C49" s="939" t="s">
        <v>758</v>
      </c>
      <c r="D49" s="940">
        <v>215.97</v>
      </c>
      <c r="E49" s="941" t="s">
        <v>802</v>
      </c>
      <c r="F49" s="929"/>
      <c r="G49" s="929"/>
      <c r="H49" s="654"/>
    </row>
    <row r="50" spans="3:8">
      <c r="C50" s="939" t="s">
        <v>803</v>
      </c>
      <c r="D50" s="940">
        <v>316.66000000000003</v>
      </c>
      <c r="E50" s="941" t="s">
        <v>804</v>
      </c>
      <c r="F50" s="929"/>
      <c r="G50" s="929"/>
      <c r="H50" s="654"/>
    </row>
    <row r="51" spans="3:8">
      <c r="C51" s="952" t="s">
        <v>805</v>
      </c>
      <c r="D51" s="934">
        <v>118.6</v>
      </c>
      <c r="E51" s="953" t="s">
        <v>806</v>
      </c>
      <c r="F51" s="929"/>
      <c r="G51" s="929"/>
      <c r="H51" s="654"/>
    </row>
    <row r="52" spans="3:8">
      <c r="C52" s="954" t="s">
        <v>807</v>
      </c>
      <c r="D52" s="955">
        <f>SUM(D53:D67)</f>
        <v>5668.6699999999992</v>
      </c>
      <c r="E52" s="951"/>
      <c r="F52" s="929"/>
      <c r="G52" s="929"/>
      <c r="H52" s="654"/>
    </row>
    <row r="53" spans="3:8">
      <c r="C53" s="939" t="s">
        <v>808</v>
      </c>
      <c r="D53" s="942">
        <v>18</v>
      </c>
      <c r="E53" s="941">
        <v>63664</v>
      </c>
      <c r="F53" s="929"/>
      <c r="G53" s="929"/>
      <c r="H53" s="654"/>
    </row>
    <row r="54" spans="3:8">
      <c r="C54" s="939" t="s">
        <v>809</v>
      </c>
      <c r="D54" s="942">
        <v>97.5</v>
      </c>
      <c r="E54" s="941">
        <v>63667</v>
      </c>
      <c r="F54" s="929"/>
      <c r="G54" s="929"/>
      <c r="H54" s="654"/>
    </row>
    <row r="55" spans="3:8">
      <c r="C55" s="943" t="s">
        <v>810</v>
      </c>
      <c r="D55" s="942">
        <v>76.459999999999994</v>
      </c>
      <c r="E55" s="938">
        <v>63742</v>
      </c>
      <c r="F55" s="929"/>
      <c r="G55" s="929"/>
      <c r="H55" s="654"/>
    </row>
    <row r="56" spans="3:8">
      <c r="C56" s="943" t="s">
        <v>811</v>
      </c>
      <c r="D56" s="942">
        <v>110</v>
      </c>
      <c r="E56" s="938">
        <v>63771</v>
      </c>
      <c r="F56" s="929"/>
      <c r="G56" s="929"/>
      <c r="H56" s="654"/>
    </row>
    <row r="57" spans="3:8">
      <c r="C57" s="943" t="s">
        <v>812</v>
      </c>
      <c r="D57" s="942">
        <v>876</v>
      </c>
      <c r="E57" s="938">
        <v>63792</v>
      </c>
      <c r="F57" s="929"/>
      <c r="G57" s="929"/>
      <c r="H57" s="654"/>
    </row>
    <row r="58" spans="3:8">
      <c r="C58" s="943" t="s">
        <v>813</v>
      </c>
      <c r="D58" s="942">
        <v>16.5</v>
      </c>
      <c r="E58" s="938">
        <v>63795</v>
      </c>
      <c r="F58" s="929"/>
      <c r="G58" s="929"/>
      <c r="H58" s="932"/>
    </row>
    <row r="59" spans="3:8">
      <c r="C59" s="943" t="s">
        <v>814</v>
      </c>
      <c r="D59" s="942">
        <v>526.99</v>
      </c>
      <c r="E59" s="938">
        <v>63784</v>
      </c>
      <c r="F59" s="929"/>
      <c r="G59" s="929"/>
      <c r="H59" s="932"/>
    </row>
    <row r="60" spans="3:8">
      <c r="C60" s="943" t="s">
        <v>815</v>
      </c>
      <c r="D60" s="942">
        <v>2044.58</v>
      </c>
      <c r="E60" s="938">
        <v>63784</v>
      </c>
      <c r="F60" s="929"/>
      <c r="G60" s="929"/>
      <c r="H60" s="932"/>
    </row>
    <row r="61" spans="3:8">
      <c r="C61" s="943" t="s">
        <v>816</v>
      </c>
      <c r="D61" s="942">
        <v>30</v>
      </c>
      <c r="E61" s="938">
        <v>63808</v>
      </c>
      <c r="F61" s="929"/>
      <c r="G61" s="929"/>
      <c r="H61" s="932"/>
    </row>
    <row r="62" spans="3:8">
      <c r="C62" s="943" t="s">
        <v>817</v>
      </c>
      <c r="D62" s="942">
        <v>1642.1</v>
      </c>
      <c r="E62" s="938">
        <v>63817</v>
      </c>
      <c r="F62" s="929"/>
      <c r="G62" s="929"/>
      <c r="H62" s="932"/>
    </row>
    <row r="63" spans="3:8">
      <c r="C63" s="943" t="s">
        <v>818</v>
      </c>
      <c r="D63" s="942">
        <v>29.4</v>
      </c>
      <c r="E63" s="938">
        <v>63817</v>
      </c>
      <c r="F63" s="929"/>
      <c r="G63" s="929"/>
      <c r="H63" s="932"/>
    </row>
    <row r="64" spans="3:8">
      <c r="C64" s="943" t="s">
        <v>819</v>
      </c>
      <c r="D64" s="942">
        <v>60</v>
      </c>
      <c r="E64" s="938">
        <v>63818</v>
      </c>
      <c r="F64" s="929"/>
      <c r="G64" s="929"/>
      <c r="H64" s="932"/>
    </row>
    <row r="65" spans="3:258">
      <c r="C65" s="943" t="s">
        <v>820</v>
      </c>
      <c r="D65" s="942">
        <v>37.14</v>
      </c>
      <c r="E65" s="938">
        <v>63916</v>
      </c>
      <c r="F65" s="929"/>
      <c r="G65" s="929"/>
      <c r="H65" s="932"/>
      <c r="AT65" s="642">
        <v>5527.5299999999988</v>
      </c>
      <c r="AU65" s="642">
        <v>5527.5299999999988</v>
      </c>
      <c r="AV65" s="642">
        <v>5527.5299999999988</v>
      </c>
      <c r="AW65" s="642">
        <v>5527.5299999999988</v>
      </c>
      <c r="AX65" s="642">
        <v>5527.5299999999988</v>
      </c>
      <c r="AY65" s="642">
        <v>5527.5299999999988</v>
      </c>
      <c r="AZ65" s="642">
        <v>5527.5299999999988</v>
      </c>
      <c r="BA65" s="642">
        <v>5527.5299999999988</v>
      </c>
      <c r="BB65" s="642">
        <v>5527.5299999999988</v>
      </c>
      <c r="BC65" s="642">
        <v>5527.5299999999988</v>
      </c>
      <c r="BD65" s="642">
        <v>5527.5299999999988</v>
      </c>
      <c r="BE65" s="642">
        <v>5527.5299999999988</v>
      </c>
      <c r="BF65" s="642">
        <v>5527.5299999999988</v>
      </c>
      <c r="BG65" s="642">
        <v>5527.5299999999988</v>
      </c>
      <c r="BH65" s="642">
        <v>5527.5299999999988</v>
      </c>
      <c r="BI65" s="642">
        <v>5527.5299999999988</v>
      </c>
      <c r="BJ65" s="642">
        <v>5527.5299999999988</v>
      </c>
      <c r="BK65" s="642">
        <v>5527.5299999999988</v>
      </c>
      <c r="BL65" s="642">
        <v>5527.5299999999988</v>
      </c>
      <c r="BM65" s="642">
        <v>5527.5299999999988</v>
      </c>
      <c r="BN65" s="642">
        <v>5527.5299999999988</v>
      </c>
      <c r="BO65" s="642">
        <v>5527.5299999999988</v>
      </c>
      <c r="BP65" s="642">
        <v>5527.5299999999988</v>
      </c>
      <c r="BQ65" s="642">
        <v>5527.5299999999988</v>
      </c>
      <c r="BR65" s="642">
        <v>5527.5299999999988</v>
      </c>
      <c r="BS65" s="642">
        <v>5527.5299999999988</v>
      </c>
      <c r="BT65" s="642">
        <v>5527.5299999999988</v>
      </c>
      <c r="BU65" s="642">
        <v>5527.5299999999988</v>
      </c>
      <c r="BV65" s="642">
        <v>5527.5299999999988</v>
      </c>
      <c r="BW65" s="642">
        <v>5527.5299999999988</v>
      </c>
      <c r="BX65" s="642">
        <v>5527.5299999999988</v>
      </c>
      <c r="BY65" s="642">
        <v>5527.5299999999988</v>
      </c>
      <c r="BZ65" s="642">
        <v>5527.5299999999988</v>
      </c>
      <c r="CA65" s="642">
        <v>5527.5299999999988</v>
      </c>
      <c r="CB65" s="642">
        <v>5527.5299999999988</v>
      </c>
      <c r="CC65" s="642">
        <v>5527.5299999999988</v>
      </c>
      <c r="CD65" s="642">
        <v>5527.5299999999988</v>
      </c>
      <c r="CE65" s="642">
        <v>5527.5299999999988</v>
      </c>
      <c r="CF65" s="642">
        <v>5527.5299999999988</v>
      </c>
      <c r="CG65" s="642">
        <v>5527.5299999999988</v>
      </c>
      <c r="CH65" s="642">
        <v>5527.5299999999988</v>
      </c>
      <c r="CI65" s="642">
        <v>5527.5299999999988</v>
      </c>
      <c r="CJ65" s="642">
        <v>5527.5299999999988</v>
      </c>
      <c r="CK65" s="642">
        <v>5527.5299999999988</v>
      </c>
      <c r="CL65" s="642">
        <v>5527.5299999999988</v>
      </c>
      <c r="CM65" s="642">
        <v>5527.5299999999988</v>
      </c>
      <c r="CN65" s="642">
        <v>5527.5299999999988</v>
      </c>
      <c r="CO65" s="642">
        <v>5527.5299999999988</v>
      </c>
      <c r="CP65" s="642">
        <v>5527.5299999999988</v>
      </c>
      <c r="CQ65" s="642">
        <v>5527.5299999999988</v>
      </c>
      <c r="CR65" s="642">
        <v>5527.5299999999988</v>
      </c>
      <c r="CS65" s="642">
        <v>5527.5299999999988</v>
      </c>
      <c r="CT65" s="642">
        <v>5527.5299999999988</v>
      </c>
      <c r="CU65" s="642">
        <v>5527.5299999999988</v>
      </c>
      <c r="CV65" s="642">
        <v>5527.5299999999988</v>
      </c>
      <c r="CW65" s="642">
        <v>5527.5299999999988</v>
      </c>
      <c r="CX65" s="642">
        <v>5527.5299999999988</v>
      </c>
      <c r="CY65" s="642">
        <v>5527.5299999999988</v>
      </c>
      <c r="CZ65" s="642">
        <v>5527.5299999999988</v>
      </c>
      <c r="DA65" s="642">
        <v>5527.5299999999988</v>
      </c>
      <c r="DB65" s="642">
        <v>5527.5299999999988</v>
      </c>
      <c r="DC65" s="642">
        <v>5527.5299999999988</v>
      </c>
      <c r="DD65" s="642">
        <v>5527.5299999999988</v>
      </c>
      <c r="DE65" s="642">
        <v>5527.5299999999988</v>
      </c>
      <c r="DF65" s="642">
        <v>5527.5299999999988</v>
      </c>
      <c r="DG65" s="642">
        <v>5527.5299999999988</v>
      </c>
      <c r="DH65" s="642">
        <v>5527.5299999999988</v>
      </c>
      <c r="DI65" s="642">
        <v>5527.5299999999988</v>
      </c>
      <c r="DJ65" s="642">
        <v>5527.5299999999988</v>
      </c>
      <c r="DK65" s="642">
        <v>5527.5299999999988</v>
      </c>
      <c r="DL65" s="642">
        <v>5527.5299999999988</v>
      </c>
      <c r="DM65" s="642">
        <v>5527.5299999999988</v>
      </c>
      <c r="DN65" s="642">
        <v>5527.5299999999988</v>
      </c>
      <c r="DO65" s="642">
        <v>5527.5299999999988</v>
      </c>
      <c r="DP65" s="642">
        <v>5527.5299999999988</v>
      </c>
      <c r="DQ65" s="642">
        <v>5527.5299999999988</v>
      </c>
      <c r="DR65" s="642">
        <v>5527.5299999999988</v>
      </c>
      <c r="DS65" s="642">
        <v>5527.5299999999988</v>
      </c>
      <c r="DT65" s="642">
        <v>5527.5299999999988</v>
      </c>
      <c r="DU65" s="642">
        <v>5527.5299999999988</v>
      </c>
      <c r="DV65" s="642">
        <v>5527.5299999999988</v>
      </c>
      <c r="DW65" s="642">
        <v>5527.5299999999988</v>
      </c>
      <c r="DX65" s="642">
        <v>5527.5299999999988</v>
      </c>
      <c r="DY65" s="642">
        <v>5527.5299999999988</v>
      </c>
      <c r="DZ65" s="642">
        <v>5527.5299999999988</v>
      </c>
      <c r="EA65" s="642">
        <v>5527.5299999999988</v>
      </c>
      <c r="EB65" s="642">
        <v>5527.5299999999988</v>
      </c>
      <c r="EC65" s="642">
        <v>5527.5299999999988</v>
      </c>
      <c r="ED65" s="642">
        <v>5527.5299999999988</v>
      </c>
      <c r="EE65" s="642">
        <v>5527.5299999999988</v>
      </c>
      <c r="EF65" s="642">
        <v>5527.5299999999988</v>
      </c>
      <c r="EG65" s="642">
        <v>5527.5299999999988</v>
      </c>
      <c r="EH65" s="642">
        <v>5527.5299999999988</v>
      </c>
      <c r="EI65" s="642">
        <v>5527.5299999999988</v>
      </c>
      <c r="EJ65" s="642">
        <v>5527.5299999999988</v>
      </c>
      <c r="EK65" s="642">
        <v>5527.5299999999988</v>
      </c>
      <c r="EL65" s="642">
        <v>5527.5299999999988</v>
      </c>
      <c r="EM65" s="642">
        <v>5527.5299999999988</v>
      </c>
      <c r="EN65" s="642">
        <v>5527.5299999999988</v>
      </c>
      <c r="EO65" s="642">
        <v>5527.5299999999988</v>
      </c>
      <c r="EP65" s="642">
        <v>5527.5299999999988</v>
      </c>
      <c r="EQ65" s="642">
        <v>5527.5299999999988</v>
      </c>
      <c r="ER65" s="642">
        <v>5527.5299999999988</v>
      </c>
      <c r="ES65" s="642">
        <v>5527.5299999999988</v>
      </c>
      <c r="ET65" s="642">
        <v>5527.5299999999988</v>
      </c>
      <c r="EU65" s="642">
        <v>5527.5299999999988</v>
      </c>
      <c r="EV65" s="642">
        <v>5527.5299999999988</v>
      </c>
      <c r="EW65" s="642">
        <v>5527.5299999999988</v>
      </c>
      <c r="EX65" s="642">
        <v>5527.5299999999988</v>
      </c>
      <c r="EY65" s="642">
        <v>5527.5299999999988</v>
      </c>
      <c r="EZ65" s="642">
        <v>5527.5299999999988</v>
      </c>
      <c r="FA65" s="642">
        <v>5527.5299999999988</v>
      </c>
      <c r="FB65" s="642">
        <v>5527.5299999999988</v>
      </c>
      <c r="FC65" s="642">
        <v>5527.5299999999988</v>
      </c>
      <c r="FD65" s="642">
        <v>5527.5299999999988</v>
      </c>
      <c r="FE65" s="642">
        <v>5527.5299999999988</v>
      </c>
      <c r="FF65" s="642">
        <v>5527.5299999999988</v>
      </c>
      <c r="FG65" s="642">
        <v>5527.5299999999988</v>
      </c>
      <c r="FH65" s="642">
        <v>5527.5299999999988</v>
      </c>
      <c r="FI65" s="642">
        <v>5527.5299999999988</v>
      </c>
      <c r="FJ65" s="642">
        <v>5527.5299999999988</v>
      </c>
      <c r="FK65" s="642">
        <v>5527.5299999999988</v>
      </c>
      <c r="FL65" s="642">
        <v>5527.5299999999988</v>
      </c>
      <c r="FM65" s="642">
        <v>5527.5299999999988</v>
      </c>
      <c r="FN65" s="642">
        <v>5527.5299999999988</v>
      </c>
      <c r="FO65" s="642">
        <v>5527.5299999999988</v>
      </c>
      <c r="FP65" s="642">
        <v>5527.5299999999988</v>
      </c>
      <c r="FQ65" s="642">
        <v>5527.5299999999988</v>
      </c>
      <c r="FR65" s="642">
        <v>5527.5299999999988</v>
      </c>
      <c r="FS65" s="642">
        <v>5527.5299999999988</v>
      </c>
      <c r="FT65" s="642">
        <v>5527.5299999999988</v>
      </c>
      <c r="FU65" s="642">
        <v>5527.5299999999988</v>
      </c>
      <c r="FV65" s="642">
        <v>5527.5299999999988</v>
      </c>
      <c r="FW65" s="642">
        <v>5527.5299999999988</v>
      </c>
      <c r="FX65" s="642">
        <v>5527.5299999999988</v>
      </c>
      <c r="FY65" s="642">
        <v>5527.5299999999988</v>
      </c>
      <c r="FZ65" s="642">
        <v>5527.5299999999988</v>
      </c>
      <c r="GA65" s="642">
        <v>5527.5299999999988</v>
      </c>
      <c r="GB65" s="642">
        <v>5527.5299999999988</v>
      </c>
      <c r="GC65" s="642">
        <v>5527.5299999999988</v>
      </c>
      <c r="GD65" s="642">
        <v>5527.5299999999988</v>
      </c>
      <c r="GE65" s="642">
        <v>5527.5299999999988</v>
      </c>
      <c r="GF65" s="642">
        <v>5527.5299999999988</v>
      </c>
      <c r="GG65" s="642">
        <v>5527.5299999999988</v>
      </c>
      <c r="GH65" s="642">
        <v>5527.5299999999988</v>
      </c>
      <c r="GI65" s="642">
        <v>5527.5299999999988</v>
      </c>
      <c r="GJ65" s="642">
        <v>5527.5299999999988</v>
      </c>
      <c r="GK65" s="642">
        <v>5527.5299999999988</v>
      </c>
      <c r="GL65" s="642">
        <v>5527.5299999999988</v>
      </c>
      <c r="GM65" s="642">
        <v>5527.5299999999988</v>
      </c>
      <c r="GN65" s="642">
        <v>5527.5299999999988</v>
      </c>
      <c r="GO65" s="642">
        <v>5527.5299999999988</v>
      </c>
      <c r="GP65" s="642">
        <v>5527.5299999999988</v>
      </c>
      <c r="GQ65" s="642">
        <v>5527.5299999999988</v>
      </c>
      <c r="GR65" s="642">
        <v>5527.5299999999988</v>
      </c>
      <c r="GS65" s="642">
        <v>5527.5299999999988</v>
      </c>
      <c r="GT65" s="642">
        <v>5527.5299999999988</v>
      </c>
      <c r="GU65" s="642">
        <v>5527.5299999999988</v>
      </c>
      <c r="GV65" s="642">
        <v>5527.5299999999988</v>
      </c>
      <c r="GW65" s="642">
        <v>5527.5299999999988</v>
      </c>
      <c r="GX65" s="642">
        <v>5527.5299999999988</v>
      </c>
      <c r="GY65" s="642">
        <v>5527.5299999999988</v>
      </c>
      <c r="GZ65" s="642">
        <v>5527.5299999999988</v>
      </c>
      <c r="HA65" s="642">
        <v>5527.5299999999988</v>
      </c>
      <c r="HB65" s="642">
        <v>5527.5299999999988</v>
      </c>
      <c r="HC65" s="642">
        <v>5527.5299999999988</v>
      </c>
      <c r="HD65" s="642">
        <v>5527.5299999999988</v>
      </c>
      <c r="HE65" s="642">
        <v>5527.5299999999988</v>
      </c>
      <c r="HF65" s="642">
        <v>5527.5299999999988</v>
      </c>
      <c r="HG65" s="642">
        <v>5527.5299999999988</v>
      </c>
      <c r="HH65" s="642">
        <v>5527.5299999999988</v>
      </c>
      <c r="HI65" s="642">
        <v>5527.5299999999988</v>
      </c>
      <c r="HJ65" s="642">
        <v>5527.5299999999988</v>
      </c>
      <c r="HK65" s="642">
        <v>5527.5299999999988</v>
      </c>
      <c r="HL65" s="642">
        <v>5527.5299999999988</v>
      </c>
      <c r="HM65" s="642">
        <v>5527.5299999999988</v>
      </c>
      <c r="HN65" s="642">
        <v>5527.5299999999988</v>
      </c>
      <c r="HO65" s="642">
        <v>5527.5299999999988</v>
      </c>
      <c r="HP65" s="642">
        <v>5527.5299999999988</v>
      </c>
      <c r="HQ65" s="642">
        <v>5527.5299999999988</v>
      </c>
      <c r="HR65" s="642">
        <v>5527.5299999999988</v>
      </c>
      <c r="HS65" s="642">
        <v>5527.5299999999988</v>
      </c>
      <c r="HT65" s="642">
        <v>5527.5299999999988</v>
      </c>
      <c r="HU65" s="642">
        <v>5527.5299999999988</v>
      </c>
      <c r="HV65" s="642">
        <v>5527.5299999999988</v>
      </c>
      <c r="HW65" s="642">
        <v>5527.5299999999988</v>
      </c>
      <c r="HX65" s="642">
        <v>5527.5299999999988</v>
      </c>
      <c r="HY65" s="642">
        <v>5527.5299999999988</v>
      </c>
      <c r="HZ65" s="642">
        <v>5527.5299999999988</v>
      </c>
      <c r="IA65" s="642">
        <v>5527.5299999999988</v>
      </c>
      <c r="IB65" s="642">
        <v>5527.5299999999988</v>
      </c>
      <c r="IC65" s="642">
        <v>5527.5299999999988</v>
      </c>
      <c r="ID65" s="642">
        <v>5527.5299999999988</v>
      </c>
      <c r="IE65" s="642">
        <v>5527.5299999999988</v>
      </c>
      <c r="IF65" s="642">
        <v>5527.5299999999988</v>
      </c>
      <c r="IG65" s="642">
        <v>5527.5299999999988</v>
      </c>
      <c r="IH65" s="642">
        <v>5527.5299999999988</v>
      </c>
      <c r="II65" s="642">
        <v>5527.5299999999988</v>
      </c>
      <c r="IJ65" s="642">
        <v>5527.5299999999988</v>
      </c>
      <c r="IK65" s="642">
        <v>5527.5299999999988</v>
      </c>
      <c r="IL65" s="642">
        <v>5527.5299999999988</v>
      </c>
      <c r="IM65" s="642">
        <v>5527.5299999999988</v>
      </c>
      <c r="IN65" s="642">
        <v>5527.5299999999988</v>
      </c>
      <c r="IO65" s="642">
        <v>5527.5299999999988</v>
      </c>
      <c r="IP65" s="642">
        <v>5527.5299999999988</v>
      </c>
      <c r="IQ65" s="642">
        <v>5527.5299999999988</v>
      </c>
      <c r="IR65" s="642">
        <v>5527.5299999999988</v>
      </c>
      <c r="IS65" s="642">
        <v>5527.5299999999988</v>
      </c>
      <c r="IT65" s="642">
        <v>5527.5299999999988</v>
      </c>
      <c r="IU65" s="642">
        <v>5527.5299999999988</v>
      </c>
      <c r="IV65" s="642">
        <v>5527.5299999999988</v>
      </c>
      <c r="IW65" s="642">
        <v>5527.5299999999988</v>
      </c>
      <c r="IX65" s="642">
        <v>5527.5299999999988</v>
      </c>
    </row>
    <row r="66" spans="3:258">
      <c r="C66" s="943" t="s">
        <v>821</v>
      </c>
      <c r="D66" s="942">
        <v>20</v>
      </c>
      <c r="E66" s="938">
        <v>63916</v>
      </c>
      <c r="F66" s="929"/>
      <c r="G66" s="929"/>
      <c r="H66" s="932"/>
      <c r="AD66" s="642">
        <v>27681.384293999999</v>
      </c>
      <c r="AE66" s="642" t="s">
        <v>422</v>
      </c>
      <c r="AF66" s="642">
        <v>27681.384293999999</v>
      </c>
      <c r="AG66" s="642" t="s">
        <v>422</v>
      </c>
      <c r="AH66" s="642">
        <v>27681.384293999999</v>
      </c>
      <c r="AI66" s="642" t="s">
        <v>422</v>
      </c>
      <c r="AJ66" s="642">
        <v>27681.384293999999</v>
      </c>
      <c r="AK66" s="642" t="s">
        <v>422</v>
      </c>
      <c r="AL66" s="642">
        <v>27681.384293999999</v>
      </c>
      <c r="AM66" s="642" t="s">
        <v>422</v>
      </c>
      <c r="AN66" s="642">
        <v>27681.384293999999</v>
      </c>
      <c r="AO66" s="642" t="s">
        <v>422</v>
      </c>
      <c r="AP66" s="642">
        <v>27681.384293999999</v>
      </c>
      <c r="AQ66" s="642" t="s">
        <v>422</v>
      </c>
      <c r="AR66" s="642">
        <v>27681.384293999999</v>
      </c>
      <c r="AS66" s="642" t="s">
        <v>422</v>
      </c>
      <c r="AT66" s="642">
        <v>27681.384293999999</v>
      </c>
      <c r="AU66" s="642" t="s">
        <v>422</v>
      </c>
      <c r="AV66" s="642">
        <v>27681.384293999999</v>
      </c>
      <c r="AW66" s="642" t="s">
        <v>422</v>
      </c>
      <c r="AX66" s="642">
        <v>27681.384293999999</v>
      </c>
      <c r="AY66" s="642" t="s">
        <v>422</v>
      </c>
      <c r="AZ66" s="642">
        <v>27681.384293999999</v>
      </c>
      <c r="BA66" s="642" t="s">
        <v>422</v>
      </c>
      <c r="BB66" s="642">
        <v>27681.384293999999</v>
      </c>
      <c r="BC66" s="642" t="s">
        <v>422</v>
      </c>
      <c r="BD66" s="642">
        <v>27681.384293999999</v>
      </c>
      <c r="BE66" s="642" t="s">
        <v>422</v>
      </c>
      <c r="BF66" s="642">
        <v>27681.384293999999</v>
      </c>
      <c r="BG66" s="642" t="s">
        <v>422</v>
      </c>
      <c r="BH66" s="642">
        <v>27681.384293999999</v>
      </c>
      <c r="BI66" s="642" t="s">
        <v>422</v>
      </c>
      <c r="BJ66" s="642">
        <v>27681.384293999999</v>
      </c>
      <c r="BK66" s="642" t="s">
        <v>422</v>
      </c>
      <c r="BL66" s="642">
        <v>27681.384293999999</v>
      </c>
      <c r="BM66" s="642" t="s">
        <v>422</v>
      </c>
      <c r="BN66" s="642">
        <v>27681.384293999999</v>
      </c>
      <c r="BO66" s="642" t="s">
        <v>422</v>
      </c>
      <c r="BP66" s="642">
        <v>27681.384293999999</v>
      </c>
      <c r="BQ66" s="642" t="s">
        <v>422</v>
      </c>
      <c r="BR66" s="642">
        <v>27681.384293999999</v>
      </c>
      <c r="BS66" s="642" t="s">
        <v>422</v>
      </c>
      <c r="BT66" s="642">
        <v>27681.384293999999</v>
      </c>
      <c r="BU66" s="642" t="s">
        <v>422</v>
      </c>
      <c r="BV66" s="642">
        <v>27681.384293999999</v>
      </c>
      <c r="BW66" s="642" t="s">
        <v>422</v>
      </c>
      <c r="BX66" s="642">
        <v>27681.384293999999</v>
      </c>
      <c r="BY66" s="642" t="s">
        <v>422</v>
      </c>
      <c r="BZ66" s="642">
        <v>27681.384293999999</v>
      </c>
      <c r="CA66" s="642" t="s">
        <v>422</v>
      </c>
      <c r="CB66" s="642">
        <v>27681.384293999999</v>
      </c>
      <c r="CC66" s="642" t="s">
        <v>422</v>
      </c>
      <c r="CD66" s="642">
        <v>27681.384293999999</v>
      </c>
      <c r="CE66" s="642" t="s">
        <v>422</v>
      </c>
      <c r="CF66" s="642">
        <v>27681.384293999999</v>
      </c>
      <c r="CG66" s="642" t="s">
        <v>422</v>
      </c>
      <c r="CH66" s="642">
        <v>27681.384293999999</v>
      </c>
      <c r="CI66" s="642" t="s">
        <v>422</v>
      </c>
      <c r="CJ66" s="642">
        <v>27681.384293999999</v>
      </c>
      <c r="CK66" s="642" t="s">
        <v>422</v>
      </c>
      <c r="CL66" s="642">
        <v>27681.384293999999</v>
      </c>
      <c r="CM66" s="642" t="s">
        <v>422</v>
      </c>
      <c r="CN66" s="642">
        <v>27681.384293999999</v>
      </c>
      <c r="CO66" s="642" t="s">
        <v>422</v>
      </c>
      <c r="CP66" s="642">
        <v>27681.384293999999</v>
      </c>
      <c r="CQ66" s="642" t="s">
        <v>422</v>
      </c>
      <c r="CR66" s="642">
        <v>27681.384293999999</v>
      </c>
      <c r="CS66" s="642" t="s">
        <v>422</v>
      </c>
      <c r="CT66" s="642">
        <v>27681.384293999999</v>
      </c>
      <c r="CU66" s="642" t="s">
        <v>422</v>
      </c>
      <c r="CV66" s="642">
        <v>27681.384293999999</v>
      </c>
      <c r="CW66" s="642" t="s">
        <v>422</v>
      </c>
      <c r="CX66" s="642">
        <v>27681.384293999999</v>
      </c>
      <c r="CY66" s="642" t="s">
        <v>422</v>
      </c>
      <c r="CZ66" s="642">
        <v>27681.384293999999</v>
      </c>
      <c r="DA66" s="642" t="s">
        <v>422</v>
      </c>
      <c r="DB66" s="642">
        <v>27681.384293999999</v>
      </c>
      <c r="DC66" s="642" t="s">
        <v>422</v>
      </c>
      <c r="DD66" s="642">
        <v>27681.384293999999</v>
      </c>
      <c r="DE66" s="642" t="s">
        <v>422</v>
      </c>
      <c r="DF66" s="642">
        <v>27681.384293999999</v>
      </c>
      <c r="DG66" s="642" t="s">
        <v>422</v>
      </c>
      <c r="DH66" s="642">
        <v>27681.384293999999</v>
      </c>
      <c r="DI66" s="642" t="s">
        <v>422</v>
      </c>
      <c r="DJ66" s="642">
        <v>27681.384293999999</v>
      </c>
      <c r="DK66" s="642" t="s">
        <v>422</v>
      </c>
      <c r="DL66" s="642">
        <v>27681.384293999999</v>
      </c>
      <c r="DM66" s="642" t="s">
        <v>422</v>
      </c>
      <c r="DN66" s="642">
        <v>27681.384293999999</v>
      </c>
      <c r="DO66" s="642" t="s">
        <v>422</v>
      </c>
      <c r="DP66" s="642">
        <v>27681.384293999999</v>
      </c>
      <c r="DQ66" s="642" t="s">
        <v>422</v>
      </c>
      <c r="DR66" s="642">
        <v>27681.384293999999</v>
      </c>
      <c r="DS66" s="642" t="s">
        <v>422</v>
      </c>
      <c r="DT66" s="642">
        <v>27681.384293999999</v>
      </c>
      <c r="DU66" s="642" t="s">
        <v>422</v>
      </c>
      <c r="DV66" s="642">
        <v>27681.384293999999</v>
      </c>
      <c r="DW66" s="642" t="s">
        <v>422</v>
      </c>
      <c r="DX66" s="642">
        <v>27681.384293999999</v>
      </c>
      <c r="DY66" s="642" t="s">
        <v>422</v>
      </c>
      <c r="DZ66" s="642">
        <v>27681.384293999999</v>
      </c>
      <c r="EA66" s="642" t="s">
        <v>422</v>
      </c>
      <c r="EB66" s="642">
        <v>27681.384293999999</v>
      </c>
      <c r="EC66" s="642" t="s">
        <v>422</v>
      </c>
      <c r="ED66" s="642">
        <v>27681.384293999999</v>
      </c>
      <c r="EE66" s="642" t="s">
        <v>422</v>
      </c>
      <c r="EF66" s="642">
        <v>27681.384293999999</v>
      </c>
      <c r="EG66" s="642" t="s">
        <v>422</v>
      </c>
      <c r="EH66" s="642">
        <v>27681.384293999999</v>
      </c>
      <c r="EI66" s="642" t="s">
        <v>422</v>
      </c>
      <c r="EJ66" s="642">
        <v>27681.384293999999</v>
      </c>
      <c r="EK66" s="642" t="s">
        <v>422</v>
      </c>
      <c r="EL66" s="642">
        <v>27681.384293999999</v>
      </c>
      <c r="EM66" s="642" t="s">
        <v>422</v>
      </c>
      <c r="EN66" s="642">
        <v>27681.384293999999</v>
      </c>
      <c r="EO66" s="642" t="s">
        <v>422</v>
      </c>
      <c r="EP66" s="642">
        <v>27681.384293999999</v>
      </c>
      <c r="EQ66" s="642" t="s">
        <v>422</v>
      </c>
      <c r="ER66" s="642">
        <v>27681.384293999999</v>
      </c>
      <c r="ES66" s="642" t="s">
        <v>422</v>
      </c>
      <c r="ET66" s="642">
        <v>27681.384293999999</v>
      </c>
      <c r="EU66" s="642" t="s">
        <v>422</v>
      </c>
      <c r="EV66" s="642">
        <v>27681.384293999999</v>
      </c>
      <c r="EW66" s="642" t="s">
        <v>422</v>
      </c>
      <c r="EX66" s="642">
        <v>27681.384293999999</v>
      </c>
      <c r="EY66" s="642" t="s">
        <v>422</v>
      </c>
      <c r="EZ66" s="642">
        <v>27681.384293999999</v>
      </c>
      <c r="FA66" s="642" t="s">
        <v>422</v>
      </c>
      <c r="FB66" s="642">
        <v>27681.384293999999</v>
      </c>
      <c r="FC66" s="642" t="s">
        <v>422</v>
      </c>
      <c r="FD66" s="642">
        <v>27681.384293999999</v>
      </c>
      <c r="FE66" s="642" t="s">
        <v>422</v>
      </c>
      <c r="FF66" s="642">
        <v>27681.384293999999</v>
      </c>
      <c r="FG66" s="642" t="s">
        <v>422</v>
      </c>
      <c r="FH66" s="642">
        <v>27681.384293999999</v>
      </c>
      <c r="FI66" s="642" t="s">
        <v>422</v>
      </c>
      <c r="FJ66" s="642">
        <v>27681.384293999999</v>
      </c>
      <c r="FK66" s="642" t="s">
        <v>422</v>
      </c>
      <c r="FL66" s="642">
        <v>27681.384293999999</v>
      </c>
      <c r="FM66" s="642" t="s">
        <v>422</v>
      </c>
      <c r="FN66" s="642">
        <v>27681.384293999999</v>
      </c>
      <c r="FO66" s="642" t="s">
        <v>422</v>
      </c>
      <c r="FP66" s="642">
        <v>27681.384293999999</v>
      </c>
      <c r="FQ66" s="642" t="s">
        <v>422</v>
      </c>
      <c r="FR66" s="642">
        <v>27681.384293999999</v>
      </c>
      <c r="FS66" s="642" t="s">
        <v>422</v>
      </c>
      <c r="FT66" s="642">
        <v>27681.384293999999</v>
      </c>
      <c r="FU66" s="642" t="s">
        <v>422</v>
      </c>
      <c r="FV66" s="642">
        <v>27681.384293999999</v>
      </c>
      <c r="FW66" s="642" t="s">
        <v>422</v>
      </c>
      <c r="FX66" s="642">
        <v>27681.384293999999</v>
      </c>
      <c r="FY66" s="642" t="s">
        <v>422</v>
      </c>
      <c r="FZ66" s="642">
        <v>27681.384293999999</v>
      </c>
      <c r="GA66" s="642" t="s">
        <v>422</v>
      </c>
      <c r="GB66" s="642">
        <v>27681.384293999999</v>
      </c>
      <c r="GC66" s="642" t="s">
        <v>422</v>
      </c>
      <c r="GD66" s="642">
        <v>27681.384293999999</v>
      </c>
      <c r="GE66" s="642" t="s">
        <v>422</v>
      </c>
      <c r="GF66" s="642">
        <v>27681.384293999999</v>
      </c>
      <c r="GG66" s="642" t="s">
        <v>422</v>
      </c>
      <c r="GH66" s="642">
        <v>27681.384293999999</v>
      </c>
      <c r="GI66" s="642" t="s">
        <v>422</v>
      </c>
      <c r="GJ66" s="642">
        <v>27681.384293999999</v>
      </c>
      <c r="GK66" s="642" t="s">
        <v>422</v>
      </c>
      <c r="GL66" s="642">
        <v>27681.384293999999</v>
      </c>
      <c r="GM66" s="642" t="s">
        <v>422</v>
      </c>
      <c r="GN66" s="642">
        <v>27681.384293999999</v>
      </c>
      <c r="GO66" s="642" t="s">
        <v>422</v>
      </c>
      <c r="GP66" s="642">
        <v>27681.384293999999</v>
      </c>
      <c r="GQ66" s="642" t="s">
        <v>422</v>
      </c>
      <c r="GR66" s="642">
        <v>27681.384293999999</v>
      </c>
      <c r="GS66" s="642" t="s">
        <v>422</v>
      </c>
      <c r="GT66" s="642">
        <v>27681.384293999999</v>
      </c>
      <c r="GU66" s="642" t="s">
        <v>422</v>
      </c>
      <c r="GV66" s="642">
        <v>27681.384293999999</v>
      </c>
      <c r="GW66" s="642" t="s">
        <v>422</v>
      </c>
      <c r="GX66" s="642">
        <v>27681.384293999999</v>
      </c>
      <c r="GY66" s="642" t="s">
        <v>422</v>
      </c>
      <c r="GZ66" s="642">
        <v>27681.384293999999</v>
      </c>
      <c r="HA66" s="642" t="s">
        <v>422</v>
      </c>
      <c r="HB66" s="642">
        <v>27681.384293999999</v>
      </c>
      <c r="HC66" s="642" t="s">
        <v>422</v>
      </c>
      <c r="HD66" s="642">
        <v>27681.384293999999</v>
      </c>
      <c r="HE66" s="642" t="s">
        <v>422</v>
      </c>
      <c r="HF66" s="642">
        <v>27681.384293999999</v>
      </c>
      <c r="HG66" s="642" t="s">
        <v>422</v>
      </c>
      <c r="HH66" s="642">
        <v>27681.384293999999</v>
      </c>
      <c r="HI66" s="642" t="s">
        <v>422</v>
      </c>
      <c r="HJ66" s="642">
        <v>27681.384293999999</v>
      </c>
      <c r="HK66" s="642" t="s">
        <v>422</v>
      </c>
      <c r="HL66" s="642">
        <v>27681.384293999999</v>
      </c>
      <c r="HM66" s="642" t="s">
        <v>422</v>
      </c>
      <c r="HN66" s="642">
        <v>27681.384293999999</v>
      </c>
      <c r="HO66" s="642" t="s">
        <v>422</v>
      </c>
      <c r="HP66" s="642">
        <v>27681.384293999999</v>
      </c>
      <c r="HQ66" s="642" t="s">
        <v>422</v>
      </c>
      <c r="HR66" s="642">
        <v>27681.384293999999</v>
      </c>
      <c r="HS66" s="642" t="s">
        <v>422</v>
      </c>
      <c r="HT66" s="642">
        <v>27681.384293999999</v>
      </c>
      <c r="HU66" s="642" t="s">
        <v>422</v>
      </c>
      <c r="HV66" s="642">
        <v>27681.384293999999</v>
      </c>
      <c r="HW66" s="642" t="s">
        <v>422</v>
      </c>
      <c r="HX66" s="642">
        <v>27681.384293999999</v>
      </c>
      <c r="HY66" s="642" t="s">
        <v>422</v>
      </c>
      <c r="HZ66" s="642">
        <v>27681.384293999999</v>
      </c>
      <c r="IA66" s="642" t="s">
        <v>422</v>
      </c>
      <c r="IB66" s="642">
        <v>27681.384293999999</v>
      </c>
      <c r="IC66" s="642" t="s">
        <v>422</v>
      </c>
      <c r="ID66" s="642">
        <v>27681.384293999999</v>
      </c>
      <c r="IE66" s="642" t="s">
        <v>422</v>
      </c>
      <c r="IF66" s="642">
        <v>27681.384293999999</v>
      </c>
      <c r="IG66" s="642" t="s">
        <v>422</v>
      </c>
      <c r="IH66" s="642">
        <v>27681.384293999999</v>
      </c>
      <c r="II66" s="642" t="s">
        <v>422</v>
      </c>
      <c r="IJ66" s="642">
        <v>27681.384293999999</v>
      </c>
      <c r="IK66" s="642" t="s">
        <v>422</v>
      </c>
      <c r="IL66" s="642">
        <v>27681.384293999999</v>
      </c>
      <c r="IM66" s="642" t="s">
        <v>422</v>
      </c>
      <c r="IN66" s="642">
        <v>27681.384293999999</v>
      </c>
      <c r="IO66" s="642" t="s">
        <v>422</v>
      </c>
      <c r="IP66" s="642">
        <v>27681.384293999999</v>
      </c>
      <c r="IQ66" s="642" t="s">
        <v>422</v>
      </c>
      <c r="IR66" s="642">
        <v>27681.384293999999</v>
      </c>
      <c r="IS66" s="642" t="s">
        <v>422</v>
      </c>
      <c r="IT66" s="642">
        <v>27681.384293999999</v>
      </c>
      <c r="IU66" s="642" t="s">
        <v>422</v>
      </c>
      <c r="IV66" s="642">
        <v>27681.384293999999</v>
      </c>
      <c r="IW66" s="642" t="s">
        <v>422</v>
      </c>
      <c r="IX66" s="642">
        <v>27681.384293999999</v>
      </c>
    </row>
    <row r="67" spans="3:258">
      <c r="C67" s="956" t="s">
        <v>822</v>
      </c>
      <c r="D67" s="957">
        <v>84</v>
      </c>
      <c r="E67" s="958">
        <v>63916</v>
      </c>
      <c r="F67" s="929"/>
      <c r="G67" s="929"/>
      <c r="H67" s="932"/>
    </row>
    <row r="68" spans="3:258">
      <c r="C68" s="959" t="s">
        <v>823</v>
      </c>
      <c r="D68" s="931">
        <f>SUM(D69:D72)</f>
        <v>4800</v>
      </c>
      <c r="E68" s="960"/>
      <c r="F68" s="929"/>
      <c r="G68" s="929"/>
      <c r="H68" s="932"/>
    </row>
    <row r="69" spans="3:258">
      <c r="C69" s="939" t="s">
        <v>824</v>
      </c>
      <c r="D69" s="937">
        <v>1500</v>
      </c>
      <c r="E69" s="938">
        <v>63688</v>
      </c>
      <c r="F69" s="929"/>
      <c r="G69" s="929"/>
      <c r="H69" s="935"/>
    </row>
    <row r="70" spans="3:258">
      <c r="C70" s="939" t="s">
        <v>825</v>
      </c>
      <c r="D70" s="937">
        <v>1300</v>
      </c>
      <c r="E70" s="938">
        <v>63762</v>
      </c>
      <c r="F70" s="929"/>
      <c r="G70" s="929"/>
    </row>
    <row r="71" spans="3:258">
      <c r="C71" s="939" t="s">
        <v>826</v>
      </c>
      <c r="D71" s="937">
        <v>1000</v>
      </c>
      <c r="E71" s="938">
        <v>63808</v>
      </c>
      <c r="F71" s="929"/>
      <c r="G71" s="929"/>
    </row>
    <row r="72" spans="3:258">
      <c r="C72" s="952" t="s">
        <v>827</v>
      </c>
      <c r="D72" s="961">
        <v>1000</v>
      </c>
      <c r="E72" s="958">
        <v>63824</v>
      </c>
      <c r="F72" s="929"/>
      <c r="G72" s="929"/>
    </row>
    <row r="73" spans="3:258" ht="16.5" thickBot="1">
      <c r="C73" s="944" t="s">
        <v>422</v>
      </c>
      <c r="D73" s="945">
        <f>SUM(D52+D6+D68)</f>
        <v>33088.505007</v>
      </c>
      <c r="E73" s="946"/>
      <c r="F73" s="929"/>
      <c r="G73" s="929"/>
    </row>
    <row r="74" spans="3:258" ht="16.5" thickTop="1">
      <c r="C74" s="642" t="s">
        <v>828</v>
      </c>
      <c r="E74" s="642"/>
      <c r="F74" s="929"/>
      <c r="G74" s="929"/>
    </row>
    <row r="75" spans="3:258">
      <c r="C75" s="929"/>
      <c r="D75" s="929"/>
      <c r="E75" s="930"/>
      <c r="F75" s="929"/>
      <c r="G75" s="929"/>
    </row>
    <row r="76" spans="3:258">
      <c r="C76" s="929"/>
      <c r="D76" s="929"/>
      <c r="E76" s="930"/>
      <c r="F76" s="929"/>
      <c r="G76" s="929"/>
      <c r="H76" s="935"/>
      <c r="I76" s="935"/>
    </row>
    <row r="77" spans="3:258">
      <c r="C77" s="929"/>
      <c r="D77" s="929"/>
      <c r="E77" s="930"/>
      <c r="F77" s="929"/>
      <c r="G77" s="929"/>
    </row>
    <row r="78" spans="3:258">
      <c r="C78" s="929"/>
      <c r="D78" s="929"/>
      <c r="E78" s="930"/>
      <c r="F78" s="929"/>
      <c r="G78" s="929"/>
      <c r="H78" s="935"/>
    </row>
    <row r="79" spans="3:258">
      <c r="C79" s="929"/>
      <c r="D79" s="929"/>
      <c r="E79" s="930"/>
      <c r="F79" s="929"/>
      <c r="G79" s="929"/>
    </row>
    <row r="80" spans="3:258">
      <c r="C80" s="929"/>
      <c r="D80" s="929"/>
      <c r="E80" s="930"/>
      <c r="F80" s="929"/>
      <c r="G80" s="929"/>
    </row>
    <row r="81" spans="3:7">
      <c r="C81" s="929"/>
      <c r="D81" s="929"/>
      <c r="E81" s="930"/>
      <c r="F81" s="929"/>
      <c r="G81" s="929"/>
    </row>
    <row r="82" spans="3:7">
      <c r="C82" s="929"/>
      <c r="D82" s="929"/>
      <c r="E82" s="930"/>
      <c r="F82" s="929"/>
      <c r="G82" s="929"/>
    </row>
    <row r="83" spans="3:7">
      <c r="C83" s="929"/>
      <c r="D83" s="929"/>
      <c r="E83" s="930"/>
      <c r="F83" s="929"/>
      <c r="G83" s="929"/>
    </row>
    <row r="84" spans="3:7">
      <c r="C84" s="929"/>
      <c r="D84" s="929"/>
      <c r="E84" s="930"/>
      <c r="F84" s="929"/>
      <c r="G84" s="929"/>
    </row>
    <row r="85" spans="3:7">
      <c r="C85" s="929"/>
      <c r="D85" s="929"/>
      <c r="E85" s="930"/>
      <c r="F85" s="929"/>
      <c r="G85" s="929"/>
    </row>
    <row r="86" spans="3:7">
      <c r="C86" s="929"/>
      <c r="D86" s="929"/>
      <c r="E86" s="930"/>
      <c r="F86" s="929"/>
      <c r="G86" s="929"/>
    </row>
    <row r="87" spans="3:7">
      <c r="C87" s="929"/>
      <c r="D87" s="929"/>
      <c r="E87" s="930"/>
      <c r="F87" s="929"/>
      <c r="G87" s="929"/>
    </row>
    <row r="88" spans="3:7">
      <c r="C88" s="929"/>
      <c r="D88" s="929"/>
      <c r="E88" s="930"/>
      <c r="F88" s="929"/>
      <c r="G88" s="929"/>
    </row>
    <row r="89" spans="3:7">
      <c r="C89" s="929"/>
      <c r="D89" s="929"/>
      <c r="E89" s="930"/>
      <c r="F89" s="929"/>
      <c r="G89" s="929"/>
    </row>
    <row r="90" spans="3:7">
      <c r="C90" s="929"/>
      <c r="D90" s="929"/>
      <c r="E90" s="930"/>
      <c r="F90" s="929"/>
      <c r="G90" s="929"/>
    </row>
    <row r="91" spans="3:7">
      <c r="C91" s="929"/>
      <c r="D91" s="929"/>
      <c r="E91" s="930"/>
      <c r="F91" s="929"/>
      <c r="G91" s="929"/>
    </row>
    <row r="92" spans="3:7">
      <c r="C92" s="929"/>
      <c r="D92" s="929"/>
      <c r="E92" s="930"/>
      <c r="F92" s="929"/>
      <c r="G92" s="929"/>
    </row>
    <row r="93" spans="3:7">
      <c r="C93" s="929"/>
      <c r="D93" s="929"/>
      <c r="E93" s="930"/>
      <c r="F93" s="929"/>
      <c r="G93" s="929"/>
    </row>
    <row r="94" spans="3:7">
      <c r="C94" s="929"/>
      <c r="D94" s="929"/>
      <c r="E94" s="930"/>
      <c r="F94" s="929"/>
      <c r="G94" s="929"/>
    </row>
    <row r="95" spans="3:7">
      <c r="C95" s="929"/>
      <c r="D95" s="929"/>
      <c r="E95" s="930"/>
      <c r="F95" s="929"/>
      <c r="G95" s="929"/>
    </row>
    <row r="96" spans="3:7">
      <c r="C96" s="929"/>
      <c r="D96" s="929"/>
      <c r="E96" s="930"/>
      <c r="F96" s="929"/>
      <c r="G96" s="929"/>
    </row>
    <row r="97" spans="3:7">
      <c r="C97" s="929"/>
      <c r="D97" s="929"/>
      <c r="E97" s="930"/>
      <c r="F97" s="929"/>
      <c r="G97" s="929"/>
    </row>
    <row r="98" spans="3:7">
      <c r="C98" s="929"/>
      <c r="D98" s="929"/>
      <c r="E98" s="930"/>
      <c r="F98" s="929"/>
      <c r="G98" s="929"/>
    </row>
    <row r="99" spans="3:7">
      <c r="C99" s="929"/>
      <c r="D99" s="929"/>
      <c r="E99" s="930"/>
      <c r="F99" s="929"/>
      <c r="G99" s="929"/>
    </row>
    <row r="100" spans="3:7">
      <c r="C100" s="929"/>
      <c r="D100" s="929"/>
      <c r="E100" s="930"/>
      <c r="F100" s="929"/>
      <c r="G100" s="929"/>
    </row>
    <row r="101" spans="3:7">
      <c r="C101" s="929"/>
      <c r="D101" s="929"/>
      <c r="E101" s="930"/>
      <c r="F101" s="929"/>
      <c r="G101" s="929"/>
    </row>
    <row r="102" spans="3:7">
      <c r="C102" s="929"/>
      <c r="D102" s="929"/>
      <c r="E102" s="930"/>
      <c r="F102" s="929"/>
      <c r="G102" s="929"/>
    </row>
    <row r="103" spans="3:7">
      <c r="C103" s="929"/>
      <c r="D103" s="929"/>
      <c r="E103" s="930"/>
      <c r="F103" s="929"/>
      <c r="G103" s="929"/>
    </row>
    <row r="104" spans="3:7">
      <c r="C104" s="929"/>
      <c r="D104" s="929"/>
      <c r="E104" s="930"/>
      <c r="F104" s="929"/>
      <c r="G104" s="929"/>
    </row>
    <row r="105" spans="3:7">
      <c r="C105" s="929"/>
      <c r="D105" s="929"/>
      <c r="E105" s="930"/>
      <c r="F105" s="929"/>
      <c r="G105" s="929"/>
    </row>
    <row r="106" spans="3:7">
      <c r="C106" s="929"/>
      <c r="D106" s="929"/>
      <c r="E106" s="930"/>
      <c r="F106" s="929"/>
      <c r="G106" s="929"/>
    </row>
    <row r="107" spans="3:7">
      <c r="C107" s="929"/>
      <c r="D107" s="929"/>
      <c r="E107" s="930"/>
      <c r="F107" s="929"/>
      <c r="G107" s="929"/>
    </row>
    <row r="108" spans="3:7">
      <c r="C108" s="929"/>
      <c r="D108" s="929"/>
      <c r="E108" s="930"/>
      <c r="F108" s="929"/>
      <c r="G108" s="929"/>
    </row>
    <row r="109" spans="3:7">
      <c r="C109" s="929"/>
      <c r="D109" s="929"/>
      <c r="E109" s="930"/>
      <c r="F109" s="929"/>
      <c r="G109" s="929"/>
    </row>
    <row r="110" spans="3:7">
      <c r="C110" s="929"/>
      <c r="D110" s="929"/>
      <c r="E110" s="930"/>
      <c r="F110" s="929"/>
      <c r="G110" s="929"/>
    </row>
    <row r="111" spans="3:7">
      <c r="C111" s="929"/>
      <c r="D111" s="929"/>
      <c r="E111" s="930"/>
      <c r="F111" s="929"/>
      <c r="G111" s="929"/>
    </row>
    <row r="112" spans="3:7">
      <c r="C112" s="929"/>
      <c r="D112" s="929"/>
      <c r="E112" s="930"/>
      <c r="F112" s="929"/>
      <c r="G112" s="929"/>
    </row>
    <row r="113" spans="3:7">
      <c r="C113" s="929"/>
      <c r="D113" s="929"/>
      <c r="E113" s="930"/>
      <c r="F113" s="929"/>
      <c r="G113" s="929"/>
    </row>
    <row r="114" spans="3:7">
      <c r="C114" s="929"/>
      <c r="D114" s="929"/>
      <c r="E114" s="930"/>
      <c r="F114" s="929"/>
      <c r="G114" s="929"/>
    </row>
    <row r="115" spans="3:7">
      <c r="C115" s="929"/>
      <c r="D115" s="929"/>
      <c r="E115" s="930"/>
      <c r="F115" s="929"/>
      <c r="G115" s="929"/>
    </row>
    <row r="116" spans="3:7">
      <c r="C116" s="929"/>
      <c r="D116" s="929"/>
      <c r="E116" s="930"/>
      <c r="F116" s="929"/>
      <c r="G116" s="929"/>
    </row>
    <row r="117" spans="3:7">
      <c r="C117" s="929"/>
      <c r="D117" s="929"/>
      <c r="E117" s="930"/>
      <c r="F117" s="929"/>
      <c r="G117" s="929"/>
    </row>
    <row r="118" spans="3:7">
      <c r="C118" s="929"/>
      <c r="D118" s="929"/>
      <c r="E118" s="930"/>
      <c r="F118" s="929"/>
      <c r="G118" s="929"/>
    </row>
    <row r="119" spans="3:7">
      <c r="C119" s="929"/>
      <c r="D119" s="929"/>
      <c r="E119" s="930"/>
      <c r="F119" s="929"/>
      <c r="G119" s="929"/>
    </row>
    <row r="120" spans="3:7">
      <c r="C120" s="929"/>
      <c r="D120" s="929"/>
      <c r="E120" s="930"/>
      <c r="F120" s="929"/>
      <c r="G120" s="929"/>
    </row>
    <row r="121" spans="3:7">
      <c r="C121" s="929"/>
      <c r="D121" s="929"/>
      <c r="E121" s="930"/>
      <c r="F121" s="929"/>
      <c r="G121" s="929"/>
    </row>
    <row r="122" spans="3:7">
      <c r="C122" s="929"/>
      <c r="D122" s="929"/>
      <c r="E122" s="930"/>
      <c r="F122" s="929"/>
      <c r="G122" s="929"/>
    </row>
    <row r="123" spans="3:7">
      <c r="C123" s="929"/>
      <c r="D123" s="929"/>
      <c r="E123" s="930"/>
      <c r="F123" s="929"/>
      <c r="G123" s="929"/>
    </row>
    <row r="124" spans="3:7">
      <c r="C124" s="929"/>
      <c r="D124" s="929"/>
      <c r="E124" s="930"/>
      <c r="F124" s="929"/>
      <c r="G124" s="929"/>
    </row>
    <row r="125" spans="3:7">
      <c r="C125" s="929"/>
      <c r="D125" s="929"/>
      <c r="E125" s="930"/>
      <c r="F125" s="929"/>
      <c r="G125" s="929"/>
    </row>
    <row r="126" spans="3:7">
      <c r="C126" s="929"/>
      <c r="D126" s="929"/>
      <c r="E126" s="930"/>
      <c r="F126" s="929"/>
      <c r="G126" s="929"/>
    </row>
    <row r="127" spans="3:7">
      <c r="C127" s="929"/>
      <c r="D127" s="929"/>
      <c r="E127" s="930"/>
      <c r="F127" s="929"/>
      <c r="G127" s="929"/>
    </row>
  </sheetData>
  <mergeCells count="3">
    <mergeCell ref="C1:E1"/>
    <mergeCell ref="C2:E2"/>
    <mergeCell ref="C3:E3"/>
  </mergeCells>
  <pageMargins left="0.5" right="0.5" top="0.5" bottom="0.5" header="0.3" footer="0.3"/>
  <pageSetup paperSize="9" scale="69" orientation="portrait" horizontalDpi="300" verticalDpi="300" r:id="rId1"/>
</worksheet>
</file>

<file path=xl/worksheets/sheet43.xml><?xml version="1.0" encoding="utf-8"?>
<worksheet xmlns="http://schemas.openxmlformats.org/spreadsheetml/2006/main" xmlns:r="http://schemas.openxmlformats.org/officeDocument/2006/relationships">
  <sheetPr>
    <pageSetUpPr fitToPage="1"/>
  </sheetPr>
  <dimension ref="A1:M38"/>
  <sheetViews>
    <sheetView workbookViewId="0">
      <selection activeCell="P9" sqref="P9"/>
    </sheetView>
  </sheetViews>
  <sheetFormatPr defaultColWidth="12" defaultRowHeight="15.75"/>
  <cols>
    <col min="1" max="1" width="26" style="963" bestFit="1" customWidth="1"/>
    <col min="2" max="4" width="9.5703125" style="963" customWidth="1"/>
    <col min="5" max="10" width="12.5703125" style="963" customWidth="1"/>
    <col min="11" max="12" width="10.85546875" style="963" customWidth="1"/>
    <col min="13" max="16384" width="12" style="963"/>
  </cols>
  <sheetData>
    <row r="1" spans="1:13">
      <c r="A1" s="1943" t="s">
        <v>889</v>
      </c>
      <c r="B1" s="1943"/>
      <c r="C1" s="1943"/>
      <c r="D1" s="1943"/>
      <c r="E1" s="1943"/>
      <c r="F1" s="1943"/>
      <c r="G1" s="1943"/>
      <c r="H1" s="1943"/>
      <c r="I1" s="1943"/>
      <c r="J1" s="1943"/>
      <c r="K1" s="1943"/>
      <c r="L1" s="1943"/>
    </row>
    <row r="2" spans="1:13">
      <c r="A2" s="1944" t="s">
        <v>829</v>
      </c>
      <c r="B2" s="1944"/>
      <c r="C2" s="1944"/>
      <c r="D2" s="1944"/>
      <c r="E2" s="1944"/>
      <c r="F2" s="1944"/>
      <c r="G2" s="1944"/>
      <c r="H2" s="1944"/>
      <c r="I2" s="1944"/>
      <c r="J2" s="1944"/>
      <c r="K2" s="1944"/>
      <c r="L2" s="1944"/>
    </row>
    <row r="3" spans="1:13" ht="16.5" thickBot="1">
      <c r="A3" s="1944"/>
      <c r="B3" s="1944"/>
      <c r="C3" s="1944"/>
      <c r="D3" s="1944"/>
      <c r="E3" s="1944"/>
      <c r="F3" s="1944"/>
      <c r="G3" s="1944"/>
      <c r="H3" s="1944"/>
      <c r="I3" s="1944"/>
      <c r="J3" s="1944"/>
      <c r="K3" s="1944"/>
      <c r="L3" s="1944"/>
      <c r="M3" s="964"/>
    </row>
    <row r="4" spans="1:13" ht="25.5" customHeight="1" thickTop="1">
      <c r="A4" s="1945" t="s">
        <v>830</v>
      </c>
      <c r="B4" s="1947" t="s">
        <v>831</v>
      </c>
      <c r="C4" s="1947"/>
      <c r="D4" s="1947"/>
      <c r="E4" s="1947" t="s">
        <v>890</v>
      </c>
      <c r="F4" s="1947"/>
      <c r="G4" s="1947"/>
      <c r="H4" s="1947"/>
      <c r="I4" s="1947"/>
      <c r="J4" s="1947"/>
      <c r="K4" s="1947"/>
      <c r="L4" s="1948"/>
    </row>
    <row r="5" spans="1:13" ht="25.5" customHeight="1">
      <c r="A5" s="1946"/>
      <c r="B5" s="1940" t="s">
        <v>146</v>
      </c>
      <c r="C5" s="1940"/>
      <c r="D5" s="1940"/>
      <c r="E5" s="1940" t="s">
        <v>146</v>
      </c>
      <c r="F5" s="1940"/>
      <c r="G5" s="1940"/>
      <c r="H5" s="1940"/>
      <c r="I5" s="1940"/>
      <c r="J5" s="1940"/>
      <c r="K5" s="1940"/>
      <c r="L5" s="1941"/>
    </row>
    <row r="6" spans="1:13" ht="25.5" customHeight="1">
      <c r="A6" s="1946"/>
      <c r="B6" s="992"/>
      <c r="C6" s="992"/>
      <c r="D6" s="992"/>
      <c r="E6" s="965">
        <v>2016</v>
      </c>
      <c r="F6" s="965"/>
      <c r="G6" s="1940">
        <v>2017</v>
      </c>
      <c r="H6" s="1940"/>
      <c r="I6" s="1940">
        <v>2018</v>
      </c>
      <c r="J6" s="1940"/>
      <c r="K6" s="1940" t="s">
        <v>4</v>
      </c>
      <c r="L6" s="1941"/>
    </row>
    <row r="7" spans="1:13" ht="25.5" customHeight="1">
      <c r="A7" s="1946"/>
      <c r="B7" s="966">
        <v>2016</v>
      </c>
      <c r="C7" s="966">
        <v>2017</v>
      </c>
      <c r="D7" s="966">
        <v>2018</v>
      </c>
      <c r="E7" s="966">
        <v>1</v>
      </c>
      <c r="F7" s="966">
        <v>2</v>
      </c>
      <c r="G7" s="965">
        <v>3</v>
      </c>
      <c r="H7" s="965">
        <v>4</v>
      </c>
      <c r="I7" s="965">
        <v>5</v>
      </c>
      <c r="J7" s="965">
        <v>6</v>
      </c>
      <c r="K7" s="965" t="s">
        <v>832</v>
      </c>
      <c r="L7" s="993" t="s">
        <v>833</v>
      </c>
    </row>
    <row r="8" spans="1:13" ht="25.5" customHeight="1">
      <c r="A8" s="1946"/>
      <c r="B8" s="994"/>
      <c r="C8" s="965"/>
      <c r="D8" s="966"/>
      <c r="E8" s="966" t="s">
        <v>834</v>
      </c>
      <c r="F8" s="966" t="s">
        <v>835</v>
      </c>
      <c r="G8" s="966" t="s">
        <v>834</v>
      </c>
      <c r="H8" s="966" t="s">
        <v>835</v>
      </c>
      <c r="I8" s="966" t="s">
        <v>834</v>
      </c>
      <c r="J8" s="966" t="s">
        <v>835</v>
      </c>
      <c r="K8" s="965">
        <v>1</v>
      </c>
      <c r="L8" s="993">
        <v>3</v>
      </c>
    </row>
    <row r="9" spans="1:13" ht="25.5" customHeight="1">
      <c r="A9" s="976" t="s">
        <v>836</v>
      </c>
      <c r="B9" s="977">
        <v>196</v>
      </c>
      <c r="C9" s="977">
        <v>170</v>
      </c>
      <c r="D9" s="977">
        <v>148</v>
      </c>
      <c r="E9" s="978">
        <v>1358277.48</v>
      </c>
      <c r="F9" s="979">
        <v>85.021696634802595</v>
      </c>
      <c r="G9" s="978">
        <v>1655925.1700000002</v>
      </c>
      <c r="H9" s="980">
        <v>85.992960379170498</v>
      </c>
      <c r="I9" s="981">
        <v>1274532.54</v>
      </c>
      <c r="J9" s="980">
        <v>81.166248138875829</v>
      </c>
      <c r="K9" s="979">
        <v>21.913614440548642</v>
      </c>
      <c r="L9" s="982">
        <v>-23.031996669269788</v>
      </c>
      <c r="M9" s="972"/>
    </row>
    <row r="10" spans="1:13" ht="25.5" customHeight="1">
      <c r="A10" s="1000" t="s">
        <v>699</v>
      </c>
      <c r="B10" s="977">
        <v>29</v>
      </c>
      <c r="C10" s="983">
        <v>27</v>
      </c>
      <c r="D10" s="977">
        <v>27</v>
      </c>
      <c r="E10" s="980">
        <v>864222.87</v>
      </c>
      <c r="F10" s="979">
        <v>54.09623273589019</v>
      </c>
      <c r="G10" s="981">
        <v>1019050.07</v>
      </c>
      <c r="H10" s="980">
        <v>52.919741713872796</v>
      </c>
      <c r="I10" s="980">
        <v>820547.94</v>
      </c>
      <c r="J10" s="980">
        <v>52.25507832690046</v>
      </c>
      <c r="K10" s="979">
        <v>17.915193565752304</v>
      </c>
      <c r="L10" s="982">
        <v>-19.479134131260111</v>
      </c>
      <c r="M10" s="972"/>
    </row>
    <row r="11" spans="1:13" ht="25.5" customHeight="1">
      <c r="A11" s="1000" t="s">
        <v>700</v>
      </c>
      <c r="B11" s="977">
        <v>97</v>
      </c>
      <c r="C11" s="983">
        <v>83</v>
      </c>
      <c r="D11" s="977">
        <v>35</v>
      </c>
      <c r="E11" s="980">
        <v>193299.56</v>
      </c>
      <c r="F11" s="979">
        <v>12.099631181370114</v>
      </c>
      <c r="G11" s="981">
        <v>269271.24</v>
      </c>
      <c r="H11" s="980">
        <v>13.983380101994648</v>
      </c>
      <c r="I11" s="980">
        <v>81304.399999999994</v>
      </c>
      <c r="J11" s="980">
        <v>5.1777203783140884</v>
      </c>
      <c r="K11" s="979">
        <v>39.302562302780188</v>
      </c>
      <c r="L11" s="982">
        <v>-69.805761655050873</v>
      </c>
      <c r="M11" s="972"/>
    </row>
    <row r="12" spans="1:13" ht="25.5" customHeight="1">
      <c r="A12" s="1000" t="s">
        <v>701</v>
      </c>
      <c r="B12" s="977">
        <v>48</v>
      </c>
      <c r="C12" s="983">
        <v>38</v>
      </c>
      <c r="D12" s="977">
        <v>28</v>
      </c>
      <c r="E12" s="980">
        <v>72023.19</v>
      </c>
      <c r="F12" s="979">
        <v>4.5083084281502988</v>
      </c>
      <c r="G12" s="981">
        <v>55251.31</v>
      </c>
      <c r="H12" s="980">
        <v>2.8692260965676764</v>
      </c>
      <c r="I12" s="981">
        <v>20327</v>
      </c>
      <c r="J12" s="980">
        <v>1.2944874094143795</v>
      </c>
      <c r="K12" s="979">
        <v>-23.286777494859649</v>
      </c>
      <c r="L12" s="982">
        <v>-63.209922081485487</v>
      </c>
      <c r="M12" s="972"/>
    </row>
    <row r="13" spans="1:13" ht="25.5" customHeight="1">
      <c r="A13" s="1000" t="s">
        <v>837</v>
      </c>
      <c r="B13" s="1007">
        <v>0</v>
      </c>
      <c r="C13" s="1007">
        <v>0</v>
      </c>
      <c r="D13" s="1007">
        <v>36</v>
      </c>
      <c r="E13" s="1008"/>
      <c r="F13" s="1009">
        <v>0</v>
      </c>
      <c r="G13" s="1008">
        <v>0</v>
      </c>
      <c r="H13" s="1010">
        <v>0</v>
      </c>
      <c r="I13" s="1011">
        <v>103167.4</v>
      </c>
      <c r="J13" s="1008">
        <v>6.5700251075917278</v>
      </c>
      <c r="K13" s="1009"/>
      <c r="L13" s="1012"/>
      <c r="M13" s="972"/>
    </row>
    <row r="14" spans="1:13" ht="25.5" customHeight="1">
      <c r="A14" s="1001" t="s">
        <v>850</v>
      </c>
      <c r="B14" s="995">
        <v>22</v>
      </c>
      <c r="C14" s="995">
        <v>22</v>
      </c>
      <c r="D14" s="995">
        <v>22</v>
      </c>
      <c r="E14" s="1002">
        <v>228731.86</v>
      </c>
      <c r="F14" s="997">
        <v>14.317524289391987</v>
      </c>
      <c r="G14" s="1002">
        <v>312352.55</v>
      </c>
      <c r="H14" s="996">
        <v>16.220612466735357</v>
      </c>
      <c r="I14" s="996">
        <v>249185.8</v>
      </c>
      <c r="J14" s="996">
        <v>15.868936916655171</v>
      </c>
      <c r="K14" s="997">
        <v>36.558391996637454</v>
      </c>
      <c r="L14" s="999">
        <v>-20.22290197406744</v>
      </c>
      <c r="M14" s="972"/>
    </row>
    <row r="15" spans="1:13" ht="25.5" customHeight="1">
      <c r="A15" s="1003" t="s">
        <v>838</v>
      </c>
      <c r="B15" s="967">
        <v>18</v>
      </c>
      <c r="C15" s="967">
        <v>18</v>
      </c>
      <c r="D15" s="967">
        <v>18</v>
      </c>
      <c r="E15" s="968">
        <v>40527.61</v>
      </c>
      <c r="F15" s="969">
        <v>2.5368352295391015</v>
      </c>
      <c r="G15" s="968">
        <v>39093.129999999997</v>
      </c>
      <c r="H15" s="970">
        <v>2.0301243317581559</v>
      </c>
      <c r="I15" s="971">
        <v>41053</v>
      </c>
      <c r="J15" s="970">
        <v>2.6143843960588637</v>
      </c>
      <c r="K15" s="969">
        <v>-3.5395129394504181</v>
      </c>
      <c r="L15" s="1004">
        <v>5.0133361027884007</v>
      </c>
      <c r="M15" s="972"/>
    </row>
    <row r="16" spans="1:13" ht="25.5" customHeight="1">
      <c r="A16" s="1003" t="s">
        <v>839</v>
      </c>
      <c r="B16" s="967">
        <v>4</v>
      </c>
      <c r="C16" s="967">
        <v>4</v>
      </c>
      <c r="D16" s="967">
        <v>4</v>
      </c>
      <c r="E16" s="968">
        <v>25644.28</v>
      </c>
      <c r="F16" s="969">
        <v>1.6052097061772204</v>
      </c>
      <c r="G16" s="968">
        <v>29838.46</v>
      </c>
      <c r="H16" s="970">
        <v>1.549525035938347</v>
      </c>
      <c r="I16" s="971">
        <v>25995.69</v>
      </c>
      <c r="J16" s="970">
        <v>1.6554874503881187</v>
      </c>
      <c r="K16" s="969">
        <v>16.355226194691369</v>
      </c>
      <c r="L16" s="1004">
        <v>-12.878580194822391</v>
      </c>
      <c r="M16" s="972"/>
    </row>
    <row r="17" spans="1:12" ht="25.5" customHeight="1">
      <c r="A17" s="1003" t="s">
        <v>840</v>
      </c>
      <c r="B17" s="967">
        <v>4</v>
      </c>
      <c r="C17" s="967">
        <v>4</v>
      </c>
      <c r="D17" s="967">
        <v>4</v>
      </c>
      <c r="E17" s="968">
        <v>1171.8800000000001</v>
      </c>
      <c r="F17" s="969">
        <v>7.3354102765800455E-2</v>
      </c>
      <c r="G17" s="968">
        <v>1229.7</v>
      </c>
      <c r="H17" s="970">
        <v>6.385889005978812E-2</v>
      </c>
      <c r="I17" s="971">
        <v>1134.32</v>
      </c>
      <c r="J17" s="970">
        <v>7.2237071788602294E-2</v>
      </c>
      <c r="K17" s="969">
        <v>4.9339522818035988</v>
      </c>
      <c r="L17" s="1004">
        <v>-7.7563633406522001</v>
      </c>
    </row>
    <row r="18" spans="1:12" ht="25.5" customHeight="1">
      <c r="A18" s="1005" t="s">
        <v>841</v>
      </c>
      <c r="B18" s="967">
        <v>8</v>
      </c>
      <c r="C18" s="967">
        <v>12</v>
      </c>
      <c r="D18" s="967">
        <v>18</v>
      </c>
      <c r="E18" s="968">
        <v>73527.59</v>
      </c>
      <c r="F18" s="969">
        <v>4.6024766981104221</v>
      </c>
      <c r="G18" s="968">
        <v>79040.97</v>
      </c>
      <c r="H18" s="970">
        <v>4.1046341493445642</v>
      </c>
      <c r="I18" s="971">
        <v>72644.509999999995</v>
      </c>
      <c r="J18" s="970">
        <v>4.6262312962108023</v>
      </c>
      <c r="K18" s="969">
        <v>7.4983825799268118</v>
      </c>
      <c r="L18" s="1004">
        <v>-8.0925879325620684</v>
      </c>
    </row>
    <row r="19" spans="1:12" ht="25.5" customHeight="1">
      <c r="A19" s="1006" t="s">
        <v>842</v>
      </c>
      <c r="B19" s="995">
        <v>2</v>
      </c>
      <c r="C19" s="995">
        <v>2</v>
      </c>
      <c r="D19" s="995">
        <v>4</v>
      </c>
      <c r="E19" s="1002">
        <v>98416.88</v>
      </c>
      <c r="F19" s="997">
        <v>6.1604276286048494</v>
      </c>
      <c r="G19" s="1002">
        <v>120524.58</v>
      </c>
      <c r="H19" s="996">
        <v>6.2588972137286634</v>
      </c>
      <c r="I19" s="998">
        <v>154914</v>
      </c>
      <c r="J19" s="996">
        <v>9.8654116466777779</v>
      </c>
      <c r="K19" s="997">
        <v>22.463321332681943</v>
      </c>
      <c r="L19" s="999">
        <v>28.533117476949514</v>
      </c>
    </row>
    <row r="20" spans="1:12" ht="25.5" customHeight="1" thickBot="1">
      <c r="A20" s="984" t="s">
        <v>581</v>
      </c>
      <c r="B20" s="985">
        <v>232</v>
      </c>
      <c r="C20" s="985">
        <v>210</v>
      </c>
      <c r="D20" s="985">
        <v>196</v>
      </c>
      <c r="E20" s="986">
        <v>1597565.7200000002</v>
      </c>
      <c r="F20" s="987">
        <v>100</v>
      </c>
      <c r="G20" s="986">
        <v>1925652.01</v>
      </c>
      <c r="H20" s="987">
        <v>100.00000000000001</v>
      </c>
      <c r="I20" s="988">
        <v>1570274.06</v>
      </c>
      <c r="J20" s="989">
        <v>100</v>
      </c>
      <c r="K20" s="990">
        <v>20.536638079590233</v>
      </c>
      <c r="L20" s="991">
        <v>-18.454941399302982</v>
      </c>
    </row>
    <row r="21" spans="1:12" ht="25.5" customHeight="1" thickTop="1">
      <c r="A21" s="1942" t="s">
        <v>843</v>
      </c>
      <c r="B21" s="1942"/>
      <c r="C21" s="1942"/>
      <c r="D21" s="1942"/>
      <c r="E21" s="1942"/>
      <c r="F21" s="1942"/>
      <c r="G21" s="1942"/>
      <c r="H21" s="1942"/>
      <c r="I21" s="1942"/>
      <c r="J21" s="1942"/>
      <c r="K21" s="1942"/>
      <c r="L21" s="1942"/>
    </row>
    <row r="22" spans="1:12" ht="15" customHeight="1">
      <c r="I22" s="974"/>
    </row>
    <row r="23" spans="1:12">
      <c r="J23" s="974"/>
    </row>
    <row r="25" spans="1:12">
      <c r="D25" s="963" t="s">
        <v>636</v>
      </c>
    </row>
    <row r="26" spans="1:12">
      <c r="F26" s="975"/>
      <c r="J26" s="974"/>
    </row>
    <row r="27" spans="1:12">
      <c r="J27" s="974"/>
    </row>
    <row r="28" spans="1:12">
      <c r="J28" s="974"/>
    </row>
    <row r="29" spans="1:12">
      <c r="J29" s="974"/>
    </row>
    <row r="30" spans="1:12">
      <c r="J30" s="974"/>
      <c r="K30" s="974"/>
    </row>
    <row r="31" spans="1:12">
      <c r="K31" s="974"/>
    </row>
    <row r="32" spans="1:12">
      <c r="J32" s="974"/>
      <c r="K32" s="974"/>
    </row>
    <row r="33" spans="10:11">
      <c r="J33" s="974"/>
      <c r="K33" s="974"/>
    </row>
    <row r="34" spans="10:11">
      <c r="J34" s="974"/>
      <c r="K34" s="974"/>
    </row>
    <row r="35" spans="10:11">
      <c r="J35" s="974"/>
      <c r="K35" s="974"/>
    </row>
    <row r="36" spans="10:11">
      <c r="K36" s="974"/>
    </row>
    <row r="38" spans="10:11">
      <c r="J38" s="974"/>
    </row>
  </sheetData>
  <mergeCells count="12">
    <mergeCell ref="K6:L6"/>
    <mergeCell ref="A21:L21"/>
    <mergeCell ref="A1:L1"/>
    <mergeCell ref="A2:L2"/>
    <mergeCell ref="A3:L3"/>
    <mergeCell ref="A4:A8"/>
    <mergeCell ref="B4:D4"/>
    <mergeCell ref="E4:L4"/>
    <mergeCell ref="B5:D5"/>
    <mergeCell ref="E5:L5"/>
    <mergeCell ref="G6:H6"/>
    <mergeCell ref="I6:J6"/>
  </mergeCells>
  <pageMargins left="0.5" right="0.5" top="1" bottom="1" header="0.3" footer="0.3"/>
  <pageSetup scale="83"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5"/>
  <sheetViews>
    <sheetView workbookViewId="0">
      <selection activeCell="P13" sqref="P13"/>
    </sheetView>
  </sheetViews>
  <sheetFormatPr defaultColWidth="11.42578125" defaultRowHeight="15.75"/>
  <cols>
    <col min="1" max="1" width="40.7109375" style="1014" bestFit="1" customWidth="1"/>
    <col min="2" max="10" width="12.140625" style="1014" customWidth="1"/>
    <col min="11" max="11" width="9.42578125" style="1014" customWidth="1"/>
    <col min="12" max="14" width="9.85546875" style="1014" bestFit="1" customWidth="1"/>
    <col min="15" max="16384" width="11.42578125" style="1014"/>
  </cols>
  <sheetData>
    <row r="1" spans="1:14">
      <c r="A1" s="1950" t="s">
        <v>892</v>
      </c>
      <c r="B1" s="1950"/>
      <c r="C1" s="1950"/>
      <c r="D1" s="1950"/>
      <c r="E1" s="1950"/>
      <c r="F1" s="1950"/>
      <c r="G1" s="1950"/>
      <c r="H1" s="1950"/>
      <c r="I1" s="1950"/>
      <c r="J1" s="1950"/>
      <c r="K1" s="1013"/>
      <c r="L1" s="1013"/>
      <c r="M1" s="1013"/>
      <c r="N1" s="1013"/>
    </row>
    <row r="2" spans="1:14">
      <c r="A2" s="1951" t="s">
        <v>138</v>
      </c>
      <c r="B2" s="1951"/>
      <c r="C2" s="1951"/>
      <c r="D2" s="1951"/>
      <c r="E2" s="1951"/>
      <c r="F2" s="1951"/>
      <c r="G2" s="1951"/>
      <c r="H2" s="1951"/>
      <c r="I2" s="1951"/>
      <c r="J2" s="1951"/>
      <c r="K2" s="1013"/>
      <c r="L2" s="1013"/>
      <c r="M2" s="1013"/>
      <c r="N2" s="1013"/>
    </row>
    <row r="3" spans="1:14">
      <c r="A3" s="1944" t="s">
        <v>893</v>
      </c>
      <c r="B3" s="1944"/>
      <c r="C3" s="1944"/>
      <c r="D3" s="1944"/>
      <c r="E3" s="1944"/>
      <c r="F3" s="1944"/>
      <c r="G3" s="1944"/>
      <c r="H3" s="1944"/>
      <c r="I3" s="1944"/>
      <c r="J3" s="1944"/>
      <c r="K3" s="1015"/>
      <c r="L3" s="1016"/>
      <c r="M3" s="1015"/>
      <c r="N3" s="1015"/>
    </row>
    <row r="4" spans="1:14" ht="16.5" thickBot="1">
      <c r="A4" s="1944"/>
      <c r="B4" s="1944"/>
      <c r="C4" s="1944"/>
      <c r="D4" s="1944"/>
      <c r="E4" s="1944"/>
      <c r="F4" s="1944"/>
      <c r="G4" s="1944"/>
      <c r="H4" s="1944"/>
      <c r="I4" s="1944"/>
      <c r="J4" s="1944"/>
      <c r="K4" s="1015"/>
      <c r="L4" s="1015"/>
      <c r="M4" s="1015"/>
      <c r="N4" s="1015"/>
    </row>
    <row r="5" spans="1:14" ht="27" customHeight="1" thickTop="1">
      <c r="A5" s="1952" t="s">
        <v>844</v>
      </c>
      <c r="B5" s="1032" t="s">
        <v>5</v>
      </c>
      <c r="C5" s="1947" t="s">
        <v>6</v>
      </c>
      <c r="D5" s="1947"/>
      <c r="E5" s="1947"/>
      <c r="F5" s="1947" t="s">
        <v>47</v>
      </c>
      <c r="G5" s="1947"/>
      <c r="H5" s="1947"/>
      <c r="I5" s="1947" t="s">
        <v>894</v>
      </c>
      <c r="J5" s="1948"/>
      <c r="K5" s="1015"/>
    </row>
    <row r="6" spans="1:14" ht="27" customHeight="1">
      <c r="A6" s="1953"/>
      <c r="B6" s="994" t="s">
        <v>845</v>
      </c>
      <c r="C6" s="965" t="s">
        <v>846</v>
      </c>
      <c r="D6" s="994" t="s">
        <v>847</v>
      </c>
      <c r="E6" s="994" t="s">
        <v>845</v>
      </c>
      <c r="F6" s="965" t="s">
        <v>846</v>
      </c>
      <c r="G6" s="994" t="s">
        <v>847</v>
      </c>
      <c r="H6" s="994" t="s">
        <v>845</v>
      </c>
      <c r="I6" s="1955" t="s">
        <v>848</v>
      </c>
      <c r="J6" s="1957" t="s">
        <v>849</v>
      </c>
      <c r="K6" s="1017"/>
    </row>
    <row r="7" spans="1:14" ht="27" customHeight="1">
      <c r="A7" s="1954"/>
      <c r="B7" s="965">
        <v>1</v>
      </c>
      <c r="C7" s="994">
        <v>2</v>
      </c>
      <c r="D7" s="994">
        <v>3</v>
      </c>
      <c r="E7" s="965">
        <v>4</v>
      </c>
      <c r="F7" s="994">
        <v>5</v>
      </c>
      <c r="G7" s="994">
        <v>6</v>
      </c>
      <c r="H7" s="965">
        <v>7</v>
      </c>
      <c r="I7" s="1956"/>
      <c r="J7" s="1958"/>
      <c r="K7" s="1018"/>
      <c r="L7" s="1017"/>
      <c r="M7" s="1019"/>
      <c r="N7" s="1017"/>
    </row>
    <row r="8" spans="1:14" ht="27" customHeight="1">
      <c r="A8" s="1033" t="s">
        <v>699</v>
      </c>
      <c r="B8" s="1020">
        <v>1391.13</v>
      </c>
      <c r="C8" s="1020">
        <v>1567.24</v>
      </c>
      <c r="D8" s="1020">
        <v>1482.23</v>
      </c>
      <c r="E8" s="1020">
        <v>1500.86</v>
      </c>
      <c r="F8" s="1021">
        <v>1244.98</v>
      </c>
      <c r="G8" s="1021">
        <v>1131.79</v>
      </c>
      <c r="H8" s="1021">
        <v>1147.92</v>
      </c>
      <c r="I8" s="1020">
        <v>7.8878321939717893</v>
      </c>
      <c r="J8" s="1034">
        <v>-23.515850912143691</v>
      </c>
      <c r="L8" s="1022"/>
      <c r="M8" s="1022"/>
      <c r="N8" s="1022"/>
    </row>
    <row r="9" spans="1:14" ht="27" customHeight="1">
      <c r="A9" s="1033" t="s">
        <v>700</v>
      </c>
      <c r="B9" s="1020">
        <v>1456.66</v>
      </c>
      <c r="C9" s="1020">
        <v>1980.04</v>
      </c>
      <c r="D9" s="1020">
        <v>1877.83</v>
      </c>
      <c r="E9" s="1020">
        <v>1978.9</v>
      </c>
      <c r="F9" s="1021">
        <v>1689.37</v>
      </c>
      <c r="G9" s="1021">
        <v>1493.54</v>
      </c>
      <c r="H9" s="1021">
        <v>1544.19</v>
      </c>
      <c r="I9" s="1020">
        <v>35.85188032897176</v>
      </c>
      <c r="J9" s="1034">
        <v>-21.967254535347919</v>
      </c>
      <c r="L9" s="1022"/>
      <c r="M9" s="1022"/>
      <c r="N9" s="1022"/>
    </row>
    <row r="10" spans="1:14" ht="27" customHeight="1">
      <c r="A10" s="1033" t="s">
        <v>850</v>
      </c>
      <c r="B10" s="1020">
        <v>7049.64</v>
      </c>
      <c r="C10" s="1020">
        <v>9050.86</v>
      </c>
      <c r="D10" s="1020">
        <v>8361.69</v>
      </c>
      <c r="E10" s="1020">
        <v>8922.16</v>
      </c>
      <c r="F10" s="1021">
        <v>7366.32</v>
      </c>
      <c r="G10" s="1021">
        <v>6244.92</v>
      </c>
      <c r="H10" s="1021">
        <v>6941.8</v>
      </c>
      <c r="I10" s="1020">
        <v>26.561923729438647</v>
      </c>
      <c r="J10" s="1034">
        <v>-22.195970482484057</v>
      </c>
      <c r="L10" s="1022"/>
      <c r="M10" s="1022"/>
      <c r="N10" s="1022"/>
    </row>
    <row r="11" spans="1:14" ht="27" customHeight="1">
      <c r="A11" s="1033" t="s">
        <v>701</v>
      </c>
      <c r="B11" s="1020">
        <v>726.43</v>
      </c>
      <c r="C11" s="1020">
        <v>785.16</v>
      </c>
      <c r="D11" s="1020">
        <v>750.85</v>
      </c>
      <c r="E11" s="1020">
        <v>774.22</v>
      </c>
      <c r="F11" s="1021">
        <v>709.63</v>
      </c>
      <c r="G11" s="1021">
        <v>646.05999999999995</v>
      </c>
      <c r="H11" s="1021">
        <v>652.13</v>
      </c>
      <c r="I11" s="1020">
        <v>6.5787481243891506</v>
      </c>
      <c r="J11" s="1034">
        <v>-15.769419544832218</v>
      </c>
      <c r="L11" s="1022"/>
      <c r="M11" s="1022"/>
      <c r="N11" s="1022"/>
    </row>
    <row r="12" spans="1:14" ht="27" customHeight="1">
      <c r="A12" s="1033" t="s">
        <v>851</v>
      </c>
      <c r="B12" s="1020"/>
      <c r="C12" s="1020"/>
      <c r="D12" s="1020"/>
      <c r="E12" s="1020"/>
      <c r="F12" s="1021">
        <v>1801.68</v>
      </c>
      <c r="G12" s="1021">
        <v>1489.58</v>
      </c>
      <c r="H12" s="1021">
        <v>1720.34</v>
      </c>
      <c r="I12" s="1020"/>
      <c r="J12" s="1034"/>
      <c r="L12" s="1022"/>
      <c r="M12" s="1022"/>
      <c r="N12" s="1022"/>
    </row>
    <row r="13" spans="1:14" ht="27" customHeight="1">
      <c r="A13" s="1033" t="s">
        <v>838</v>
      </c>
      <c r="B13" s="1020">
        <v>2284.1799999999998</v>
      </c>
      <c r="C13" s="1020">
        <v>2203.34</v>
      </c>
      <c r="D13" s="1020">
        <v>2148.52</v>
      </c>
      <c r="E13" s="1020">
        <v>2203.34</v>
      </c>
      <c r="F13" s="1021">
        <v>2403.5500000000002</v>
      </c>
      <c r="G13" s="1021">
        <v>2260.61</v>
      </c>
      <c r="H13" s="1021">
        <v>2313.8000000000002</v>
      </c>
      <c r="I13" s="1020">
        <v>-3.5391256380845562</v>
      </c>
      <c r="J13" s="1034">
        <v>5.0132979930469332</v>
      </c>
      <c r="L13" s="1022"/>
      <c r="M13" s="1022"/>
      <c r="N13" s="1022"/>
    </row>
    <row r="14" spans="1:14" ht="27" customHeight="1">
      <c r="A14" s="1033" t="s">
        <v>839</v>
      </c>
      <c r="B14" s="1020">
        <v>1942.29</v>
      </c>
      <c r="C14" s="1020">
        <v>2258.06</v>
      </c>
      <c r="D14" s="1020">
        <v>2097.64</v>
      </c>
      <c r="E14" s="1020">
        <v>2258.06</v>
      </c>
      <c r="F14" s="1021">
        <v>2144.7399999999998</v>
      </c>
      <c r="G14" s="1021">
        <v>1882.4</v>
      </c>
      <c r="H14" s="1021">
        <v>1965.92</v>
      </c>
      <c r="I14" s="1020">
        <v>16.25761343568675</v>
      </c>
      <c r="J14" s="1034">
        <v>-12.937654446737469</v>
      </c>
      <c r="L14" s="1022"/>
      <c r="M14" s="1022"/>
      <c r="N14" s="1022"/>
    </row>
    <row r="15" spans="1:14" ht="27" customHeight="1">
      <c r="A15" s="1033" t="s">
        <v>840</v>
      </c>
      <c r="B15" s="1020">
        <v>201.38</v>
      </c>
      <c r="C15" s="1020">
        <v>212.76</v>
      </c>
      <c r="D15" s="1020">
        <v>209.25</v>
      </c>
      <c r="E15" s="1020">
        <v>212.76</v>
      </c>
      <c r="F15" s="1021">
        <v>209.36</v>
      </c>
      <c r="G15" s="1021">
        <v>195</v>
      </c>
      <c r="H15" s="1021">
        <v>195</v>
      </c>
      <c r="I15" s="1020">
        <v>5.6510080444929969</v>
      </c>
      <c r="J15" s="1034">
        <v>-8.3474337281443809</v>
      </c>
      <c r="L15" s="1022"/>
      <c r="M15" s="1022"/>
      <c r="N15" s="1022"/>
    </row>
    <row r="16" spans="1:14" ht="27" customHeight="1">
      <c r="A16" s="1033" t="s">
        <v>852</v>
      </c>
      <c r="B16" s="1020">
        <v>2245.4299999999998</v>
      </c>
      <c r="C16" s="1020">
        <v>2108.59</v>
      </c>
      <c r="D16" s="1020">
        <v>1924.03</v>
      </c>
      <c r="E16" s="1020">
        <v>2108.59</v>
      </c>
      <c r="F16" s="1021">
        <v>1799.07</v>
      </c>
      <c r="G16" s="1021">
        <v>1503.54</v>
      </c>
      <c r="H16" s="1021">
        <v>1650.96</v>
      </c>
      <c r="I16" s="1020">
        <v>-6.0941556851026206</v>
      </c>
      <c r="J16" s="1034">
        <v>-21.703128630980899</v>
      </c>
      <c r="L16" s="1022"/>
      <c r="M16" s="1022"/>
      <c r="N16" s="1022"/>
    </row>
    <row r="17" spans="1:18" ht="27" customHeight="1">
      <c r="A17" s="1033" t="s">
        <v>842</v>
      </c>
      <c r="B17" s="1020">
        <v>770.69</v>
      </c>
      <c r="C17" s="1020">
        <v>697.02</v>
      </c>
      <c r="D17" s="1020">
        <v>673.59</v>
      </c>
      <c r="E17" s="1020">
        <v>697.02</v>
      </c>
      <c r="F17" s="1021">
        <v>789.8</v>
      </c>
      <c r="G17" s="1021">
        <v>717.77</v>
      </c>
      <c r="H17" s="1021">
        <v>749.85</v>
      </c>
      <c r="I17" s="1020">
        <v>-9.5589666402834013</v>
      </c>
      <c r="J17" s="1034">
        <v>7.5794094860979584</v>
      </c>
      <c r="L17" s="1022"/>
      <c r="M17" s="1022"/>
      <c r="N17" s="1022"/>
    </row>
    <row r="18" spans="1:18" ht="27" customHeight="1">
      <c r="A18" s="1035" t="s">
        <v>853</v>
      </c>
      <c r="B18" s="1023">
        <v>1481.94</v>
      </c>
      <c r="C18" s="1023">
        <v>1693.72</v>
      </c>
      <c r="D18" s="1023">
        <v>1612.04</v>
      </c>
      <c r="E18" s="1023">
        <v>1658.58</v>
      </c>
      <c r="F18" s="1024">
        <v>1438.49</v>
      </c>
      <c r="G18" s="1024">
        <v>1280.1500000000001</v>
      </c>
      <c r="H18" s="1024">
        <v>1338.17</v>
      </c>
      <c r="I18" s="1023">
        <v>-20.588198803999902</v>
      </c>
      <c r="J18" s="1036">
        <v>-19.318332549530311</v>
      </c>
      <c r="L18" s="1025"/>
      <c r="M18" s="1025"/>
      <c r="N18" s="1025"/>
    </row>
    <row r="19" spans="1:18" ht="27" customHeight="1">
      <c r="A19" s="1035" t="s">
        <v>854</v>
      </c>
      <c r="B19" s="1023">
        <v>320.58</v>
      </c>
      <c r="C19" s="1023">
        <v>365.41</v>
      </c>
      <c r="D19" s="1023">
        <v>347.93</v>
      </c>
      <c r="E19" s="1023">
        <v>353.79</v>
      </c>
      <c r="F19" s="1024">
        <v>304.11</v>
      </c>
      <c r="G19" s="1024">
        <v>272.98</v>
      </c>
      <c r="H19" s="1024">
        <v>282.18</v>
      </c>
      <c r="I19" s="1023">
        <v>10.359348680516575</v>
      </c>
      <c r="J19" s="1036">
        <v>-20.240820825913673</v>
      </c>
      <c r="L19" s="1025"/>
      <c r="M19" s="1025"/>
      <c r="N19" s="1025"/>
    </row>
    <row r="20" spans="1:18" ht="27" customHeight="1" thickBot="1">
      <c r="A20" s="1037" t="s">
        <v>855</v>
      </c>
      <c r="B20" s="1038">
        <v>107.55</v>
      </c>
      <c r="C20" s="1038">
        <v>126.47</v>
      </c>
      <c r="D20" s="1038">
        <v>120.64</v>
      </c>
      <c r="E20" s="1038">
        <v>122.78</v>
      </c>
      <c r="F20" s="1039">
        <v>104.18</v>
      </c>
      <c r="G20" s="1039">
        <v>92.27</v>
      </c>
      <c r="H20" s="1039">
        <v>96.18</v>
      </c>
      <c r="I20" s="1038">
        <v>14.160855416085553</v>
      </c>
      <c r="J20" s="1040">
        <v>-21.664766248574679</v>
      </c>
      <c r="K20" s="1026"/>
      <c r="L20" s="1027"/>
      <c r="M20" s="1027"/>
      <c r="N20" s="1027"/>
    </row>
    <row r="21" spans="1:18" s="1028" customFormat="1" ht="18" customHeight="1" thickTop="1">
      <c r="A21" s="1949" t="s">
        <v>843</v>
      </c>
      <c r="B21" s="1949"/>
      <c r="C21" s="1949"/>
      <c r="D21" s="1949"/>
      <c r="E21" s="1949"/>
      <c r="F21" s="1949"/>
      <c r="G21" s="1949"/>
      <c r="H21" s="1949"/>
      <c r="I21" s="1949"/>
      <c r="J21" s="1949"/>
      <c r="K21" s="1026"/>
      <c r="L21" s="1027"/>
      <c r="M21" s="1027"/>
      <c r="N21" s="1027"/>
    </row>
    <row r="22" spans="1:18" s="1028" customFormat="1">
      <c r="A22" s="973" t="s">
        <v>748</v>
      </c>
      <c r="B22" s="1029"/>
      <c r="C22" s="1029"/>
      <c r="F22" s="1014"/>
      <c r="G22" s="1014"/>
      <c r="H22" s="1014"/>
      <c r="I22" s="1014"/>
      <c r="J22" s="1014"/>
      <c r="K22" s="1014"/>
      <c r="L22" s="1014"/>
      <c r="M22" s="1014"/>
      <c r="N22" s="1014"/>
      <c r="O22" s="1014"/>
      <c r="P22" s="1014"/>
      <c r="Q22" s="1014"/>
      <c r="R22" s="1014"/>
    </row>
    <row r="23" spans="1:18" s="1028" customFormat="1">
      <c r="A23" s="973" t="s">
        <v>749</v>
      </c>
      <c r="B23" s="1029"/>
      <c r="C23" s="1030"/>
      <c r="F23" s="1014"/>
      <c r="G23" s="1014"/>
      <c r="H23" s="1014"/>
      <c r="I23" s="1014"/>
      <c r="J23" s="1014"/>
      <c r="K23" s="1014"/>
      <c r="L23" s="1014"/>
      <c r="M23" s="1014"/>
      <c r="N23" s="1014"/>
      <c r="O23" s="1014"/>
      <c r="P23" s="1014"/>
      <c r="Q23" s="1014"/>
      <c r="R23" s="1014"/>
    </row>
    <row r="24" spans="1:18">
      <c r="A24" s="963"/>
    </row>
    <row r="30" spans="1:18">
      <c r="L30" s="1031"/>
      <c r="M30" s="1031"/>
      <c r="O30" s="963"/>
      <c r="P30" s="963"/>
      <c r="Q30" s="963"/>
      <c r="R30" s="963"/>
    </row>
    <row r="31" spans="1:18">
      <c r="L31" s="1031"/>
      <c r="M31" s="1031"/>
      <c r="O31" s="963"/>
      <c r="P31" s="963"/>
      <c r="Q31" s="963"/>
      <c r="R31" s="963"/>
    </row>
    <row r="32" spans="1:18">
      <c r="L32" s="1031"/>
      <c r="M32" s="1031"/>
      <c r="O32" s="963"/>
      <c r="P32" s="963"/>
      <c r="Q32" s="963"/>
      <c r="R32" s="963"/>
    </row>
    <row r="33" spans="12:18">
      <c r="L33" s="1031"/>
      <c r="M33" s="1031"/>
      <c r="O33" s="963"/>
      <c r="P33" s="963"/>
      <c r="Q33" s="963"/>
      <c r="R33" s="963"/>
    </row>
    <row r="34" spans="12:18">
      <c r="L34" s="1031"/>
      <c r="M34" s="1031"/>
      <c r="O34" s="963"/>
      <c r="P34" s="963"/>
      <c r="Q34" s="963"/>
      <c r="R34" s="963"/>
    </row>
    <row r="35" spans="12:18">
      <c r="L35" s="1031"/>
      <c r="M35" s="1031"/>
    </row>
    <row r="36" spans="12:18">
      <c r="L36" s="1031"/>
      <c r="M36" s="1031"/>
    </row>
    <row r="37" spans="12:18">
      <c r="L37" s="1031"/>
      <c r="M37" s="1031"/>
    </row>
    <row r="38" spans="12:18">
      <c r="L38" s="1031"/>
      <c r="M38" s="1031"/>
    </row>
    <row r="39" spans="12:18">
      <c r="L39" s="1031"/>
      <c r="M39" s="1031"/>
    </row>
    <row r="40" spans="12:18">
      <c r="L40" s="1031"/>
      <c r="M40" s="1031"/>
    </row>
    <row r="41" spans="12:18">
      <c r="L41" s="1031"/>
      <c r="M41" s="1031"/>
    </row>
    <row r="42" spans="12:18">
      <c r="L42" s="1031"/>
      <c r="M42" s="1031"/>
    </row>
    <row r="43" spans="12:18">
      <c r="L43" s="1031"/>
      <c r="M43" s="1031"/>
    </row>
    <row r="44" spans="12:18">
      <c r="L44" s="1031"/>
      <c r="M44" s="1031"/>
    </row>
    <row r="45" spans="12:18">
      <c r="L45" s="1031"/>
      <c r="M45" s="1031"/>
    </row>
    <row r="46" spans="12:18">
      <c r="L46" s="1031"/>
      <c r="M46" s="1031"/>
    </row>
    <row r="47" spans="12:18">
      <c r="L47" s="1031"/>
      <c r="M47" s="1031"/>
    </row>
    <row r="48" spans="12:18">
      <c r="L48" s="1031"/>
      <c r="M48" s="1031"/>
    </row>
    <row r="49" spans="12:13">
      <c r="L49" s="1031"/>
      <c r="M49" s="1031"/>
    </row>
    <row r="50" spans="12:13">
      <c r="L50" s="1031"/>
      <c r="M50" s="1031"/>
    </row>
    <row r="51" spans="12:13">
      <c r="L51" s="1031"/>
      <c r="M51" s="1031"/>
    </row>
    <row r="52" spans="12:13">
      <c r="L52" s="1031"/>
      <c r="M52" s="1031"/>
    </row>
    <row r="53" spans="12:13">
      <c r="L53" s="1031"/>
      <c r="M53" s="1031"/>
    </row>
    <row r="54" spans="12:13">
      <c r="L54" s="1031"/>
      <c r="M54" s="1031"/>
    </row>
    <row r="55" spans="12:13">
      <c r="L55" s="1031"/>
      <c r="M55" s="1031"/>
    </row>
    <row r="56" spans="12:13">
      <c r="L56" s="1031"/>
      <c r="M56" s="1031"/>
    </row>
    <row r="57" spans="12:13">
      <c r="L57" s="1031"/>
      <c r="M57" s="1031"/>
    </row>
    <row r="58" spans="12:13">
      <c r="L58" s="1031"/>
      <c r="M58" s="1031"/>
    </row>
    <row r="59" spans="12:13">
      <c r="L59" s="1031"/>
      <c r="M59" s="1031"/>
    </row>
    <row r="60" spans="12:13">
      <c r="L60" s="1031"/>
      <c r="M60" s="1031"/>
    </row>
    <row r="61" spans="12:13">
      <c r="L61" s="1031"/>
      <c r="M61" s="1031"/>
    </row>
    <row r="62" spans="12:13">
      <c r="L62" s="1031"/>
      <c r="M62" s="1031"/>
    </row>
    <row r="63" spans="12:13">
      <c r="L63" s="1031"/>
      <c r="M63" s="1031"/>
    </row>
    <row r="64" spans="12:13">
      <c r="L64" s="1031"/>
      <c r="M64" s="1031"/>
    </row>
    <row r="65" spans="12:13">
      <c r="L65" s="1031"/>
      <c r="M65" s="1031"/>
    </row>
    <row r="66" spans="12:13">
      <c r="L66" s="1031"/>
      <c r="M66" s="1031"/>
    </row>
    <row r="67" spans="12:13">
      <c r="L67" s="1031"/>
      <c r="M67" s="1031"/>
    </row>
    <row r="68" spans="12:13">
      <c r="L68" s="1031"/>
      <c r="M68" s="1031"/>
    </row>
    <row r="69" spans="12:13">
      <c r="L69" s="1031"/>
      <c r="M69" s="1031"/>
    </row>
    <row r="70" spans="12:13">
      <c r="L70" s="1031"/>
      <c r="M70" s="1031"/>
    </row>
    <row r="71" spans="12:13">
      <c r="L71" s="1031"/>
      <c r="M71" s="1031"/>
    </row>
    <row r="72" spans="12:13">
      <c r="L72" s="1031"/>
      <c r="M72" s="1031"/>
    </row>
    <row r="73" spans="12:13">
      <c r="L73" s="1031"/>
      <c r="M73" s="1031"/>
    </row>
    <row r="74" spans="12:13">
      <c r="L74" s="1031"/>
      <c r="M74" s="1031"/>
    </row>
    <row r="75" spans="12:13">
      <c r="L75" s="1031"/>
      <c r="M75" s="1031"/>
    </row>
    <row r="76" spans="12:13">
      <c r="L76" s="1031"/>
      <c r="M76" s="1031"/>
    </row>
    <row r="77" spans="12:13">
      <c r="L77" s="1031"/>
      <c r="M77" s="1031"/>
    </row>
    <row r="78" spans="12:13">
      <c r="L78" s="1031"/>
      <c r="M78" s="1031"/>
    </row>
    <row r="79" spans="12:13">
      <c r="L79" s="1031"/>
      <c r="M79" s="1031"/>
    </row>
    <row r="80" spans="12:13">
      <c r="L80" s="1031"/>
      <c r="M80" s="1031"/>
    </row>
    <row r="81" spans="12:13">
      <c r="L81" s="1031"/>
      <c r="M81" s="1031"/>
    </row>
    <row r="82" spans="12:13">
      <c r="L82" s="1031"/>
      <c r="M82" s="1031"/>
    </row>
    <row r="83" spans="12:13">
      <c r="L83" s="1031"/>
      <c r="M83" s="1031"/>
    </row>
    <row r="84" spans="12:13">
      <c r="L84" s="1031"/>
      <c r="M84" s="1031"/>
    </row>
    <row r="85" spans="12:13">
      <c r="L85" s="1031"/>
      <c r="M85" s="1031"/>
    </row>
    <row r="86" spans="12:13">
      <c r="L86" s="1031"/>
      <c r="M86" s="1031"/>
    </row>
    <row r="87" spans="12:13">
      <c r="L87" s="1031"/>
      <c r="M87" s="1031"/>
    </row>
    <row r="88" spans="12:13">
      <c r="L88" s="1031"/>
      <c r="M88" s="1031"/>
    </row>
    <row r="89" spans="12:13">
      <c r="L89" s="1031"/>
      <c r="M89" s="1031"/>
    </row>
    <row r="90" spans="12:13">
      <c r="L90" s="1031"/>
      <c r="M90" s="1031"/>
    </row>
    <row r="91" spans="12:13">
      <c r="L91" s="1031"/>
      <c r="M91" s="1031"/>
    </row>
    <row r="92" spans="12:13">
      <c r="L92" s="1031"/>
      <c r="M92" s="1031"/>
    </row>
    <row r="93" spans="12:13">
      <c r="L93" s="1031"/>
      <c r="M93" s="1031"/>
    </row>
    <row r="94" spans="12:13">
      <c r="L94" s="1031"/>
      <c r="M94" s="1031"/>
    </row>
    <row r="95" spans="12:13">
      <c r="L95" s="1031"/>
      <c r="M95" s="1031"/>
    </row>
    <row r="96" spans="12:13">
      <c r="L96" s="1031"/>
      <c r="M96" s="1031"/>
    </row>
    <row r="97" spans="12:13">
      <c r="L97" s="1031"/>
      <c r="M97" s="1031"/>
    </row>
    <row r="98" spans="12:13">
      <c r="L98" s="1031"/>
      <c r="M98" s="1031"/>
    </row>
    <row r="99" spans="12:13">
      <c r="L99" s="1031"/>
      <c r="M99" s="1031"/>
    </row>
    <row r="100" spans="12:13">
      <c r="L100" s="1031"/>
      <c r="M100" s="1031"/>
    </row>
    <row r="101" spans="12:13">
      <c r="L101" s="1031"/>
      <c r="M101" s="1031"/>
    </row>
    <row r="102" spans="12:13">
      <c r="L102" s="1031"/>
      <c r="M102" s="1031"/>
    </row>
    <row r="103" spans="12:13">
      <c r="L103" s="1031"/>
      <c r="M103" s="1031"/>
    </row>
    <row r="104" spans="12:13">
      <c r="L104" s="1031"/>
      <c r="M104" s="1031"/>
    </row>
    <row r="105" spans="12:13">
      <c r="L105" s="1031"/>
      <c r="M105" s="1031"/>
    </row>
    <row r="106" spans="12:13">
      <c r="L106" s="1031"/>
      <c r="M106" s="1031"/>
    </row>
    <row r="107" spans="12:13">
      <c r="L107" s="1031"/>
      <c r="M107" s="1031"/>
    </row>
    <row r="108" spans="12:13">
      <c r="L108" s="1031"/>
      <c r="M108" s="1031"/>
    </row>
    <row r="109" spans="12:13">
      <c r="L109" s="1031"/>
      <c r="M109" s="1031"/>
    </row>
    <row r="110" spans="12:13">
      <c r="L110" s="1031"/>
      <c r="M110" s="1031"/>
    </row>
    <row r="111" spans="12:13">
      <c r="L111" s="1031"/>
      <c r="M111" s="1031"/>
    </row>
    <row r="112" spans="12:13">
      <c r="L112" s="1031"/>
      <c r="M112" s="1031"/>
    </row>
    <row r="113" spans="12:13">
      <c r="L113" s="1031"/>
      <c r="M113" s="1031"/>
    </row>
    <row r="114" spans="12:13">
      <c r="L114" s="1031"/>
      <c r="M114" s="1031"/>
    </row>
    <row r="115" spans="12:13">
      <c r="L115" s="1031"/>
      <c r="M115" s="1031"/>
    </row>
  </sheetData>
  <mergeCells count="11">
    <mergeCell ref="A21:J21"/>
    <mergeCell ref="A1:J1"/>
    <mergeCell ref="A2:J2"/>
    <mergeCell ref="A3:J3"/>
    <mergeCell ref="A4:J4"/>
    <mergeCell ref="A5:A7"/>
    <mergeCell ref="C5:E5"/>
    <mergeCell ref="F5:H5"/>
    <mergeCell ref="I5:J5"/>
    <mergeCell ref="I6:I7"/>
    <mergeCell ref="J6:J7"/>
  </mergeCells>
  <pageMargins left="0.5" right="0.5" top="1" bottom="1" header="0.3" footer="0.3"/>
  <pageSetup scale="84"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M24"/>
  <sheetViews>
    <sheetView workbookViewId="0">
      <selection activeCell="L16" sqref="L16"/>
    </sheetView>
  </sheetViews>
  <sheetFormatPr defaultColWidth="8.85546875" defaultRowHeight="15.75"/>
  <cols>
    <col min="1" max="1" width="29.5703125" style="963" customWidth="1"/>
    <col min="2" max="10" width="14.140625" style="963" customWidth="1"/>
    <col min="11" max="16384" width="8.85546875" style="963"/>
  </cols>
  <sheetData>
    <row r="1" spans="1:13">
      <c r="A1" s="1944" t="s">
        <v>896</v>
      </c>
      <c r="B1" s="1944"/>
      <c r="C1" s="1944"/>
      <c r="D1" s="1944"/>
      <c r="E1" s="1944"/>
      <c r="F1" s="1944"/>
      <c r="G1" s="1944"/>
      <c r="H1" s="1944"/>
      <c r="I1" s="1944"/>
      <c r="J1" s="1944"/>
    </row>
    <row r="2" spans="1:13">
      <c r="A2" s="1944" t="s">
        <v>856</v>
      </c>
      <c r="B2" s="1944"/>
      <c r="C2" s="1944"/>
      <c r="D2" s="1944"/>
      <c r="E2" s="1944"/>
      <c r="F2" s="1944"/>
      <c r="G2" s="1944"/>
      <c r="H2" s="1944"/>
      <c r="I2" s="1944"/>
      <c r="J2" s="1944"/>
      <c r="K2" s="904"/>
      <c r="L2" s="904"/>
      <c r="M2" s="904"/>
    </row>
    <row r="3" spans="1:13" ht="24" customHeight="1" thickBot="1">
      <c r="A3" s="1959" t="s">
        <v>897</v>
      </c>
      <c r="B3" s="1959"/>
      <c r="C3" s="1959"/>
      <c r="D3" s="1959"/>
      <c r="E3" s="1959"/>
      <c r="F3" s="1959"/>
      <c r="G3" s="1959"/>
      <c r="H3" s="1959"/>
      <c r="I3" s="1959"/>
      <c r="J3" s="1959"/>
    </row>
    <row r="4" spans="1:13" ht="23.25" customHeight="1" thickTop="1">
      <c r="A4" s="1945" t="s">
        <v>730</v>
      </c>
      <c r="B4" s="1947" t="s">
        <v>5</v>
      </c>
      <c r="C4" s="1947"/>
      <c r="D4" s="1947"/>
      <c r="E4" s="1947" t="s">
        <v>6</v>
      </c>
      <c r="F4" s="1947"/>
      <c r="G4" s="1947"/>
      <c r="H4" s="1947" t="s">
        <v>47</v>
      </c>
      <c r="I4" s="1947"/>
      <c r="J4" s="1948"/>
    </row>
    <row r="5" spans="1:13" ht="31.5">
      <c r="A5" s="1946"/>
      <c r="B5" s="994" t="s">
        <v>857</v>
      </c>
      <c r="C5" s="994" t="s">
        <v>858</v>
      </c>
      <c r="D5" s="994" t="s">
        <v>859</v>
      </c>
      <c r="E5" s="994" t="s">
        <v>857</v>
      </c>
      <c r="F5" s="994" t="s">
        <v>858</v>
      </c>
      <c r="G5" s="994" t="s">
        <v>859</v>
      </c>
      <c r="H5" s="994" t="s">
        <v>857</v>
      </c>
      <c r="I5" s="994" t="s">
        <v>858</v>
      </c>
      <c r="J5" s="1045" t="s">
        <v>859</v>
      </c>
    </row>
    <row r="6" spans="1:13" ht="23.25" customHeight="1">
      <c r="A6" s="1946"/>
      <c r="B6" s="994">
        <v>1</v>
      </c>
      <c r="C6" s="994">
        <v>2</v>
      </c>
      <c r="D6" s="994">
        <v>3</v>
      </c>
      <c r="E6" s="994">
        <v>4</v>
      </c>
      <c r="F6" s="994">
        <v>5</v>
      </c>
      <c r="G6" s="994">
        <v>6</v>
      </c>
      <c r="H6" s="994">
        <v>7</v>
      </c>
      <c r="I6" s="994">
        <v>8</v>
      </c>
      <c r="J6" s="1045">
        <v>9</v>
      </c>
    </row>
    <row r="7" spans="1:13" ht="23.25" customHeight="1">
      <c r="A7" s="1046" t="s">
        <v>699</v>
      </c>
      <c r="B7" s="1041">
        <v>10967.15</v>
      </c>
      <c r="C7" s="1041">
        <v>9351.08</v>
      </c>
      <c r="D7" s="1020">
        <v>51.992327152428345</v>
      </c>
      <c r="E7" s="1041">
        <v>11293.28</v>
      </c>
      <c r="F7" s="1041">
        <v>6064.92</v>
      </c>
      <c r="G7" s="1020">
        <v>35.507485650454193</v>
      </c>
      <c r="H7" s="1042">
        <v>12024.78</v>
      </c>
      <c r="I7" s="1042">
        <v>3964.8</v>
      </c>
      <c r="J7" s="1034">
        <v>31.02565908397305</v>
      </c>
    </row>
    <row r="8" spans="1:13" ht="23.25" customHeight="1">
      <c r="A8" s="1046" t="s">
        <v>895</v>
      </c>
      <c r="B8" s="1041">
        <v>3724.7</v>
      </c>
      <c r="C8" s="1041">
        <v>2591.86</v>
      </c>
      <c r="D8" s="1020">
        <v>14.410830947151872</v>
      </c>
      <c r="E8" s="1041">
        <v>3411.37</v>
      </c>
      <c r="F8" s="1041">
        <v>2957.82</v>
      </c>
      <c r="G8" s="1020">
        <v>17.316757880833787</v>
      </c>
      <c r="H8" s="1043">
        <v>2822.83</v>
      </c>
      <c r="I8" s="1042">
        <v>611.33000000000004</v>
      </c>
      <c r="J8" s="1034">
        <v>4.7838267170614523</v>
      </c>
    </row>
    <row r="9" spans="1:13" ht="23.25" customHeight="1">
      <c r="A9" s="1046" t="s">
        <v>850</v>
      </c>
      <c r="B9" s="1041">
        <v>2068.6799999999998</v>
      </c>
      <c r="C9" s="1041">
        <v>3269.78</v>
      </c>
      <c r="D9" s="1020">
        <v>18.180089516555004</v>
      </c>
      <c r="E9" s="1041">
        <v>3006.87</v>
      </c>
      <c r="F9" s="1041">
        <v>5621.1</v>
      </c>
      <c r="G9" s="1020">
        <v>32.909111346855049</v>
      </c>
      <c r="H9" s="1042">
        <v>3699.18</v>
      </c>
      <c r="I9" s="1042">
        <v>3651.34</v>
      </c>
      <c r="J9" s="1034">
        <v>28.572747689586901</v>
      </c>
    </row>
    <row r="10" spans="1:13" ht="23.25" customHeight="1">
      <c r="A10" s="1046" t="s">
        <v>701</v>
      </c>
      <c r="B10" s="1041">
        <v>1822.06</v>
      </c>
      <c r="C10" s="1041">
        <v>626.5</v>
      </c>
      <c r="D10" s="1020">
        <v>3.4833615968419003</v>
      </c>
      <c r="E10" s="1041">
        <v>1343.45</v>
      </c>
      <c r="F10" s="1041">
        <v>460.26</v>
      </c>
      <c r="G10" s="1020">
        <v>2.694623399068421</v>
      </c>
      <c r="H10" s="1042">
        <v>597.96</v>
      </c>
      <c r="I10" s="1042">
        <v>95.66</v>
      </c>
      <c r="J10" s="1034">
        <v>0.74856601795118582</v>
      </c>
    </row>
    <row r="11" spans="1:13" ht="23.25" customHeight="1">
      <c r="A11" s="1046" t="s">
        <v>837</v>
      </c>
      <c r="B11" s="1041"/>
      <c r="C11" s="1041"/>
      <c r="D11" s="1020"/>
      <c r="E11" s="1041"/>
      <c r="F11" s="1041"/>
      <c r="G11" s="1020"/>
      <c r="H11" s="1042">
        <v>1956.44</v>
      </c>
      <c r="I11" s="1042">
        <v>2175.63</v>
      </c>
      <c r="J11" s="1034">
        <v>17.024907857360848</v>
      </c>
    </row>
    <row r="12" spans="1:13" ht="23.25" customHeight="1">
      <c r="A12" s="1046" t="s">
        <v>838</v>
      </c>
      <c r="B12" s="968">
        <v>0.48</v>
      </c>
      <c r="C12" s="1041">
        <v>16</v>
      </c>
      <c r="D12" s="1020">
        <v>8.8960551555419654E-2</v>
      </c>
      <c r="E12" s="968">
        <v>7.68</v>
      </c>
      <c r="F12" s="1041">
        <v>41.84</v>
      </c>
      <c r="G12" s="1020">
        <v>0.24495511888285482</v>
      </c>
      <c r="H12" s="1042">
        <v>10.38</v>
      </c>
      <c r="I12" s="1042">
        <v>20.34</v>
      </c>
      <c r="J12" s="1034">
        <v>0.15916613846045494</v>
      </c>
    </row>
    <row r="13" spans="1:13" ht="23.25" customHeight="1">
      <c r="A13" s="1046" t="s">
        <v>839</v>
      </c>
      <c r="B13" s="1041">
        <v>281.74</v>
      </c>
      <c r="C13" s="1041">
        <v>96.89</v>
      </c>
      <c r="D13" s="1020">
        <v>0.5387117400127881</v>
      </c>
      <c r="E13" s="1041">
        <v>227.27</v>
      </c>
      <c r="F13" s="1041">
        <v>96.18</v>
      </c>
      <c r="G13" s="1020">
        <v>0.56309233590231766</v>
      </c>
      <c r="H13" s="1042">
        <v>467.71</v>
      </c>
      <c r="I13" s="1042">
        <v>172.06</v>
      </c>
      <c r="J13" s="1034">
        <v>1.3464171968291976</v>
      </c>
    </row>
    <row r="14" spans="1:13" ht="23.25" customHeight="1">
      <c r="A14" s="1046" t="s">
        <v>840</v>
      </c>
      <c r="B14" s="1041"/>
      <c r="C14" s="1041"/>
      <c r="D14" s="1020">
        <v>0</v>
      </c>
      <c r="E14" s="1041">
        <v>0.88</v>
      </c>
      <c r="F14" s="1041">
        <v>0.24</v>
      </c>
      <c r="G14" s="1020">
        <v>1.4050962842228763E-3</v>
      </c>
      <c r="H14" s="1042">
        <v>1.83</v>
      </c>
      <c r="I14" s="1042">
        <v>3.26</v>
      </c>
      <c r="J14" s="1034">
        <v>2.5510403706051284E-2</v>
      </c>
    </row>
    <row r="15" spans="1:13" ht="23.25" customHeight="1">
      <c r="A15" s="1046" t="s">
        <v>841</v>
      </c>
      <c r="B15" s="1041">
        <v>2746.17</v>
      </c>
      <c r="C15" s="1041">
        <v>892.07</v>
      </c>
      <c r="D15" s="1020">
        <v>4.9599399516277005</v>
      </c>
      <c r="E15" s="1041">
        <v>2052.38</v>
      </c>
      <c r="F15" s="1041">
        <v>928.46</v>
      </c>
      <c r="G15" s="1020">
        <v>5.4357320668732161</v>
      </c>
      <c r="H15" s="1042">
        <v>2717.45</v>
      </c>
      <c r="I15" s="1042">
        <v>1020.13</v>
      </c>
      <c r="J15" s="1034">
        <v>7.9828000406914414</v>
      </c>
    </row>
    <row r="16" spans="1:13" ht="23.25" customHeight="1">
      <c r="A16" s="1046" t="s">
        <v>842</v>
      </c>
      <c r="B16" s="1041">
        <v>107.97</v>
      </c>
      <c r="C16" s="1041">
        <v>73.97</v>
      </c>
      <c r="D16" s="1020">
        <v>0.41127574990964938</v>
      </c>
      <c r="E16" s="1041">
        <v>304.88</v>
      </c>
      <c r="F16" s="1041">
        <v>120.69</v>
      </c>
      <c r="G16" s="1020">
        <v>0.70658779392857896</v>
      </c>
      <c r="H16" s="1042">
        <v>577.71</v>
      </c>
      <c r="I16" s="1042">
        <v>302.83</v>
      </c>
      <c r="J16" s="1034">
        <v>2.3697286976391134</v>
      </c>
    </row>
    <row r="17" spans="1:10" ht="23.25" customHeight="1">
      <c r="A17" s="1046" t="s">
        <v>860</v>
      </c>
      <c r="B17" s="1041">
        <v>6053</v>
      </c>
      <c r="C17" s="1041">
        <v>87.84</v>
      </c>
      <c r="D17" s="1020">
        <v>0.48839342803925384</v>
      </c>
      <c r="E17" s="1041">
        <v>3155.44</v>
      </c>
      <c r="F17" s="1041">
        <v>42.5</v>
      </c>
      <c r="G17" s="1020">
        <v>0.24881913366446767</v>
      </c>
      <c r="H17" s="1042">
        <v>1973.19</v>
      </c>
      <c r="I17" s="1042">
        <v>20.76</v>
      </c>
      <c r="J17" s="1034">
        <v>0.16245275488884195</v>
      </c>
    </row>
    <row r="18" spans="1:10" ht="23.25" customHeight="1">
      <c r="A18" s="1046" t="s">
        <v>861</v>
      </c>
      <c r="B18" s="1041">
        <v>4.7300000000000004</v>
      </c>
      <c r="C18" s="1041">
        <v>7.25</v>
      </c>
      <c r="D18" s="1020">
        <v>4.0310249923549528E-2</v>
      </c>
      <c r="E18" s="1041">
        <v>0.35</v>
      </c>
      <c r="F18" s="1041">
        <v>0.54</v>
      </c>
      <c r="G18" s="1020">
        <v>0</v>
      </c>
      <c r="H18" s="1042">
        <v>14.02</v>
      </c>
      <c r="I18" s="1042">
        <v>8.8000000000000007</v>
      </c>
      <c r="J18" s="1034">
        <v>6.8862439451917584E-2</v>
      </c>
    </row>
    <row r="19" spans="1:10" ht="23.25" customHeight="1">
      <c r="A19" s="1046" t="s">
        <v>862</v>
      </c>
      <c r="B19" s="1041">
        <v>1140.3699999999999</v>
      </c>
      <c r="C19" s="1041">
        <v>972.26</v>
      </c>
      <c r="D19" s="1020">
        <v>5.4057991159545189</v>
      </c>
      <c r="E19" s="1041">
        <v>1296.3399999999999</v>
      </c>
      <c r="F19" s="1041">
        <v>746.13</v>
      </c>
      <c r="G19" s="1020">
        <v>4.3682687106133944</v>
      </c>
      <c r="H19" s="1042">
        <v>1275.98</v>
      </c>
      <c r="I19" s="1042">
        <v>732.16</v>
      </c>
      <c r="J19" s="1034">
        <v>5.7293549623995421</v>
      </c>
    </row>
    <row r="20" spans="1:10" ht="23.25" customHeight="1" thickBot="1">
      <c r="A20" s="1037" t="s">
        <v>863</v>
      </c>
      <c r="B20" s="1039">
        <v>28917.050000000003</v>
      </c>
      <c r="C20" s="1039">
        <v>17985.5</v>
      </c>
      <c r="D20" s="1039">
        <v>100</v>
      </c>
      <c r="E20" s="1039">
        <v>26100.190000000002</v>
      </c>
      <c r="F20" s="1039">
        <v>17080.68</v>
      </c>
      <c r="G20" s="1039">
        <v>100</v>
      </c>
      <c r="H20" s="1039">
        <v>28139.46</v>
      </c>
      <c r="I20" s="1039">
        <v>12779.1</v>
      </c>
      <c r="J20" s="1047">
        <v>100</v>
      </c>
    </row>
    <row r="21" spans="1:10" ht="23.25" customHeight="1" thickTop="1">
      <c r="A21" s="1942" t="s">
        <v>843</v>
      </c>
      <c r="B21" s="1942"/>
      <c r="C21" s="1942"/>
      <c r="D21" s="1942"/>
      <c r="E21" s="1942"/>
      <c r="F21" s="1942"/>
      <c r="G21" s="1942"/>
      <c r="H21" s="1942"/>
      <c r="I21" s="1942"/>
      <c r="J21" s="1942"/>
    </row>
    <row r="22" spans="1:10">
      <c r="B22" s="1028"/>
      <c r="C22" s="1028"/>
      <c r="D22" s="1028"/>
      <c r="E22" s="1028"/>
      <c r="F22" s="1031"/>
      <c r="G22" s="1028"/>
      <c r="H22" s="1014"/>
      <c r="I22" s="1044"/>
      <c r="J22" s="1014"/>
    </row>
    <row r="23" spans="1:10">
      <c r="B23" s="1029"/>
      <c r="C23" s="1029"/>
      <c r="D23" s="1028"/>
      <c r="E23" s="1028"/>
      <c r="F23" s="1031"/>
      <c r="G23" s="1031"/>
      <c r="H23" s="1014"/>
    </row>
    <row r="24" spans="1:10">
      <c r="B24" s="1029"/>
      <c r="C24" s="1030"/>
      <c r="D24" s="1028"/>
      <c r="E24" s="1028"/>
      <c r="F24" s="1031"/>
      <c r="G24" s="1031"/>
      <c r="H24" s="1014"/>
    </row>
  </sheetData>
  <mergeCells count="8">
    <mergeCell ref="A21:J21"/>
    <mergeCell ref="A1:J1"/>
    <mergeCell ref="A2:J2"/>
    <mergeCell ref="A3:J3"/>
    <mergeCell ref="A4:A6"/>
    <mergeCell ref="B4:D4"/>
    <mergeCell ref="E4:G4"/>
    <mergeCell ref="H4:J4"/>
  </mergeCells>
  <pageMargins left="0.5" right="0.5" top="1" bottom="1" header="0.3" footer="0.3"/>
  <pageSetup scale="81"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4"/>
  <sheetViews>
    <sheetView topLeftCell="A4" workbookViewId="0">
      <selection activeCell="M15" sqref="M15"/>
    </sheetView>
  </sheetViews>
  <sheetFormatPr defaultColWidth="8.85546875" defaultRowHeight="15.75"/>
  <cols>
    <col min="1" max="1" width="30.5703125" style="963" bestFit="1" customWidth="1"/>
    <col min="2" max="10" width="16" style="963" customWidth="1"/>
    <col min="11" max="11" width="8.85546875" style="963"/>
    <col min="12" max="12" width="10.140625" style="963" bestFit="1" customWidth="1"/>
    <col min="13" max="16384" width="8.85546875" style="963"/>
  </cols>
  <sheetData>
    <row r="1" spans="1:11">
      <c r="A1" s="1963" t="s">
        <v>898</v>
      </c>
      <c r="B1" s="1963"/>
      <c r="C1" s="1963"/>
      <c r="D1" s="1963"/>
      <c r="E1" s="1963"/>
      <c r="F1" s="1963"/>
      <c r="G1" s="1963"/>
      <c r="H1" s="1963"/>
      <c r="I1" s="1963"/>
      <c r="J1" s="1963"/>
    </row>
    <row r="2" spans="1:11">
      <c r="A2" s="1963" t="s">
        <v>864</v>
      </c>
      <c r="B2" s="1963"/>
      <c r="C2" s="1963"/>
      <c r="D2" s="1963"/>
      <c r="E2" s="1963"/>
      <c r="F2" s="1963"/>
      <c r="G2" s="1963"/>
      <c r="H2" s="1963"/>
      <c r="I2" s="1963"/>
      <c r="J2" s="1963"/>
    </row>
    <row r="3" spans="1:11" ht="16.5" thickBot="1">
      <c r="A3" s="1964" t="s">
        <v>900</v>
      </c>
      <c r="B3" s="1964"/>
      <c r="C3" s="1964"/>
      <c r="D3" s="1964"/>
      <c r="E3" s="1964"/>
      <c r="F3" s="1964"/>
      <c r="G3" s="1964"/>
      <c r="H3" s="1964"/>
      <c r="I3" s="1964"/>
      <c r="J3" s="1964"/>
    </row>
    <row r="4" spans="1:11" ht="23.25" customHeight="1" thickTop="1">
      <c r="A4" s="1965" t="s">
        <v>730</v>
      </c>
      <c r="B4" s="1947" t="s">
        <v>5</v>
      </c>
      <c r="C4" s="1947"/>
      <c r="D4" s="1947"/>
      <c r="E4" s="1947" t="s">
        <v>6</v>
      </c>
      <c r="F4" s="1947"/>
      <c r="G4" s="1947"/>
      <c r="H4" s="1947" t="s">
        <v>47</v>
      </c>
      <c r="I4" s="1947"/>
      <c r="J4" s="1948"/>
    </row>
    <row r="5" spans="1:11" ht="31.5">
      <c r="A5" s="1966"/>
      <c r="B5" s="994" t="s">
        <v>857</v>
      </c>
      <c r="C5" s="994" t="s">
        <v>888</v>
      </c>
      <c r="D5" s="994" t="s">
        <v>859</v>
      </c>
      <c r="E5" s="994" t="s">
        <v>857</v>
      </c>
      <c r="F5" s="994" t="s">
        <v>888</v>
      </c>
      <c r="G5" s="994" t="s">
        <v>859</v>
      </c>
      <c r="H5" s="994" t="s">
        <v>857</v>
      </c>
      <c r="I5" s="994" t="s">
        <v>888</v>
      </c>
      <c r="J5" s="1045" t="s">
        <v>859</v>
      </c>
    </row>
    <row r="6" spans="1:11" ht="23.25" customHeight="1">
      <c r="A6" s="1049" t="s">
        <v>865</v>
      </c>
      <c r="B6" s="1940"/>
      <c r="C6" s="1940"/>
      <c r="D6" s="1940"/>
      <c r="E6" s="1940"/>
      <c r="F6" s="1940"/>
      <c r="G6" s="1940"/>
      <c r="H6" s="1940"/>
      <c r="I6" s="1940"/>
      <c r="J6" s="1941"/>
    </row>
    <row r="7" spans="1:11" ht="23.25" customHeight="1">
      <c r="A7" s="1033" t="s">
        <v>866</v>
      </c>
      <c r="B7" s="1041">
        <v>130243.03</v>
      </c>
      <c r="C7" s="1041">
        <v>14554.303</v>
      </c>
      <c r="D7" s="1021">
        <v>67.130843523369364</v>
      </c>
      <c r="E7" s="1041">
        <v>317544.62804999994</v>
      </c>
      <c r="F7" s="1041">
        <v>31754.462804999996</v>
      </c>
      <c r="G7" s="1021">
        <v>28.804314804653703</v>
      </c>
      <c r="H7" s="1021">
        <v>412402.86079000006</v>
      </c>
      <c r="I7" s="1021">
        <v>41240.286078999998</v>
      </c>
      <c r="J7" s="1050">
        <v>28.650452045557035</v>
      </c>
    </row>
    <row r="8" spans="1:11" ht="23.25" customHeight="1">
      <c r="A8" s="1033" t="s">
        <v>899</v>
      </c>
      <c r="B8" s="1041">
        <v>32300.157999999996</v>
      </c>
      <c r="C8" s="1041">
        <v>3230.0158000000001</v>
      </c>
      <c r="D8" s="1021">
        <v>14.898252788045617</v>
      </c>
      <c r="E8" s="1041">
        <v>84936.813250000007</v>
      </c>
      <c r="F8" s="1041">
        <v>8493.6813249999996</v>
      </c>
      <c r="G8" s="1021">
        <v>7.7045759595462382</v>
      </c>
      <c r="H8" s="1021">
        <v>111151.94189999999</v>
      </c>
      <c r="I8" s="1021">
        <v>11115.19419</v>
      </c>
      <c r="J8" s="1050">
        <v>7.7219478426414243</v>
      </c>
    </row>
    <row r="9" spans="1:11" ht="23.25" customHeight="1">
      <c r="A9" s="1033" t="s">
        <v>867</v>
      </c>
      <c r="B9" s="1041">
        <v>16388.958000000002</v>
      </c>
      <c r="C9" s="1041">
        <v>1638.8957999999998</v>
      </c>
      <c r="D9" s="1021">
        <v>7.5593078899695323</v>
      </c>
      <c r="E9" s="1041">
        <v>26444.03556</v>
      </c>
      <c r="F9" s="1041">
        <v>2644.4035559999998</v>
      </c>
      <c r="G9" s="1021">
        <v>2.3987252741550416</v>
      </c>
      <c r="H9" s="1021">
        <v>33016.641819999997</v>
      </c>
      <c r="I9" s="1021">
        <v>3301.664182</v>
      </c>
      <c r="J9" s="1050">
        <v>2.2937321806090156</v>
      </c>
    </row>
    <row r="10" spans="1:11" ht="23.25" customHeight="1">
      <c r="A10" s="1033" t="s">
        <v>868</v>
      </c>
      <c r="B10" s="1041">
        <v>9596.902</v>
      </c>
      <c r="C10" s="1041">
        <v>959.6902</v>
      </c>
      <c r="D10" s="1021">
        <v>4.4265130832518089</v>
      </c>
      <c r="E10" s="1041">
        <v>16486.0743</v>
      </c>
      <c r="F10" s="1041">
        <v>1648.60743</v>
      </c>
      <c r="G10" s="1021">
        <v>1.4954435757462687</v>
      </c>
      <c r="H10" s="1021">
        <v>18032.019199999999</v>
      </c>
      <c r="I10" s="1021">
        <v>1803.20192</v>
      </c>
      <c r="J10" s="1050">
        <v>1.2527204597575163</v>
      </c>
    </row>
    <row r="11" spans="1:11" ht="23.25" customHeight="1">
      <c r="A11" s="1033" t="s">
        <v>869</v>
      </c>
      <c r="B11" s="1041">
        <v>0</v>
      </c>
      <c r="C11" s="1041">
        <v>0</v>
      </c>
      <c r="D11" s="1021">
        <v>0</v>
      </c>
      <c r="E11" s="1041">
        <v>0</v>
      </c>
      <c r="F11" s="1041">
        <v>0</v>
      </c>
      <c r="G11" s="1021">
        <v>0</v>
      </c>
      <c r="H11" s="1021">
        <v>0</v>
      </c>
      <c r="I11" s="1021">
        <v>0</v>
      </c>
      <c r="J11" s="1050">
        <v>0</v>
      </c>
      <c r="K11" s="1048"/>
    </row>
    <row r="12" spans="1:11" ht="23.25" customHeight="1">
      <c r="A12" s="1033" t="s">
        <v>870</v>
      </c>
      <c r="B12" s="1041">
        <v>480.95499999999998</v>
      </c>
      <c r="C12" s="1041">
        <v>48.095500000000001</v>
      </c>
      <c r="D12" s="1021">
        <v>0.22183758883391469</v>
      </c>
      <c r="E12" s="1041">
        <v>1319.5429199999999</v>
      </c>
      <c r="F12" s="1041">
        <v>131.95429200000001</v>
      </c>
      <c r="G12" s="1021">
        <v>0.11969508002493189</v>
      </c>
      <c r="H12" s="1021">
        <v>2273.2993500000002</v>
      </c>
      <c r="I12" s="1021">
        <v>227.32993500000001</v>
      </c>
      <c r="J12" s="1050">
        <v>0.15793065520352059</v>
      </c>
    </row>
    <row r="13" spans="1:11" ht="23.25" customHeight="1">
      <c r="A13" s="1033" t="s">
        <v>871</v>
      </c>
      <c r="B13" s="1041">
        <v>0</v>
      </c>
      <c r="C13" s="1041">
        <v>0</v>
      </c>
      <c r="D13" s="1021">
        <v>0</v>
      </c>
      <c r="E13" s="1041">
        <v>107.1</v>
      </c>
      <c r="F13" s="1041">
        <v>10.71</v>
      </c>
      <c r="G13" s="1021">
        <v>9.7149875736290605E-3</v>
      </c>
      <c r="H13" s="1021">
        <v>9098.375</v>
      </c>
      <c r="I13" s="1021">
        <v>909.83749999999998</v>
      </c>
      <c r="J13" s="1050">
        <v>0.63208231904756917</v>
      </c>
    </row>
    <row r="14" spans="1:11" ht="23.25" customHeight="1">
      <c r="A14" s="1033" t="s">
        <v>872</v>
      </c>
      <c r="B14" s="1041">
        <v>12430</v>
      </c>
      <c r="C14" s="1041">
        <v>1243</v>
      </c>
      <c r="D14" s="1021">
        <v>5.7332624241468739</v>
      </c>
      <c r="E14" s="1041">
        <v>21507.1558</v>
      </c>
      <c r="F14" s="1041">
        <v>2150.71558</v>
      </c>
      <c r="G14" s="1021">
        <v>1.9509033738665187</v>
      </c>
      <c r="H14" s="1021">
        <v>38890.022720000001</v>
      </c>
      <c r="I14" s="1021">
        <v>3889.0022719999997</v>
      </c>
      <c r="J14" s="1050">
        <v>2.7017677056254827</v>
      </c>
    </row>
    <row r="15" spans="1:11" ht="23.25" customHeight="1">
      <c r="A15" s="1033" t="s">
        <v>873</v>
      </c>
      <c r="B15" s="1041">
        <v>65.004000000000005</v>
      </c>
      <c r="C15" s="1041">
        <v>6.5004</v>
      </c>
      <c r="D15" s="1021">
        <v>2.9982702382883621E-2</v>
      </c>
      <c r="E15" s="1041">
        <v>746575</v>
      </c>
      <c r="F15" s="1041">
        <v>63407.5</v>
      </c>
      <c r="G15" s="1021">
        <v>57.516626944433668</v>
      </c>
      <c r="H15" s="1021">
        <v>814563.64870000002</v>
      </c>
      <c r="I15" s="1021">
        <v>81456.36486999999</v>
      </c>
      <c r="J15" s="1050">
        <v>56.589366791558426</v>
      </c>
    </row>
    <row r="16" spans="1:11" ht="23.25" customHeight="1">
      <c r="A16" s="1035" t="s">
        <v>874</v>
      </c>
      <c r="B16" s="1024">
        <v>201505.00699999998</v>
      </c>
      <c r="C16" s="1024">
        <v>21680.500700000001</v>
      </c>
      <c r="D16" s="1024">
        <v>99.999999999999986</v>
      </c>
      <c r="E16" s="1024">
        <v>1214920.3498799999</v>
      </c>
      <c r="F16" s="1024">
        <v>110242.034988</v>
      </c>
      <c r="G16" s="1024">
        <v>100</v>
      </c>
      <c r="H16" s="1024">
        <v>1439428.8094800001</v>
      </c>
      <c r="I16" s="1024">
        <v>143942.88094800001</v>
      </c>
      <c r="J16" s="1051">
        <v>100</v>
      </c>
    </row>
    <row r="17" spans="1:12" ht="23.25" customHeight="1">
      <c r="A17" s="1049" t="s">
        <v>875</v>
      </c>
      <c r="B17" s="1960"/>
      <c r="C17" s="1960"/>
      <c r="D17" s="1960"/>
      <c r="E17" s="1960"/>
      <c r="F17" s="1960"/>
      <c r="G17" s="1960"/>
      <c r="H17" s="1960"/>
      <c r="I17" s="1960"/>
      <c r="J17" s="1961"/>
    </row>
    <row r="18" spans="1:12" ht="23.25" customHeight="1">
      <c r="A18" s="1033" t="s">
        <v>876</v>
      </c>
      <c r="B18" s="1041">
        <v>19455.274000000001</v>
      </c>
      <c r="C18" s="1041">
        <v>1945.5273999999999</v>
      </c>
      <c r="D18" s="1021">
        <v>25.220980501216715</v>
      </c>
      <c r="E18" s="1041">
        <v>32292.723000000002</v>
      </c>
      <c r="F18" s="1041">
        <v>3229.2723000000001</v>
      </c>
      <c r="G18" s="1021">
        <v>2.9292567942450543</v>
      </c>
      <c r="H18" s="1021">
        <v>474723.41700000002</v>
      </c>
      <c r="I18" s="1021">
        <v>47472.341699999997</v>
      </c>
      <c r="J18" s="1050">
        <v>32.979985798354974</v>
      </c>
    </row>
    <row r="19" spans="1:12" ht="23.25" customHeight="1">
      <c r="A19" s="1033" t="s">
        <v>877</v>
      </c>
      <c r="B19" s="1041">
        <v>32027.157999999999</v>
      </c>
      <c r="C19" s="1041">
        <v>3202.7157999999999</v>
      </c>
      <c r="D19" s="1021">
        <v>18.892207120128365</v>
      </c>
      <c r="E19" s="1041">
        <v>166414.23389999999</v>
      </c>
      <c r="F19" s="1041">
        <v>16641.42339</v>
      </c>
      <c r="G19" s="1021">
        <v>15.095352142049483</v>
      </c>
      <c r="H19" s="1021">
        <v>292611.14111000003</v>
      </c>
      <c r="I19" s="1021">
        <v>29261.114110999995</v>
      </c>
      <c r="J19" s="1050">
        <v>20.328281548091908</v>
      </c>
    </row>
    <row r="20" spans="1:12" ht="23.25" customHeight="1">
      <c r="A20" s="1033" t="s">
        <v>878</v>
      </c>
      <c r="B20" s="1041">
        <v>148322.57500000001</v>
      </c>
      <c r="C20" s="1041">
        <v>14832.2575</v>
      </c>
      <c r="D20" s="1021">
        <v>38.897786933867181</v>
      </c>
      <c r="E20" s="1041">
        <v>271213.39298</v>
      </c>
      <c r="F20" s="1041">
        <v>27121.339297999999</v>
      </c>
      <c r="G20" s="1021">
        <v>24.601631583589867</v>
      </c>
      <c r="H20" s="1021">
        <v>301220.18454000005</v>
      </c>
      <c r="I20" s="1021">
        <v>30122.018454000005</v>
      </c>
      <c r="J20" s="1050">
        <v>20.926369023643645</v>
      </c>
    </row>
    <row r="21" spans="1:12" ht="23.25" customHeight="1">
      <c r="A21" s="1033" t="s">
        <v>879</v>
      </c>
      <c r="B21" s="1041">
        <v>0</v>
      </c>
      <c r="C21" s="1041">
        <v>0</v>
      </c>
      <c r="D21" s="1021">
        <v>0</v>
      </c>
      <c r="E21" s="1041">
        <v>620000</v>
      </c>
      <c r="F21" s="1041">
        <v>62000</v>
      </c>
      <c r="G21" s="1021">
        <v>56.239890715686435</v>
      </c>
      <c r="H21" s="1021">
        <v>364716</v>
      </c>
      <c r="I21" s="1021">
        <v>36471.599999999999</v>
      </c>
      <c r="J21" s="1050">
        <v>25.33755039185866</v>
      </c>
    </row>
    <row r="22" spans="1:12" ht="23.25" customHeight="1">
      <c r="A22" s="1033" t="s">
        <v>880</v>
      </c>
      <c r="B22" s="1041">
        <v>0</v>
      </c>
      <c r="C22" s="1041">
        <v>0</v>
      </c>
      <c r="D22" s="1021">
        <v>0</v>
      </c>
      <c r="E22" s="1041">
        <v>0</v>
      </c>
      <c r="F22" s="1041">
        <v>0</v>
      </c>
      <c r="G22" s="1021">
        <v>0</v>
      </c>
      <c r="H22" s="1021">
        <v>0</v>
      </c>
      <c r="I22" s="1021">
        <v>0</v>
      </c>
      <c r="J22" s="1050">
        <v>0</v>
      </c>
    </row>
    <row r="23" spans="1:12" ht="23.25" customHeight="1">
      <c r="A23" s="1033" t="s">
        <v>881</v>
      </c>
      <c r="B23" s="1041">
        <v>1700</v>
      </c>
      <c r="C23" s="1041">
        <v>1700</v>
      </c>
      <c r="D23" s="1021">
        <v>16.989025444787746</v>
      </c>
      <c r="E23" s="1041">
        <v>0</v>
      </c>
      <c r="F23" s="1041">
        <v>0</v>
      </c>
      <c r="G23" s="1021">
        <v>0</v>
      </c>
      <c r="H23" s="1021">
        <v>0</v>
      </c>
      <c r="I23" s="1021">
        <v>0</v>
      </c>
      <c r="J23" s="1050">
        <v>0</v>
      </c>
    </row>
    <row r="24" spans="1:12" ht="23.25" customHeight="1">
      <c r="A24" s="1052" t="s">
        <v>882</v>
      </c>
      <c r="B24" s="1041">
        <v>0</v>
      </c>
      <c r="C24" s="1041">
        <v>0</v>
      </c>
      <c r="D24" s="1021">
        <v>0</v>
      </c>
      <c r="E24" s="1041">
        <v>125000</v>
      </c>
      <c r="F24" s="1041">
        <v>1250</v>
      </c>
      <c r="G24" s="1021">
        <v>1.1338687644291621</v>
      </c>
      <c r="H24" s="1021">
        <v>6158.067</v>
      </c>
      <c r="I24" s="1021">
        <v>615.80669999999998</v>
      </c>
      <c r="J24" s="1050">
        <v>0.42781323805081733</v>
      </c>
    </row>
    <row r="25" spans="1:12" ht="23.25" customHeight="1" thickBot="1">
      <c r="A25" s="1037" t="s">
        <v>883</v>
      </c>
      <c r="B25" s="1039">
        <v>201505.00700000001</v>
      </c>
      <c r="C25" s="1039">
        <v>21680.500700000001</v>
      </c>
      <c r="D25" s="1039">
        <v>100</v>
      </c>
      <c r="E25" s="1039">
        <v>1214920.3498800001</v>
      </c>
      <c r="F25" s="1039">
        <v>110242.034988</v>
      </c>
      <c r="G25" s="1039">
        <v>100</v>
      </c>
      <c r="H25" s="1039">
        <v>1439428.8096500002</v>
      </c>
      <c r="I25" s="1039">
        <v>143942.88096499999</v>
      </c>
      <c r="J25" s="1047">
        <v>100</v>
      </c>
    </row>
    <row r="26" spans="1:12" ht="23.25" customHeight="1" thickTop="1">
      <c r="A26" s="1949" t="s">
        <v>843</v>
      </c>
      <c r="B26" s="1949"/>
      <c r="C26" s="1949"/>
      <c r="D26" s="1949"/>
      <c r="E26" s="1949"/>
      <c r="F26" s="1949"/>
      <c r="G26" s="1949"/>
      <c r="H26" s="1949"/>
      <c r="I26" s="1949"/>
      <c r="J26" s="1949"/>
    </row>
    <row r="27" spans="1:12" ht="23.25" customHeight="1">
      <c r="A27" s="1962" t="s">
        <v>884</v>
      </c>
      <c r="B27" s="1962"/>
      <c r="C27" s="1962"/>
      <c r="D27" s="1962"/>
      <c r="E27" s="1962"/>
      <c r="F27" s="1962"/>
      <c r="G27" s="1962"/>
      <c r="H27" s="1962"/>
      <c r="I27" s="1962"/>
      <c r="J27" s="1962"/>
    </row>
    <row r="32" spans="1:12">
      <c r="L32" s="974"/>
    </row>
    <row r="34" spans="12:12">
      <c r="L34" s="974"/>
    </row>
  </sheetData>
  <mergeCells count="11">
    <mergeCell ref="B6:J6"/>
    <mergeCell ref="B17:J17"/>
    <mergeCell ref="A26:J26"/>
    <mergeCell ref="A27:J27"/>
    <mergeCell ref="A1:J1"/>
    <mergeCell ref="A2:J2"/>
    <mergeCell ref="A3:J3"/>
    <mergeCell ref="A4:A5"/>
    <mergeCell ref="B4:D4"/>
    <mergeCell ref="E4:G4"/>
    <mergeCell ref="H4:J4"/>
  </mergeCells>
  <pageMargins left="0.5" right="0.5" top="1" bottom="1"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M33"/>
  <sheetViews>
    <sheetView workbookViewId="0">
      <selection activeCell="Q10" sqref="Q10"/>
    </sheetView>
  </sheetViews>
  <sheetFormatPr defaultRowHeight="15.75"/>
  <cols>
    <col min="1" max="1" width="42.85546875" style="197" bestFit="1" customWidth="1"/>
    <col min="2" max="12" width="11.5703125" style="197" customWidth="1"/>
    <col min="13" max="13" width="11" style="197" bestFit="1" customWidth="1"/>
    <col min="14" max="16384" width="9.140625" style="197"/>
  </cols>
  <sheetData>
    <row r="1" spans="1:13">
      <c r="A1" s="1564" t="s">
        <v>218</v>
      </c>
      <c r="B1" s="1564"/>
      <c r="C1" s="1564"/>
      <c r="D1" s="1564"/>
      <c r="E1" s="1564"/>
      <c r="F1" s="1564"/>
      <c r="G1" s="1564"/>
      <c r="H1" s="1564"/>
      <c r="I1" s="1564"/>
      <c r="J1" s="1564"/>
      <c r="K1" s="1564"/>
      <c r="L1" s="1564"/>
    </row>
    <row r="2" spans="1:13">
      <c r="A2" s="1565" t="s">
        <v>219</v>
      </c>
      <c r="B2" s="1565"/>
      <c r="C2" s="1565"/>
      <c r="D2" s="1565"/>
      <c r="E2" s="1565"/>
      <c r="F2" s="1565"/>
      <c r="G2" s="1565"/>
      <c r="H2" s="1565"/>
      <c r="I2" s="1565"/>
      <c r="J2" s="1565"/>
      <c r="K2" s="1565"/>
      <c r="L2" s="1565"/>
    </row>
    <row r="3" spans="1:13">
      <c r="A3" s="1565" t="s">
        <v>220</v>
      </c>
      <c r="B3" s="1565"/>
      <c r="C3" s="1565"/>
      <c r="D3" s="1565"/>
      <c r="E3" s="1565"/>
      <c r="F3" s="1565"/>
      <c r="G3" s="1565"/>
      <c r="H3" s="1565"/>
      <c r="I3" s="1565"/>
      <c r="J3" s="1565"/>
      <c r="K3" s="1565"/>
      <c r="L3" s="1565"/>
    </row>
    <row r="4" spans="1:13">
      <c r="A4" s="1539" t="str">
        <f>CPI_new!A4</f>
        <v>Mid-May 2018</v>
      </c>
      <c r="B4" s="1539"/>
      <c r="C4" s="1539"/>
      <c r="D4" s="1539"/>
      <c r="E4" s="1539"/>
      <c r="F4" s="1539"/>
      <c r="G4" s="1539"/>
      <c r="H4" s="1539"/>
      <c r="I4" s="1539"/>
      <c r="J4" s="1539"/>
      <c r="K4" s="1539"/>
      <c r="L4" s="1539"/>
      <c r="M4" s="198"/>
    </row>
    <row r="5" spans="1:13" ht="16.5" thickBot="1">
      <c r="A5" s="199"/>
      <c r="B5" s="199"/>
      <c r="C5" s="199"/>
      <c r="D5" s="199"/>
      <c r="E5" s="199"/>
      <c r="F5" s="199"/>
      <c r="G5" s="199"/>
      <c r="H5" s="199"/>
      <c r="I5" s="199"/>
      <c r="J5" s="199"/>
      <c r="K5" s="199"/>
      <c r="L5" s="199"/>
      <c r="M5" s="198"/>
    </row>
    <row r="6" spans="1:13" ht="27" customHeight="1" thickTop="1">
      <c r="A6" s="1566" t="s">
        <v>221</v>
      </c>
      <c r="B6" s="1568" t="s">
        <v>222</v>
      </c>
      <c r="C6" s="200" t="s">
        <v>5</v>
      </c>
      <c r="D6" s="1570" t="s">
        <v>6</v>
      </c>
      <c r="E6" s="1571"/>
      <c r="F6" s="1570" t="s">
        <v>47</v>
      </c>
      <c r="G6" s="1572"/>
      <c r="H6" s="1571"/>
      <c r="I6" s="1573" t="s">
        <v>4</v>
      </c>
      <c r="J6" s="1574"/>
      <c r="K6" s="1574"/>
      <c r="L6" s="1575"/>
    </row>
    <row r="7" spans="1:13" ht="27" customHeight="1">
      <c r="A7" s="1567"/>
      <c r="B7" s="1569"/>
      <c r="C7" s="104" t="str">
        <f>CPI_new!C7</f>
        <v>Apr/May</v>
      </c>
      <c r="D7" s="104" t="str">
        <f>CPI_new!D7</f>
        <v>Mar/Apr</v>
      </c>
      <c r="E7" s="104" t="str">
        <f>CPI_new!E7</f>
        <v>Apr/May</v>
      </c>
      <c r="F7" s="104" t="str">
        <f>CPI_new!F7</f>
        <v>Feb/Mar</v>
      </c>
      <c r="G7" s="104" t="str">
        <f>CPI_new!G7</f>
        <v>Mar/Apr</v>
      </c>
      <c r="H7" s="104" t="str">
        <f>CPI_new!H7</f>
        <v>Apr/May</v>
      </c>
      <c r="I7" s="201" t="s">
        <v>159</v>
      </c>
      <c r="J7" s="202" t="s">
        <v>159</v>
      </c>
      <c r="K7" s="203" t="s">
        <v>160</v>
      </c>
      <c r="L7" s="204" t="s">
        <v>160</v>
      </c>
    </row>
    <row r="8" spans="1:13" ht="27" customHeight="1">
      <c r="A8" s="205">
        <v>1</v>
      </c>
      <c r="B8" s="206">
        <v>2</v>
      </c>
      <c r="C8" s="207">
        <v>3</v>
      </c>
      <c r="D8" s="206">
        <v>4</v>
      </c>
      <c r="E8" s="206">
        <v>5</v>
      </c>
      <c r="F8" s="208">
        <v>6</v>
      </c>
      <c r="G8" s="202">
        <v>7</v>
      </c>
      <c r="H8" s="207">
        <v>8</v>
      </c>
      <c r="I8" s="209" t="s">
        <v>161</v>
      </c>
      <c r="J8" s="210" t="s">
        <v>162</v>
      </c>
      <c r="K8" s="211" t="s">
        <v>163</v>
      </c>
      <c r="L8" s="212" t="s">
        <v>164</v>
      </c>
    </row>
    <row r="9" spans="1:13" ht="27" customHeight="1">
      <c r="A9" s="213" t="s">
        <v>223</v>
      </c>
      <c r="B9" s="214">
        <v>99.999999999999986</v>
      </c>
      <c r="C9" s="109">
        <v>314.37670965960359</v>
      </c>
      <c r="D9" s="109">
        <v>311.96864302058316</v>
      </c>
      <c r="E9" s="109">
        <v>319.03525401923486</v>
      </c>
      <c r="F9" s="109">
        <v>319.44426699314801</v>
      </c>
      <c r="G9" s="109">
        <v>318.95812248792868</v>
      </c>
      <c r="H9" s="109">
        <v>325.33211042802088</v>
      </c>
      <c r="I9" s="109">
        <v>1.4818350776288014</v>
      </c>
      <c r="J9" s="109">
        <v>2.2651670790469325</v>
      </c>
      <c r="K9" s="109">
        <v>1.9737180544963735</v>
      </c>
      <c r="L9" s="215">
        <v>1.9983776836827332</v>
      </c>
      <c r="M9" s="216"/>
    </row>
    <row r="10" spans="1:13" ht="27" customHeight="1">
      <c r="A10" s="213" t="s">
        <v>224</v>
      </c>
      <c r="B10" s="214">
        <v>49.593021995747016</v>
      </c>
      <c r="C10" s="109">
        <v>373.57159342663954</v>
      </c>
      <c r="D10" s="109">
        <v>361.24201840246951</v>
      </c>
      <c r="E10" s="109">
        <v>375.37910261937128</v>
      </c>
      <c r="F10" s="109">
        <v>363.34853797963058</v>
      </c>
      <c r="G10" s="109">
        <v>359.22692635308806</v>
      </c>
      <c r="H10" s="109">
        <v>371.33504342042124</v>
      </c>
      <c r="I10" s="109">
        <v>0.48384545948798063</v>
      </c>
      <c r="J10" s="109">
        <v>3.9134661796599914</v>
      </c>
      <c r="K10" s="109">
        <v>-1.0773266734165077</v>
      </c>
      <c r="L10" s="215">
        <v>3.3706039773399254</v>
      </c>
      <c r="M10" s="216"/>
    </row>
    <row r="11" spans="1:13" ht="27" customHeight="1">
      <c r="A11" s="217" t="s">
        <v>225</v>
      </c>
      <c r="B11" s="218">
        <v>16.575694084141823</v>
      </c>
      <c r="C11" s="114">
        <v>270.17684354158314</v>
      </c>
      <c r="D11" s="114">
        <v>274.91225793830216</v>
      </c>
      <c r="E11" s="114">
        <v>283.57683157658528</v>
      </c>
      <c r="F11" s="114">
        <v>283.33848876554345</v>
      </c>
      <c r="G11" s="114">
        <v>280.84660745139138</v>
      </c>
      <c r="H11" s="114">
        <v>277.32660782958556</v>
      </c>
      <c r="I11" s="114">
        <v>4.9597100400426086</v>
      </c>
      <c r="J11" s="114">
        <v>3.1517596571585642</v>
      </c>
      <c r="K11" s="114">
        <v>-2.2040671349103889</v>
      </c>
      <c r="L11" s="219">
        <v>-1.2533530861379774</v>
      </c>
      <c r="M11" s="216"/>
    </row>
    <row r="12" spans="1:13" ht="27" customHeight="1">
      <c r="A12" s="220" t="s">
        <v>226</v>
      </c>
      <c r="B12" s="221">
        <v>6.0860312040333113</v>
      </c>
      <c r="C12" s="118">
        <v>412.25652937141928</v>
      </c>
      <c r="D12" s="118">
        <v>332.19039709790297</v>
      </c>
      <c r="E12" s="118">
        <v>348.50064572307014</v>
      </c>
      <c r="F12" s="118">
        <v>351.1518421232492</v>
      </c>
      <c r="G12" s="118">
        <v>377.48641429188143</v>
      </c>
      <c r="H12" s="118">
        <v>385.14333668284246</v>
      </c>
      <c r="I12" s="118">
        <v>-15.46509978763946</v>
      </c>
      <c r="J12" s="118">
        <v>4.9099097287752755</v>
      </c>
      <c r="K12" s="118">
        <v>10.514382515345403</v>
      </c>
      <c r="L12" s="222">
        <v>2.0283968113990198</v>
      </c>
      <c r="M12" s="216"/>
    </row>
    <row r="13" spans="1:13" ht="27" customHeight="1">
      <c r="A13" s="220" t="s">
        <v>227</v>
      </c>
      <c r="B13" s="221">
        <v>3.7705195070758082</v>
      </c>
      <c r="C13" s="118">
        <v>477.87526068769176</v>
      </c>
      <c r="D13" s="118">
        <v>488.92750213491985</v>
      </c>
      <c r="E13" s="118">
        <v>498.8316612137483</v>
      </c>
      <c r="F13" s="118">
        <v>366.01601168877852</v>
      </c>
      <c r="G13" s="118">
        <v>362.32470834091731</v>
      </c>
      <c r="H13" s="118">
        <v>352.26913299462251</v>
      </c>
      <c r="I13" s="118">
        <v>4.3853286097922393</v>
      </c>
      <c r="J13" s="118">
        <v>2.0256907282943928</v>
      </c>
      <c r="K13" s="118">
        <v>-29.381159941314166</v>
      </c>
      <c r="L13" s="222">
        <v>-2.775293849635375</v>
      </c>
      <c r="M13" s="216"/>
    </row>
    <row r="14" spans="1:13" ht="27" customHeight="1">
      <c r="A14" s="220" t="s">
        <v>228</v>
      </c>
      <c r="B14" s="221">
        <v>11.183012678383857</v>
      </c>
      <c r="C14" s="118">
        <v>371.6367806851714</v>
      </c>
      <c r="D14" s="118">
        <v>304.71335461493732</v>
      </c>
      <c r="E14" s="118">
        <v>345.07812796082726</v>
      </c>
      <c r="F14" s="118">
        <v>342.82614138870395</v>
      </c>
      <c r="G14" s="118">
        <v>329.75010386940886</v>
      </c>
      <c r="H14" s="118">
        <v>370.6033368159932</v>
      </c>
      <c r="I14" s="118">
        <v>-7.1464004922707147</v>
      </c>
      <c r="J14" s="118">
        <v>13.246801538087638</v>
      </c>
      <c r="K14" s="118">
        <v>7.3969361680504875</v>
      </c>
      <c r="L14" s="222">
        <v>12.389149379241275</v>
      </c>
      <c r="M14" s="216"/>
    </row>
    <row r="15" spans="1:13" ht="27" customHeight="1">
      <c r="A15" s="220" t="s">
        <v>229</v>
      </c>
      <c r="B15" s="221">
        <v>1.9487350779721184</v>
      </c>
      <c r="C15" s="118">
        <v>375.44092044963628</v>
      </c>
      <c r="D15" s="118">
        <v>430.17178833715991</v>
      </c>
      <c r="E15" s="118">
        <v>430.15550104077062</v>
      </c>
      <c r="F15" s="118">
        <v>382.91196180524526</v>
      </c>
      <c r="G15" s="118">
        <v>389.90736656823071</v>
      </c>
      <c r="H15" s="118">
        <v>457.60518036492277</v>
      </c>
      <c r="I15" s="118">
        <v>14.573419574405193</v>
      </c>
      <c r="J15" s="118">
        <v>-3.7862307177931598E-3</v>
      </c>
      <c r="K15" s="118">
        <v>6.3813386688620852</v>
      </c>
      <c r="L15" s="222">
        <v>17.362537772121172</v>
      </c>
      <c r="M15" s="216"/>
    </row>
    <row r="16" spans="1:13" ht="27" customHeight="1">
      <c r="A16" s="223" t="s">
        <v>230</v>
      </c>
      <c r="B16" s="224">
        <v>10.019129444140097</v>
      </c>
      <c r="C16" s="122">
        <v>483.77216658214905</v>
      </c>
      <c r="D16" s="122">
        <v>523.43238155902384</v>
      </c>
      <c r="E16" s="122">
        <v>520.37984301985716</v>
      </c>
      <c r="F16" s="122">
        <v>521.29997226515059</v>
      </c>
      <c r="G16" s="122">
        <v>503.65061561825945</v>
      </c>
      <c r="H16" s="122">
        <v>509.77758515695223</v>
      </c>
      <c r="I16" s="122">
        <v>7.567131589306058</v>
      </c>
      <c r="J16" s="122">
        <v>-0.58317724441785401</v>
      </c>
      <c r="K16" s="122">
        <v>-2.0374074832295861</v>
      </c>
      <c r="L16" s="225">
        <v>1.2165118732499849</v>
      </c>
      <c r="M16" s="216"/>
    </row>
    <row r="17" spans="1:13" ht="27" customHeight="1">
      <c r="A17" s="213" t="s">
        <v>231</v>
      </c>
      <c r="B17" s="214">
        <v>20.372737107226719</v>
      </c>
      <c r="C17" s="109">
        <v>270.19707651546167</v>
      </c>
      <c r="D17" s="109">
        <v>281.25435536309061</v>
      </c>
      <c r="E17" s="109">
        <v>282.30043233426852</v>
      </c>
      <c r="F17" s="109">
        <v>296.75263830558691</v>
      </c>
      <c r="G17" s="109">
        <v>298.71996481269571</v>
      </c>
      <c r="H17" s="109">
        <v>296.84971093657873</v>
      </c>
      <c r="I17" s="109">
        <v>4.4794547649793941</v>
      </c>
      <c r="J17" s="109">
        <v>0.37193271898934199</v>
      </c>
      <c r="K17" s="109">
        <v>5.1538279562684437</v>
      </c>
      <c r="L17" s="215">
        <v>-0.62608934668617167</v>
      </c>
      <c r="M17" s="216"/>
    </row>
    <row r="18" spans="1:13" ht="27" customHeight="1">
      <c r="A18" s="217" t="s">
        <v>232</v>
      </c>
      <c r="B18" s="218">
        <v>6.1176945709879771</v>
      </c>
      <c r="C18" s="114">
        <v>247.24215531029603</v>
      </c>
      <c r="D18" s="114">
        <v>255.155492842836</v>
      </c>
      <c r="E18" s="114">
        <v>257.75019699590035</v>
      </c>
      <c r="F18" s="114">
        <v>263.00007769992646</v>
      </c>
      <c r="G18" s="114">
        <v>260.38079739309518</v>
      </c>
      <c r="H18" s="114">
        <v>253.54227623423847</v>
      </c>
      <c r="I18" s="114">
        <v>4.2501011497883212</v>
      </c>
      <c r="J18" s="114">
        <v>1.0169109526725322</v>
      </c>
      <c r="K18" s="114">
        <v>-1.6325577286479387</v>
      </c>
      <c r="L18" s="219">
        <v>-2.6263538737584611</v>
      </c>
      <c r="M18" s="216"/>
    </row>
    <row r="19" spans="1:13" ht="27" customHeight="1">
      <c r="A19" s="220" t="s">
        <v>233</v>
      </c>
      <c r="B19" s="221">
        <v>5.6836287536483852</v>
      </c>
      <c r="C19" s="118">
        <v>315.95229488919495</v>
      </c>
      <c r="D19" s="118">
        <v>334.94576282192361</v>
      </c>
      <c r="E19" s="118">
        <v>334.94576282192361</v>
      </c>
      <c r="F19" s="118">
        <v>361.19401827970609</v>
      </c>
      <c r="G19" s="118">
        <v>362.32511818655712</v>
      </c>
      <c r="H19" s="118">
        <v>362.32511818655712</v>
      </c>
      <c r="I19" s="118">
        <v>6.0114986470947116</v>
      </c>
      <c r="J19" s="118">
        <v>0</v>
      </c>
      <c r="K19" s="118">
        <v>8.1742653299931192</v>
      </c>
      <c r="L19" s="222">
        <v>0</v>
      </c>
      <c r="M19" s="216"/>
    </row>
    <row r="20" spans="1:13" ht="27" customHeight="1">
      <c r="A20" s="220" t="s">
        <v>234</v>
      </c>
      <c r="B20" s="221">
        <v>4.4957766210627002</v>
      </c>
      <c r="C20" s="118">
        <v>294.46907814046006</v>
      </c>
      <c r="D20" s="118">
        <v>296.00828548852314</v>
      </c>
      <c r="E20" s="118">
        <v>297.12902239351922</v>
      </c>
      <c r="F20" s="118">
        <v>334.61416625815957</v>
      </c>
      <c r="G20" s="118">
        <v>340.03362049816542</v>
      </c>
      <c r="H20" s="118">
        <v>340.94845568727692</v>
      </c>
      <c r="I20" s="118">
        <v>0.90330172181623425</v>
      </c>
      <c r="J20" s="118">
        <v>0.37861673471282131</v>
      </c>
      <c r="K20" s="118">
        <v>14.747611303928096</v>
      </c>
      <c r="L20" s="222">
        <v>0.26904256931159409</v>
      </c>
      <c r="M20" s="216"/>
    </row>
    <row r="21" spans="1:13" ht="27" customHeight="1">
      <c r="A21" s="220" t="s">
        <v>235</v>
      </c>
      <c r="B21" s="221">
        <v>4.0656371615276576</v>
      </c>
      <c r="C21" s="118">
        <v>213.82128141283351</v>
      </c>
      <c r="D21" s="118">
        <v>229.02036657564642</v>
      </c>
      <c r="E21" s="118">
        <v>229.11857033203287</v>
      </c>
      <c r="F21" s="118">
        <v>215.42850724272373</v>
      </c>
      <c r="G21" s="118">
        <v>221.65116386879185</v>
      </c>
      <c r="H21" s="118">
        <v>221.55791859995728</v>
      </c>
      <c r="I21" s="118">
        <v>7.1542405966898315</v>
      </c>
      <c r="J21" s="118">
        <v>4.2879922801091652E-2</v>
      </c>
      <c r="K21" s="118">
        <v>-3.299886046390256</v>
      </c>
      <c r="L21" s="222">
        <v>-4.2068476973923907E-2</v>
      </c>
      <c r="M21" s="216"/>
    </row>
    <row r="22" spans="1:13" s="228" customFormat="1" ht="27" customHeight="1">
      <c r="A22" s="213" t="s">
        <v>236</v>
      </c>
      <c r="B22" s="214">
        <v>30.044340897026256</v>
      </c>
      <c r="C22" s="226">
        <v>246.60014130389547</v>
      </c>
      <c r="D22" s="226">
        <v>251.44083971922777</v>
      </c>
      <c r="E22" s="226">
        <v>250.91640404603959</v>
      </c>
      <c r="F22" s="226">
        <v>262.34007278890982</v>
      </c>
      <c r="G22" s="226">
        <v>266.1926261109362</v>
      </c>
      <c r="H22" s="226">
        <v>268.69052905347132</v>
      </c>
      <c r="I22" s="109">
        <v>1.7503083004421427</v>
      </c>
      <c r="J22" s="109">
        <v>-0.20857219287597673</v>
      </c>
      <c r="K22" s="109">
        <v>7.0836839364916386</v>
      </c>
      <c r="L22" s="215">
        <v>0.93838171967021822</v>
      </c>
      <c r="M22" s="227"/>
    </row>
    <row r="23" spans="1:13" ht="27" customHeight="1">
      <c r="A23" s="217" t="s">
        <v>237</v>
      </c>
      <c r="B23" s="218">
        <v>5.3979779714474292</v>
      </c>
      <c r="C23" s="229">
        <v>428.44393615420285</v>
      </c>
      <c r="D23" s="229">
        <v>424.18990462203993</v>
      </c>
      <c r="E23" s="229">
        <v>424.18990462203993</v>
      </c>
      <c r="F23" s="229">
        <v>450.62640866662053</v>
      </c>
      <c r="G23" s="229">
        <v>462.48843260121703</v>
      </c>
      <c r="H23" s="229">
        <v>486.08804013173625</v>
      </c>
      <c r="I23" s="114">
        <v>-0.99290272849884786</v>
      </c>
      <c r="J23" s="114">
        <v>0</v>
      </c>
      <c r="K23" s="114">
        <v>14.592081243623326</v>
      </c>
      <c r="L23" s="219">
        <v>5.1027454671213519</v>
      </c>
      <c r="M23" s="216"/>
    </row>
    <row r="24" spans="1:13" ht="27" customHeight="1">
      <c r="A24" s="220" t="s">
        <v>238</v>
      </c>
      <c r="B24" s="221">
        <v>2.4560330063653932</v>
      </c>
      <c r="C24" s="118">
        <v>250.91641748980203</v>
      </c>
      <c r="D24" s="118">
        <v>251.21311201421253</v>
      </c>
      <c r="E24" s="118">
        <v>241.89247336538506</v>
      </c>
      <c r="F24" s="118">
        <v>242.10485794799644</v>
      </c>
      <c r="G24" s="118">
        <v>242.10485794799644</v>
      </c>
      <c r="H24" s="118">
        <v>242.10485794799644</v>
      </c>
      <c r="I24" s="118">
        <v>-3.5963944546529092</v>
      </c>
      <c r="J24" s="118">
        <v>-3.7102516560919554</v>
      </c>
      <c r="K24" s="118">
        <v>8.780123649840732E-2</v>
      </c>
      <c r="L24" s="222">
        <v>0</v>
      </c>
      <c r="M24" s="216"/>
    </row>
    <row r="25" spans="1:13" ht="27" customHeight="1">
      <c r="A25" s="220" t="s">
        <v>239</v>
      </c>
      <c r="B25" s="221">
        <v>6.9737148201230337</v>
      </c>
      <c r="C25" s="230">
        <v>209.33279287702621</v>
      </c>
      <c r="D25" s="230">
        <v>229.6565661447643</v>
      </c>
      <c r="E25" s="230">
        <v>230.23250096594708</v>
      </c>
      <c r="F25" s="230">
        <v>242.25750398986199</v>
      </c>
      <c r="G25" s="230">
        <v>249.150892193456</v>
      </c>
      <c r="H25" s="230">
        <v>240.55655859310579</v>
      </c>
      <c r="I25" s="118">
        <v>9.9839627617248397</v>
      </c>
      <c r="J25" s="118">
        <v>0.25078090770536221</v>
      </c>
      <c r="K25" s="118">
        <v>4.4841877596967379</v>
      </c>
      <c r="L25" s="222">
        <v>-3.4494492573107181</v>
      </c>
      <c r="M25" s="216"/>
    </row>
    <row r="26" spans="1:13" ht="27" customHeight="1">
      <c r="A26" s="220" t="s">
        <v>240</v>
      </c>
      <c r="B26" s="221">
        <v>1.8659527269142209</v>
      </c>
      <c r="C26" s="230">
        <v>124.97886167090418</v>
      </c>
      <c r="D26" s="230">
        <v>125.3262755782371</v>
      </c>
      <c r="E26" s="230">
        <v>125.3262755782371</v>
      </c>
      <c r="F26" s="230">
        <v>127.91577250246475</v>
      </c>
      <c r="G26" s="230">
        <v>127.91577250246475</v>
      </c>
      <c r="H26" s="230">
        <v>127.91577250246475</v>
      </c>
      <c r="I26" s="118">
        <v>0.27797813381253889</v>
      </c>
      <c r="J26" s="118">
        <v>0</v>
      </c>
      <c r="K26" s="118">
        <v>2.0662043232994023</v>
      </c>
      <c r="L26" s="222">
        <v>0</v>
      </c>
      <c r="M26" s="216"/>
    </row>
    <row r="27" spans="1:13" ht="27" customHeight="1">
      <c r="A27" s="220" t="s">
        <v>241</v>
      </c>
      <c r="B27" s="221">
        <v>2.7316416904709628</v>
      </c>
      <c r="C27" s="230">
        <v>152.14581363341611</v>
      </c>
      <c r="D27" s="230">
        <v>140.64898445382033</v>
      </c>
      <c r="E27" s="230">
        <v>140.64898445382033</v>
      </c>
      <c r="F27" s="230">
        <v>162.69011119510614</v>
      </c>
      <c r="G27" s="230">
        <v>162.69011119510614</v>
      </c>
      <c r="H27" s="230">
        <v>162.69011119510614</v>
      </c>
      <c r="I27" s="118">
        <v>-7.5564544991665201</v>
      </c>
      <c r="J27" s="118">
        <v>0</v>
      </c>
      <c r="K27" s="118">
        <v>15.67101733928456</v>
      </c>
      <c r="L27" s="222">
        <v>0</v>
      </c>
      <c r="M27" s="216"/>
    </row>
    <row r="28" spans="1:13" ht="27" customHeight="1">
      <c r="A28" s="220" t="s">
        <v>242</v>
      </c>
      <c r="B28" s="221">
        <v>3.1001290737979397</v>
      </c>
      <c r="C28" s="230">
        <v>196.80533857828615</v>
      </c>
      <c r="D28" s="230">
        <v>193.03671151760548</v>
      </c>
      <c r="E28" s="230">
        <v>193.03671151760548</v>
      </c>
      <c r="F28" s="230">
        <v>193.03671151760548</v>
      </c>
      <c r="G28" s="230">
        <v>194.19693950152109</v>
      </c>
      <c r="H28" s="230">
        <v>194.19693950152109</v>
      </c>
      <c r="I28" s="118">
        <v>-1.9149008293703247</v>
      </c>
      <c r="J28" s="118">
        <v>0</v>
      </c>
      <c r="K28" s="118">
        <v>0.60104006890409778</v>
      </c>
      <c r="L28" s="222">
        <v>0</v>
      </c>
      <c r="M28" s="216"/>
    </row>
    <row r="29" spans="1:13" ht="27" customHeight="1" thickBot="1">
      <c r="A29" s="231" t="s">
        <v>243</v>
      </c>
      <c r="B29" s="232">
        <v>7.5088916079072749</v>
      </c>
      <c r="C29" s="233">
        <v>234.21847339584758</v>
      </c>
      <c r="D29" s="233">
        <v>243.31830574900766</v>
      </c>
      <c r="E29" s="233">
        <v>243.7343872880769</v>
      </c>
      <c r="F29" s="233">
        <v>250.52337727513094</v>
      </c>
      <c r="G29" s="233">
        <v>250.52451937718678</v>
      </c>
      <c r="H29" s="233">
        <v>251.53227643538031</v>
      </c>
      <c r="I29" s="133">
        <v>4.0628366132959428</v>
      </c>
      <c r="J29" s="133">
        <v>0.17100297398027919</v>
      </c>
      <c r="K29" s="133">
        <v>3.1993389336921325</v>
      </c>
      <c r="L29" s="234">
        <v>0.40225885302518805</v>
      </c>
      <c r="M29" s="216"/>
    </row>
    <row r="30" spans="1:13" ht="27" customHeight="1" thickTop="1">
      <c r="A30" s="235" t="s">
        <v>244</v>
      </c>
    </row>
    <row r="31" spans="1:13">
      <c r="A31" s="236"/>
    </row>
    <row r="33" spans="4:4">
      <c r="D33" s="197" t="s">
        <v>88</v>
      </c>
    </row>
  </sheetData>
  <mergeCells count="9">
    <mergeCell ref="A1:L1"/>
    <mergeCell ref="A2:L2"/>
    <mergeCell ref="A3:L3"/>
    <mergeCell ref="A4:L4"/>
    <mergeCell ref="A6:A7"/>
    <mergeCell ref="B6:B7"/>
    <mergeCell ref="D6:E6"/>
    <mergeCell ref="F6:H6"/>
    <mergeCell ref="I6:L6"/>
  </mergeCells>
  <printOptions horizontalCentered="1"/>
  <pageMargins left="0.5" right="0.5" top="0.75" bottom="0.75" header="0.5" footer="0.5"/>
  <pageSetup paperSize="9" scale="54" orientation="portrait" r:id="rId1"/>
  <headerFooter alignWithMargins="0"/>
  <rowBreaks count="1" manualBreakCount="1">
    <brk id="29"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N28"/>
  <sheetViews>
    <sheetView workbookViewId="0">
      <selection activeCell="L8" sqref="L8"/>
    </sheetView>
  </sheetViews>
  <sheetFormatPr defaultColWidth="0" defaultRowHeight="15.75"/>
  <cols>
    <col min="1" max="1" width="15.7109375" style="237" customWidth="1"/>
    <col min="2" max="2" width="9.7109375" style="237" customWidth="1"/>
    <col min="3" max="3" width="17.7109375" style="237" customWidth="1"/>
    <col min="4" max="4" width="9.7109375" style="237" customWidth="1"/>
    <col min="5" max="5" width="17.7109375" style="237" customWidth="1"/>
    <col min="6" max="6" width="9.7109375" style="237" customWidth="1"/>
    <col min="7" max="7" width="17.7109375" style="237" customWidth="1"/>
    <col min="8" max="8" width="9.7109375" style="237" customWidth="1"/>
    <col min="9" max="9" width="17.7109375" style="237" customWidth="1"/>
    <col min="10" max="10" width="10.85546875" style="237" customWidth="1"/>
    <col min="11" max="254" width="12.42578125" style="237" customWidth="1"/>
    <col min="255" max="255" width="15.5703125" style="237" customWidth="1"/>
    <col min="256" max="16384" width="0" style="237" hidden="1"/>
  </cols>
  <sheetData>
    <row r="1" spans="1:14">
      <c r="A1" s="1576" t="s">
        <v>245</v>
      </c>
      <c r="B1" s="1576"/>
      <c r="C1" s="1576"/>
      <c r="D1" s="1576"/>
      <c r="E1" s="1576"/>
      <c r="F1" s="1576"/>
      <c r="G1" s="1576"/>
      <c r="H1" s="1576"/>
      <c r="I1" s="1576"/>
    </row>
    <row r="2" spans="1:14">
      <c r="A2" s="1577" t="s">
        <v>91</v>
      </c>
      <c r="B2" s="1577"/>
      <c r="C2" s="1577"/>
      <c r="D2" s="1577"/>
      <c r="E2" s="1577"/>
      <c r="F2" s="1577"/>
      <c r="G2" s="1577"/>
      <c r="H2" s="1577"/>
      <c r="I2" s="1577"/>
    </row>
    <row r="3" spans="1:14">
      <c r="A3" s="1577" t="s">
        <v>246</v>
      </c>
      <c r="B3" s="1577"/>
      <c r="C3" s="1577"/>
      <c r="D3" s="1577"/>
      <c r="E3" s="1577"/>
      <c r="F3" s="1577"/>
      <c r="G3" s="1577"/>
      <c r="H3" s="1577"/>
      <c r="I3" s="1577"/>
    </row>
    <row r="4" spans="1:14">
      <c r="A4" s="1578" t="s">
        <v>196</v>
      </c>
      <c r="B4" s="1578"/>
      <c r="C4" s="1578"/>
      <c r="D4" s="1578"/>
      <c r="E4" s="1578"/>
      <c r="F4" s="1578"/>
      <c r="G4" s="1578"/>
      <c r="H4" s="1578"/>
      <c r="I4" s="1578"/>
    </row>
    <row r="5" spans="1:14" ht="15" customHeight="1" thickBot="1">
      <c r="A5" s="238"/>
      <c r="B5" s="238"/>
      <c r="C5" s="238"/>
      <c r="D5" s="238"/>
      <c r="E5" s="238"/>
      <c r="F5" s="238"/>
      <c r="G5" s="238"/>
      <c r="H5" s="238"/>
      <c r="I5" s="238"/>
    </row>
    <row r="6" spans="1:14" ht="29.25" customHeight="1" thickTop="1">
      <c r="A6" s="1579" t="s">
        <v>197</v>
      </c>
      <c r="B6" s="1581" t="s">
        <v>198</v>
      </c>
      <c r="C6" s="1581"/>
      <c r="D6" s="1582" t="s">
        <v>5</v>
      </c>
      <c r="E6" s="1581"/>
      <c r="F6" s="1582" t="s">
        <v>6</v>
      </c>
      <c r="G6" s="1581"/>
      <c r="H6" s="1582" t="s">
        <v>47</v>
      </c>
      <c r="I6" s="1583"/>
      <c r="J6" s="239"/>
      <c r="K6" s="239"/>
    </row>
    <row r="7" spans="1:14" ht="29.25" customHeight="1">
      <c r="A7" s="1580"/>
      <c r="B7" s="240" t="s">
        <v>199</v>
      </c>
      <c r="C7" s="241" t="s">
        <v>4</v>
      </c>
      <c r="D7" s="240" t="s">
        <v>199</v>
      </c>
      <c r="E7" s="240" t="s">
        <v>4</v>
      </c>
      <c r="F7" s="240" t="s">
        <v>199</v>
      </c>
      <c r="G7" s="241" t="s">
        <v>4</v>
      </c>
      <c r="H7" s="240" t="s">
        <v>199</v>
      </c>
      <c r="I7" s="242" t="s">
        <v>4</v>
      </c>
      <c r="J7" s="239"/>
      <c r="K7" s="239"/>
    </row>
    <row r="8" spans="1:14" ht="29.25" customHeight="1">
      <c r="A8" s="243" t="s">
        <v>200</v>
      </c>
      <c r="B8" s="244">
        <v>293.5</v>
      </c>
      <c r="C8" s="244">
        <v>7.4304538799414388</v>
      </c>
      <c r="D8" s="244">
        <v>309.2</v>
      </c>
      <c r="E8" s="245">
        <v>5.4</v>
      </c>
      <c r="F8" s="244">
        <v>327.60000000000002</v>
      </c>
      <c r="G8" s="244">
        <v>5.9</v>
      </c>
      <c r="H8" s="244">
        <v>331.6</v>
      </c>
      <c r="I8" s="246">
        <v>1.2</v>
      </c>
      <c r="J8" s="239"/>
      <c r="K8" s="239"/>
      <c r="L8" s="239"/>
      <c r="M8" s="239"/>
      <c r="N8" s="239"/>
    </row>
    <row r="9" spans="1:14" ht="29.25" customHeight="1">
      <c r="A9" s="243" t="s">
        <v>201</v>
      </c>
      <c r="B9" s="244">
        <v>299.2</v>
      </c>
      <c r="C9" s="244">
        <v>7.3170731707316889</v>
      </c>
      <c r="D9" s="244">
        <v>314.47394119992617</v>
      </c>
      <c r="E9" s="244">
        <v>5.0980630687047039</v>
      </c>
      <c r="F9" s="244">
        <v>331</v>
      </c>
      <c r="G9" s="244">
        <v>5.3</v>
      </c>
      <c r="H9" s="244">
        <v>335.95414809420726</v>
      </c>
      <c r="I9" s="246">
        <v>1.4872721388534274</v>
      </c>
      <c r="J9" s="239"/>
      <c r="K9" s="239"/>
      <c r="L9" s="239"/>
      <c r="M9" s="239"/>
      <c r="N9" s="239"/>
    </row>
    <row r="10" spans="1:14" ht="29.25" customHeight="1">
      <c r="A10" s="243" t="s">
        <v>202</v>
      </c>
      <c r="B10" s="244">
        <v>299.8</v>
      </c>
      <c r="C10" s="244">
        <v>7.2</v>
      </c>
      <c r="D10" s="244">
        <v>317.6285467867761</v>
      </c>
      <c r="E10" s="244">
        <v>5.948689241718256</v>
      </c>
      <c r="F10" s="244">
        <v>333.54708180403242</v>
      </c>
      <c r="G10" s="244">
        <v>5.0116827276052192</v>
      </c>
      <c r="H10" s="244">
        <v>338.80469355936725</v>
      </c>
      <c r="I10" s="246">
        <v>1.5762727489319985</v>
      </c>
      <c r="J10" s="239"/>
      <c r="K10" s="239"/>
      <c r="L10" s="239"/>
      <c r="M10" s="239"/>
      <c r="N10" s="239"/>
    </row>
    <row r="11" spans="1:14" ht="29.25" customHeight="1">
      <c r="A11" s="243" t="s">
        <v>203</v>
      </c>
      <c r="B11" s="244">
        <v>300.8</v>
      </c>
      <c r="C11" s="244">
        <v>6.7</v>
      </c>
      <c r="D11" s="244">
        <v>322.12636095527012</v>
      </c>
      <c r="E11" s="244">
        <v>7.0991447749739081</v>
      </c>
      <c r="F11" s="244">
        <v>335.33862724968839</v>
      </c>
      <c r="G11" s="244">
        <v>4.101578726819227</v>
      </c>
      <c r="H11" s="244">
        <v>338</v>
      </c>
      <c r="I11" s="246">
        <v>0.8</v>
      </c>
      <c r="J11" s="239"/>
      <c r="K11" s="239"/>
      <c r="L11" s="239"/>
      <c r="M11" s="239"/>
      <c r="N11" s="239"/>
    </row>
    <row r="12" spans="1:14" ht="29.25" customHeight="1">
      <c r="A12" s="243" t="s">
        <v>204</v>
      </c>
      <c r="B12" s="244">
        <v>297.2</v>
      </c>
      <c r="C12" s="244">
        <v>6.6</v>
      </c>
      <c r="D12" s="244">
        <v>320.65236045108622</v>
      </c>
      <c r="E12" s="244">
        <v>7.8841183513112156</v>
      </c>
      <c r="F12" s="244">
        <v>329.35612465410895</v>
      </c>
      <c r="G12" s="244">
        <v>2.7</v>
      </c>
      <c r="H12" s="244">
        <v>335.15150734025735</v>
      </c>
      <c r="I12" s="246">
        <v>1.7596098120946664</v>
      </c>
      <c r="J12" s="239"/>
      <c r="K12" s="239"/>
      <c r="L12" s="239"/>
    </row>
    <row r="13" spans="1:14" ht="29.25" customHeight="1">
      <c r="A13" s="243" t="s">
        <v>205</v>
      </c>
      <c r="B13" s="244">
        <v>292.8</v>
      </c>
      <c r="C13" s="244">
        <v>5.4</v>
      </c>
      <c r="D13" s="244">
        <v>315.2</v>
      </c>
      <c r="E13" s="244">
        <v>7.6</v>
      </c>
      <c r="F13" s="244">
        <v>320.81049430218025</v>
      </c>
      <c r="G13" s="244">
        <v>1.7917795224803541</v>
      </c>
      <c r="H13" s="244">
        <v>327.10000000000002</v>
      </c>
      <c r="I13" s="246">
        <v>2</v>
      </c>
      <c r="J13" s="239"/>
      <c r="K13" s="239"/>
      <c r="L13" s="239"/>
      <c r="M13" s="239"/>
      <c r="N13" s="239"/>
    </row>
    <row r="14" spans="1:14" ht="29.25" customHeight="1">
      <c r="A14" s="243" t="s">
        <v>206</v>
      </c>
      <c r="B14" s="244">
        <v>290.2</v>
      </c>
      <c r="C14" s="244">
        <v>5.5</v>
      </c>
      <c r="D14" s="244">
        <v>310.15374924533432</v>
      </c>
      <c r="E14" s="244">
        <v>6.8786398209792026</v>
      </c>
      <c r="F14" s="244">
        <v>315.38474964233615</v>
      </c>
      <c r="G14" s="244">
        <v>1.686582996249399</v>
      </c>
      <c r="H14" s="244">
        <v>322.17930832017578</v>
      </c>
      <c r="I14" s="246">
        <v>2.1543713465996746</v>
      </c>
      <c r="J14" s="239"/>
      <c r="K14" s="239"/>
      <c r="L14" s="239"/>
      <c r="M14" s="239"/>
      <c r="N14" s="239"/>
    </row>
    <row r="15" spans="1:14" ht="29.25" customHeight="1">
      <c r="A15" s="243" t="s">
        <v>207</v>
      </c>
      <c r="B15" s="244">
        <v>293.10000000000002</v>
      </c>
      <c r="C15" s="244">
        <v>5.5</v>
      </c>
      <c r="D15" s="244">
        <v>309.14476273696391</v>
      </c>
      <c r="E15" s="244">
        <v>5.4834806698228533</v>
      </c>
      <c r="F15" s="244">
        <v>312.39999999999998</v>
      </c>
      <c r="G15" s="244">
        <v>1</v>
      </c>
      <c r="H15" s="244">
        <v>319.44426699314801</v>
      </c>
      <c r="I15" s="246">
        <v>2.2708188091763191</v>
      </c>
      <c r="J15" s="239"/>
      <c r="K15" s="239"/>
      <c r="L15" s="239"/>
      <c r="M15" s="239"/>
      <c r="N15" s="239"/>
    </row>
    <row r="16" spans="1:14" ht="29.25" customHeight="1">
      <c r="A16" s="243" t="s">
        <v>208</v>
      </c>
      <c r="B16" s="244">
        <v>292</v>
      </c>
      <c r="C16" s="244">
        <v>5.3</v>
      </c>
      <c r="D16" s="244">
        <v>308.17197037378492</v>
      </c>
      <c r="E16" s="244">
        <v>5.5268844798201258</v>
      </c>
      <c r="F16" s="244">
        <v>312</v>
      </c>
      <c r="G16" s="244">
        <v>1.2</v>
      </c>
      <c r="H16" s="244">
        <v>318.95812248792868</v>
      </c>
      <c r="I16" s="246">
        <v>2.2404429495448852</v>
      </c>
      <c r="J16" s="239"/>
      <c r="K16" s="239"/>
      <c r="L16" s="239"/>
      <c r="M16" s="239"/>
      <c r="N16" s="239"/>
    </row>
    <row r="17" spans="1:14" ht="29.25" customHeight="1">
      <c r="A17" s="243" t="s">
        <v>209</v>
      </c>
      <c r="B17" s="244">
        <v>297.10000000000002</v>
      </c>
      <c r="C17" s="244">
        <v>5.0999999999999996</v>
      </c>
      <c r="D17" s="244">
        <v>314.37670965960359</v>
      </c>
      <c r="E17" s="244">
        <v>5.8252312719319264</v>
      </c>
      <c r="F17" s="244">
        <v>319.03525401923486</v>
      </c>
      <c r="G17" s="244">
        <v>1.4818350776288014</v>
      </c>
      <c r="H17" s="244">
        <v>325.33211042802088</v>
      </c>
      <c r="I17" s="246">
        <v>1.9737180544963735</v>
      </c>
      <c r="J17" s="239"/>
      <c r="K17" s="239"/>
      <c r="L17" s="239"/>
      <c r="M17" s="239"/>
      <c r="N17" s="239"/>
    </row>
    <row r="18" spans="1:14" ht="29.25" customHeight="1">
      <c r="A18" s="243" t="s">
        <v>210</v>
      </c>
      <c r="B18" s="244">
        <v>299.5</v>
      </c>
      <c r="C18" s="244">
        <v>5.4</v>
      </c>
      <c r="D18" s="244">
        <v>318.79065085380836</v>
      </c>
      <c r="E18" s="244">
        <v>6.4380699694083887</v>
      </c>
      <c r="F18" s="244">
        <v>321.20020678380956</v>
      </c>
      <c r="G18" s="244">
        <v>0.75584272109227868</v>
      </c>
      <c r="H18" s="244"/>
      <c r="I18" s="246"/>
      <c r="J18" s="239"/>
      <c r="K18" s="239"/>
      <c r="L18" s="239"/>
      <c r="M18" s="239"/>
      <c r="N18" s="239"/>
    </row>
    <row r="19" spans="1:14" ht="29.25" customHeight="1">
      <c r="A19" s="243" t="s">
        <v>211</v>
      </c>
      <c r="B19" s="244">
        <v>304.39999999999998</v>
      </c>
      <c r="C19" s="244">
        <v>5.4</v>
      </c>
      <c r="D19" s="244">
        <v>323.1326629842921</v>
      </c>
      <c r="E19" s="247">
        <v>6.1535604490180731</v>
      </c>
      <c r="F19" s="244">
        <v>326.09348294198452</v>
      </c>
      <c r="G19" s="244">
        <v>0.91628618733487599</v>
      </c>
      <c r="H19" s="244"/>
      <c r="I19" s="246"/>
      <c r="J19" s="239"/>
      <c r="K19" s="239"/>
      <c r="L19" s="239"/>
      <c r="M19" s="239"/>
      <c r="N19" s="239"/>
    </row>
    <row r="20" spans="1:14" ht="29.25" customHeight="1" thickBot="1">
      <c r="A20" s="248" t="s">
        <v>212</v>
      </c>
      <c r="B20" s="249">
        <f t="shared" ref="B20:G20" si="0">AVERAGE(B8:B19)</f>
        <v>296.63333333333333</v>
      </c>
      <c r="C20" s="250">
        <f t="shared" si="0"/>
        <v>6.0706272542227611</v>
      </c>
      <c r="D20" s="251">
        <f t="shared" si="0"/>
        <v>315.25430960390378</v>
      </c>
      <c r="E20" s="251">
        <f t="shared" si="0"/>
        <v>6.2779901748073881</v>
      </c>
      <c r="F20" s="251">
        <f t="shared" si="0"/>
        <v>323.64716844978119</v>
      </c>
      <c r="G20" s="251">
        <f t="shared" si="0"/>
        <v>2.6537989966008459</v>
      </c>
      <c r="H20" s="251">
        <f>AVERAGE(H8:H19)</f>
        <v>329.25241572231056</v>
      </c>
      <c r="I20" s="252">
        <f>AVERAGE(I8:I19)</f>
        <v>1.7462505859697344</v>
      </c>
    </row>
    <row r="21" spans="1:14" ht="20.100000000000001" customHeight="1" thickTop="1">
      <c r="A21" s="253"/>
      <c r="D21" s="239"/>
    </row>
    <row r="22" spans="1:14" ht="20.100000000000001" customHeight="1">
      <c r="A22" s="253"/>
      <c r="G22" s="237" t="s">
        <v>88</v>
      </c>
      <c r="H22" s="237" t="s">
        <v>88</v>
      </c>
    </row>
    <row r="23" spans="1:14">
      <c r="J23" s="237" t="s">
        <v>88</v>
      </c>
    </row>
    <row r="24" spans="1:14">
      <c r="A24" s="254"/>
      <c r="B24" s="254"/>
    </row>
    <row r="25" spans="1:14">
      <c r="A25" s="255"/>
      <c r="B25" s="254"/>
    </row>
    <row r="26" spans="1:14">
      <c r="A26" s="255"/>
      <c r="B26" s="254"/>
    </row>
    <row r="27" spans="1:14">
      <c r="A27" s="255"/>
      <c r="B27" s="254"/>
    </row>
    <row r="28" spans="1:14">
      <c r="A28" s="254"/>
      <c r="B28" s="254"/>
    </row>
  </sheetData>
  <mergeCells count="9">
    <mergeCell ref="A1:I1"/>
    <mergeCell ref="A2:I2"/>
    <mergeCell ref="A3:I3"/>
    <mergeCell ref="A4:I4"/>
    <mergeCell ref="A6:A7"/>
    <mergeCell ref="B6:C6"/>
    <mergeCell ref="D6:E6"/>
    <mergeCell ref="F6:G6"/>
    <mergeCell ref="H6:I6"/>
  </mergeCells>
  <pageMargins left="0.5" right="0.5" top="0.75" bottom="0.75" header="0.5" footer="0.5"/>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M77"/>
  <sheetViews>
    <sheetView zoomScaleSheetLayoutView="100" workbookViewId="0">
      <selection activeCell="O9" sqref="O9"/>
    </sheetView>
  </sheetViews>
  <sheetFormatPr defaultRowHeight="24.95" customHeight="1"/>
  <cols>
    <col min="1" max="1" width="6.28515625" style="228" customWidth="1"/>
    <col min="2" max="2" width="29.7109375" style="197" bestFit="1" customWidth="1"/>
    <col min="3" max="13" width="10.85546875" style="197" customWidth="1"/>
    <col min="14" max="14" width="9.28515625" style="197" customWidth="1"/>
    <col min="15" max="16384" width="9.140625" style="197"/>
  </cols>
  <sheetData>
    <row r="1" spans="1:13" ht="15.75">
      <c r="A1" s="1565" t="s">
        <v>247</v>
      </c>
      <c r="B1" s="1565"/>
      <c r="C1" s="1565"/>
      <c r="D1" s="1565"/>
      <c r="E1" s="1565"/>
      <c r="F1" s="1565"/>
      <c r="G1" s="1565"/>
      <c r="H1" s="1565"/>
      <c r="I1" s="1565"/>
      <c r="J1" s="1565"/>
      <c r="K1" s="1565"/>
      <c r="L1" s="1565"/>
      <c r="M1" s="1565"/>
    </row>
    <row r="2" spans="1:13" ht="15.75">
      <c r="A2" s="1565" t="s">
        <v>248</v>
      </c>
      <c r="B2" s="1565"/>
      <c r="C2" s="1565"/>
      <c r="D2" s="1565"/>
      <c r="E2" s="1565"/>
      <c r="F2" s="1565"/>
      <c r="G2" s="1565"/>
      <c r="H2" s="1565"/>
      <c r="I2" s="1565"/>
      <c r="J2" s="1565"/>
      <c r="K2" s="1565"/>
      <c r="L2" s="1565"/>
      <c r="M2" s="1565"/>
    </row>
    <row r="3" spans="1:13" ht="15.75">
      <c r="A3" s="1565" t="s">
        <v>249</v>
      </c>
      <c r="B3" s="1565"/>
      <c r="C3" s="1565"/>
      <c r="D3" s="1565"/>
      <c r="E3" s="1565"/>
      <c r="F3" s="1565"/>
      <c r="G3" s="1565"/>
      <c r="H3" s="1565"/>
      <c r="I3" s="1565"/>
      <c r="J3" s="1565"/>
      <c r="K3" s="1565"/>
      <c r="L3" s="1565"/>
      <c r="M3" s="1565"/>
    </row>
    <row r="4" spans="1:13" ht="15.75">
      <c r="A4" s="1565" t="str">
        <f>CPI_new!A4</f>
        <v>Mid-May 2018</v>
      </c>
      <c r="B4" s="1565"/>
      <c r="C4" s="1565"/>
      <c r="D4" s="1565"/>
      <c r="E4" s="1565"/>
      <c r="F4" s="1565"/>
      <c r="G4" s="1565"/>
      <c r="H4" s="1565"/>
      <c r="I4" s="1565"/>
      <c r="J4" s="1565"/>
      <c r="K4" s="1565"/>
      <c r="L4" s="1565"/>
      <c r="M4" s="1565"/>
    </row>
    <row r="5" spans="1:13" ht="16.5" thickBot="1">
      <c r="A5" s="256"/>
      <c r="B5" s="256"/>
      <c r="C5" s="256"/>
      <c r="D5" s="256"/>
      <c r="E5" s="256"/>
      <c r="F5" s="256"/>
      <c r="G5" s="256"/>
      <c r="H5" s="256"/>
      <c r="I5" s="256"/>
      <c r="J5" s="256"/>
      <c r="K5" s="256"/>
      <c r="L5" s="256"/>
      <c r="M5" s="256"/>
    </row>
    <row r="6" spans="1:13" ht="28.5" customHeight="1" thickTop="1">
      <c r="A6" s="1586" t="s">
        <v>250</v>
      </c>
      <c r="B6" s="1568" t="s">
        <v>251</v>
      </c>
      <c r="C6" s="257" t="s">
        <v>252</v>
      </c>
      <c r="D6" s="258" t="s">
        <v>253</v>
      </c>
      <c r="E6" s="1588" t="s">
        <v>254</v>
      </c>
      <c r="F6" s="1589"/>
      <c r="G6" s="1590" t="s">
        <v>51</v>
      </c>
      <c r="H6" s="1591"/>
      <c r="I6" s="1592"/>
      <c r="J6" s="1573" t="s">
        <v>4</v>
      </c>
      <c r="K6" s="1574"/>
      <c r="L6" s="1574"/>
      <c r="M6" s="1575"/>
    </row>
    <row r="7" spans="1:13" ht="28.5" customHeight="1">
      <c r="A7" s="1587"/>
      <c r="B7" s="1569"/>
      <c r="C7" s="210" t="s">
        <v>255</v>
      </c>
      <c r="D7" s="104" t="str">
        <f>CPI_new!C7</f>
        <v>Apr/May</v>
      </c>
      <c r="E7" s="104" t="str">
        <f>CPI_new!D7</f>
        <v>Mar/Apr</v>
      </c>
      <c r="F7" s="104" t="str">
        <f>CPI_new!E7</f>
        <v>Apr/May</v>
      </c>
      <c r="G7" s="104" t="str">
        <f>CPI_new!F7</f>
        <v>Feb/Mar</v>
      </c>
      <c r="H7" s="104" t="str">
        <f>CPI_new!G7</f>
        <v>Mar/Apr</v>
      </c>
      <c r="I7" s="104" t="str">
        <f>CPI_new!H7</f>
        <v>Apr/May</v>
      </c>
      <c r="J7" s="1593" t="s">
        <v>256</v>
      </c>
      <c r="K7" s="1595" t="s">
        <v>257</v>
      </c>
      <c r="L7" s="1595" t="s">
        <v>258</v>
      </c>
      <c r="M7" s="1597" t="s">
        <v>259</v>
      </c>
    </row>
    <row r="8" spans="1:13" ht="28.5" customHeight="1">
      <c r="A8" s="1587"/>
      <c r="B8" s="259">
        <v>1</v>
      </c>
      <c r="C8" s="260">
        <v>2</v>
      </c>
      <c r="D8" s="259">
        <v>3</v>
      </c>
      <c r="E8" s="259">
        <v>4</v>
      </c>
      <c r="F8" s="259">
        <v>5</v>
      </c>
      <c r="G8" s="259">
        <v>6</v>
      </c>
      <c r="H8" s="259">
        <v>7</v>
      </c>
      <c r="I8" s="259">
        <v>8</v>
      </c>
      <c r="J8" s="1594"/>
      <c r="K8" s="1596"/>
      <c r="L8" s="1596"/>
      <c r="M8" s="1598"/>
    </row>
    <row r="9" spans="1:13" ht="28.5" customHeight="1">
      <c r="A9" s="261"/>
      <c r="B9" s="262" t="s">
        <v>165</v>
      </c>
      <c r="C9" s="263">
        <v>100</v>
      </c>
      <c r="D9" s="109">
        <v>373.7</v>
      </c>
      <c r="E9" s="109">
        <v>427.6</v>
      </c>
      <c r="F9" s="109">
        <v>429.5</v>
      </c>
      <c r="G9" s="109">
        <v>454.9</v>
      </c>
      <c r="H9" s="109">
        <v>456.5</v>
      </c>
      <c r="I9" s="109">
        <v>456.9</v>
      </c>
      <c r="J9" s="264">
        <v>14.931763446614937</v>
      </c>
      <c r="K9" s="265">
        <v>0.4443405051449929</v>
      </c>
      <c r="L9" s="265">
        <v>6.3795110593713531</v>
      </c>
      <c r="M9" s="266">
        <v>8.7623220153346892E-2</v>
      </c>
    </row>
    <row r="10" spans="1:13" ht="28.5" customHeight="1">
      <c r="A10" s="261">
        <v>1</v>
      </c>
      <c r="B10" s="267" t="s">
        <v>260</v>
      </c>
      <c r="C10" s="263">
        <v>26.97</v>
      </c>
      <c r="D10" s="109">
        <v>284.39999999999998</v>
      </c>
      <c r="E10" s="109">
        <v>336.9</v>
      </c>
      <c r="F10" s="109">
        <v>336.9</v>
      </c>
      <c r="G10" s="109">
        <v>368.6</v>
      </c>
      <c r="H10" s="109">
        <v>368.6</v>
      </c>
      <c r="I10" s="109">
        <v>368.6</v>
      </c>
      <c r="J10" s="264">
        <v>18.459915611814353</v>
      </c>
      <c r="K10" s="265">
        <v>0</v>
      </c>
      <c r="L10" s="265">
        <v>9.4093202730780803</v>
      </c>
      <c r="M10" s="266">
        <v>0</v>
      </c>
    </row>
    <row r="11" spans="1:13" ht="28.5" customHeight="1">
      <c r="A11" s="268"/>
      <c r="B11" s="269" t="s">
        <v>261</v>
      </c>
      <c r="C11" s="270">
        <v>9.8000000000000007</v>
      </c>
      <c r="D11" s="118">
        <v>265.8</v>
      </c>
      <c r="E11" s="118">
        <v>311.10000000000002</v>
      </c>
      <c r="F11" s="118">
        <v>311.10000000000002</v>
      </c>
      <c r="G11" s="118">
        <v>339.6</v>
      </c>
      <c r="H11" s="118">
        <v>339.6</v>
      </c>
      <c r="I11" s="118">
        <v>339.6</v>
      </c>
      <c r="J11" s="271">
        <v>17.042889390519193</v>
      </c>
      <c r="K11" s="272">
        <v>0</v>
      </c>
      <c r="L11" s="272">
        <v>9.1610414657666439</v>
      </c>
      <c r="M11" s="273">
        <v>0</v>
      </c>
    </row>
    <row r="12" spans="1:13" ht="28.5" customHeight="1">
      <c r="A12" s="274"/>
      <c r="B12" s="275" t="s">
        <v>262</v>
      </c>
      <c r="C12" s="276">
        <v>17.170000000000002</v>
      </c>
      <c r="D12" s="122">
        <v>295</v>
      </c>
      <c r="E12" s="122">
        <v>351.6</v>
      </c>
      <c r="F12" s="122">
        <v>351.6</v>
      </c>
      <c r="G12" s="122">
        <v>385.1</v>
      </c>
      <c r="H12" s="122">
        <v>385.1</v>
      </c>
      <c r="I12" s="122">
        <v>385.1</v>
      </c>
      <c r="J12" s="277">
        <v>19.186440677966104</v>
      </c>
      <c r="K12" s="278">
        <v>0</v>
      </c>
      <c r="L12" s="278">
        <v>9.5278725824800858</v>
      </c>
      <c r="M12" s="279">
        <v>0</v>
      </c>
    </row>
    <row r="13" spans="1:13" ht="28.5" customHeight="1">
      <c r="A13" s="261">
        <v>1.1000000000000001</v>
      </c>
      <c r="B13" s="267" t="s">
        <v>263</v>
      </c>
      <c r="C13" s="280">
        <v>2.82</v>
      </c>
      <c r="D13" s="109">
        <v>340.7</v>
      </c>
      <c r="E13" s="109">
        <v>423.2</v>
      </c>
      <c r="F13" s="109">
        <v>423.2</v>
      </c>
      <c r="G13" s="109">
        <v>423.2</v>
      </c>
      <c r="H13" s="109">
        <v>423.2</v>
      </c>
      <c r="I13" s="109">
        <v>423.2</v>
      </c>
      <c r="J13" s="264">
        <v>24.21485177575579</v>
      </c>
      <c r="K13" s="265">
        <v>0</v>
      </c>
      <c r="L13" s="265">
        <v>0</v>
      </c>
      <c r="M13" s="266">
        <v>0</v>
      </c>
    </row>
    <row r="14" spans="1:13" ht="28.5" customHeight="1">
      <c r="A14" s="281"/>
      <c r="B14" s="269" t="s">
        <v>261</v>
      </c>
      <c r="C14" s="282">
        <v>0.31</v>
      </c>
      <c r="D14" s="118">
        <v>281.39999999999998</v>
      </c>
      <c r="E14" s="118">
        <v>350.7</v>
      </c>
      <c r="F14" s="118">
        <v>350.7</v>
      </c>
      <c r="G14" s="118">
        <v>350.7</v>
      </c>
      <c r="H14" s="118">
        <v>350.7</v>
      </c>
      <c r="I14" s="118">
        <v>350.7</v>
      </c>
      <c r="J14" s="271">
        <v>24.626865671641809</v>
      </c>
      <c r="K14" s="272">
        <v>0</v>
      </c>
      <c r="L14" s="272">
        <v>0</v>
      </c>
      <c r="M14" s="273">
        <v>0</v>
      </c>
    </row>
    <row r="15" spans="1:13" ht="28.5" customHeight="1">
      <c r="A15" s="281"/>
      <c r="B15" s="269" t="s">
        <v>262</v>
      </c>
      <c r="C15" s="282">
        <v>2.5099999999999998</v>
      </c>
      <c r="D15" s="118">
        <v>347.9</v>
      </c>
      <c r="E15" s="118">
        <v>432</v>
      </c>
      <c r="F15" s="118">
        <v>432</v>
      </c>
      <c r="G15" s="118">
        <v>432</v>
      </c>
      <c r="H15" s="118">
        <v>432</v>
      </c>
      <c r="I15" s="118">
        <v>432</v>
      </c>
      <c r="J15" s="271">
        <v>24.173613107214734</v>
      </c>
      <c r="K15" s="272">
        <v>0</v>
      </c>
      <c r="L15" s="272">
        <v>0</v>
      </c>
      <c r="M15" s="273">
        <v>0</v>
      </c>
    </row>
    <row r="16" spans="1:13" ht="28.5" customHeight="1">
      <c r="A16" s="261">
        <v>1.2</v>
      </c>
      <c r="B16" s="267" t="s">
        <v>264</v>
      </c>
      <c r="C16" s="280">
        <v>1.1399999999999999</v>
      </c>
      <c r="D16" s="109">
        <v>290.10000000000002</v>
      </c>
      <c r="E16" s="109">
        <v>353.1</v>
      </c>
      <c r="F16" s="109">
        <v>353.1</v>
      </c>
      <c r="G16" s="109">
        <v>353.1</v>
      </c>
      <c r="H16" s="109">
        <v>353.1</v>
      </c>
      <c r="I16" s="109">
        <v>353.1</v>
      </c>
      <c r="J16" s="264">
        <v>21.716649431230621</v>
      </c>
      <c r="K16" s="265">
        <v>0</v>
      </c>
      <c r="L16" s="265">
        <v>0</v>
      </c>
      <c r="M16" s="266">
        <v>0</v>
      </c>
    </row>
    <row r="17" spans="1:13" ht="28.5" customHeight="1">
      <c r="A17" s="281"/>
      <c r="B17" s="269" t="s">
        <v>261</v>
      </c>
      <c r="C17" s="282">
        <v>0.19</v>
      </c>
      <c r="D17" s="118">
        <v>233</v>
      </c>
      <c r="E17" s="118">
        <v>297.2</v>
      </c>
      <c r="F17" s="118">
        <v>297.2</v>
      </c>
      <c r="G17" s="118">
        <v>297.2</v>
      </c>
      <c r="H17" s="118">
        <v>297.2</v>
      </c>
      <c r="I17" s="118">
        <v>297.2</v>
      </c>
      <c r="J17" s="271">
        <v>27.553648068669531</v>
      </c>
      <c r="K17" s="272">
        <v>0</v>
      </c>
      <c r="L17" s="272">
        <v>0</v>
      </c>
      <c r="M17" s="273">
        <v>0</v>
      </c>
    </row>
    <row r="18" spans="1:13" ht="28.5" customHeight="1">
      <c r="A18" s="281"/>
      <c r="B18" s="269" t="s">
        <v>262</v>
      </c>
      <c r="C18" s="282">
        <v>0.95</v>
      </c>
      <c r="D18" s="118">
        <v>301.60000000000002</v>
      </c>
      <c r="E18" s="118">
        <v>364.2</v>
      </c>
      <c r="F18" s="118">
        <v>364.2</v>
      </c>
      <c r="G18" s="118">
        <v>364.2</v>
      </c>
      <c r="H18" s="118">
        <v>364.2</v>
      </c>
      <c r="I18" s="118">
        <v>364.2</v>
      </c>
      <c r="J18" s="271">
        <v>20.75596816976126</v>
      </c>
      <c r="K18" s="272">
        <v>0</v>
      </c>
      <c r="L18" s="272">
        <v>0</v>
      </c>
      <c r="M18" s="273">
        <v>0</v>
      </c>
    </row>
    <row r="19" spans="1:13" ht="28.5" customHeight="1">
      <c r="A19" s="261">
        <v>1.3</v>
      </c>
      <c r="B19" s="267" t="s">
        <v>265</v>
      </c>
      <c r="C19" s="280">
        <v>0.55000000000000004</v>
      </c>
      <c r="D19" s="109">
        <v>457.7</v>
      </c>
      <c r="E19" s="109">
        <v>516.6</v>
      </c>
      <c r="F19" s="109">
        <v>516.6</v>
      </c>
      <c r="G19" s="109">
        <v>523.20000000000005</v>
      </c>
      <c r="H19" s="109">
        <v>523.20000000000005</v>
      </c>
      <c r="I19" s="109">
        <v>523.20000000000005</v>
      </c>
      <c r="J19" s="264">
        <v>12.868691282499455</v>
      </c>
      <c r="K19" s="265">
        <v>0</v>
      </c>
      <c r="L19" s="265">
        <v>1.2775842044134862</v>
      </c>
      <c r="M19" s="266">
        <v>0</v>
      </c>
    </row>
    <row r="20" spans="1:13" ht="28.5" customHeight="1">
      <c r="A20" s="281"/>
      <c r="B20" s="269" t="s">
        <v>261</v>
      </c>
      <c r="C20" s="282">
        <v>0.1</v>
      </c>
      <c r="D20" s="118">
        <v>352.3</v>
      </c>
      <c r="E20" s="118">
        <v>385.3</v>
      </c>
      <c r="F20" s="118">
        <v>385.3</v>
      </c>
      <c r="G20" s="118">
        <v>407.5</v>
      </c>
      <c r="H20" s="118">
        <v>407.5</v>
      </c>
      <c r="I20" s="118">
        <v>407.5</v>
      </c>
      <c r="J20" s="271">
        <v>9.3670167470905454</v>
      </c>
      <c r="K20" s="272">
        <v>0</v>
      </c>
      <c r="L20" s="272">
        <v>5.7617440955099823</v>
      </c>
      <c r="M20" s="273">
        <v>0</v>
      </c>
    </row>
    <row r="21" spans="1:13" ht="28.5" customHeight="1">
      <c r="A21" s="281"/>
      <c r="B21" s="269" t="s">
        <v>262</v>
      </c>
      <c r="C21" s="282">
        <v>0.45</v>
      </c>
      <c r="D21" s="118">
        <v>481.8</v>
      </c>
      <c r="E21" s="118">
        <v>546.70000000000005</v>
      </c>
      <c r="F21" s="118">
        <v>546.70000000000005</v>
      </c>
      <c r="G21" s="118">
        <v>549.70000000000005</v>
      </c>
      <c r="H21" s="118">
        <v>549.70000000000005</v>
      </c>
      <c r="I21" s="118">
        <v>549.70000000000005</v>
      </c>
      <c r="J21" s="271">
        <v>13.470319634703202</v>
      </c>
      <c r="K21" s="272">
        <v>0</v>
      </c>
      <c r="L21" s="272">
        <v>0.54874702762026573</v>
      </c>
      <c r="M21" s="273">
        <v>0</v>
      </c>
    </row>
    <row r="22" spans="1:13" ht="28.5" customHeight="1">
      <c r="A22" s="261">
        <v>1.4</v>
      </c>
      <c r="B22" s="267" t="s">
        <v>266</v>
      </c>
      <c r="C22" s="280">
        <v>4.01</v>
      </c>
      <c r="D22" s="109">
        <v>332.4</v>
      </c>
      <c r="E22" s="109">
        <v>410.8</v>
      </c>
      <c r="F22" s="109">
        <v>410.8</v>
      </c>
      <c r="G22" s="109">
        <v>410.8</v>
      </c>
      <c r="H22" s="109">
        <v>410.8</v>
      </c>
      <c r="I22" s="109">
        <v>410.8</v>
      </c>
      <c r="J22" s="264">
        <v>23.586040914560783</v>
      </c>
      <c r="K22" s="265">
        <v>0</v>
      </c>
      <c r="L22" s="265">
        <v>0</v>
      </c>
      <c r="M22" s="266">
        <v>0</v>
      </c>
    </row>
    <row r="23" spans="1:13" ht="28.5" customHeight="1">
      <c r="A23" s="281"/>
      <c r="B23" s="269" t="s">
        <v>261</v>
      </c>
      <c r="C23" s="282">
        <v>0.17</v>
      </c>
      <c r="D23" s="118">
        <v>259.3</v>
      </c>
      <c r="E23" s="118">
        <v>322.60000000000002</v>
      </c>
      <c r="F23" s="118">
        <v>322.60000000000002</v>
      </c>
      <c r="G23" s="118">
        <v>322.60000000000002</v>
      </c>
      <c r="H23" s="118">
        <v>322.60000000000002</v>
      </c>
      <c r="I23" s="118">
        <v>322.60000000000002</v>
      </c>
      <c r="J23" s="271">
        <v>24.411878133436176</v>
      </c>
      <c r="K23" s="272">
        <v>0</v>
      </c>
      <c r="L23" s="272">
        <v>0</v>
      </c>
      <c r="M23" s="273">
        <v>0</v>
      </c>
    </row>
    <row r="24" spans="1:13" ht="28.5" customHeight="1">
      <c r="A24" s="281"/>
      <c r="B24" s="269" t="s">
        <v>262</v>
      </c>
      <c r="C24" s="282">
        <v>3.84</v>
      </c>
      <c r="D24" s="118">
        <v>335.7</v>
      </c>
      <c r="E24" s="118">
        <v>414.8</v>
      </c>
      <c r="F24" s="118">
        <v>414.8</v>
      </c>
      <c r="G24" s="118">
        <v>414.8</v>
      </c>
      <c r="H24" s="118">
        <v>414.8</v>
      </c>
      <c r="I24" s="118">
        <v>414.8</v>
      </c>
      <c r="J24" s="271">
        <v>23.562704795948775</v>
      </c>
      <c r="K24" s="272">
        <v>0</v>
      </c>
      <c r="L24" s="272">
        <v>0</v>
      </c>
      <c r="M24" s="273">
        <v>0</v>
      </c>
    </row>
    <row r="25" spans="1:13" ht="28.5" customHeight="1">
      <c r="A25" s="261">
        <v>1.5</v>
      </c>
      <c r="B25" s="267" t="s">
        <v>188</v>
      </c>
      <c r="C25" s="280">
        <v>10.55</v>
      </c>
      <c r="D25" s="109">
        <v>300.2</v>
      </c>
      <c r="E25" s="109">
        <v>362.4</v>
      </c>
      <c r="F25" s="109">
        <v>362.4</v>
      </c>
      <c r="G25" s="109">
        <v>383.4</v>
      </c>
      <c r="H25" s="109">
        <v>383.4</v>
      </c>
      <c r="I25" s="109">
        <v>383.4</v>
      </c>
      <c r="J25" s="264">
        <v>20.71952031978681</v>
      </c>
      <c r="K25" s="265">
        <v>0</v>
      </c>
      <c r="L25" s="265">
        <v>5.7947019867549585</v>
      </c>
      <c r="M25" s="266">
        <v>0</v>
      </c>
    </row>
    <row r="26" spans="1:13" ht="28.5" customHeight="1">
      <c r="A26" s="281"/>
      <c r="B26" s="269" t="s">
        <v>261</v>
      </c>
      <c r="C26" s="282">
        <v>6.8</v>
      </c>
      <c r="D26" s="118">
        <v>272.10000000000002</v>
      </c>
      <c r="E26" s="118">
        <v>326.8</v>
      </c>
      <c r="F26" s="118">
        <v>326.8</v>
      </c>
      <c r="G26" s="118">
        <v>354.6</v>
      </c>
      <c r="H26" s="118">
        <v>354.6</v>
      </c>
      <c r="I26" s="118">
        <v>354.6</v>
      </c>
      <c r="J26" s="271">
        <v>20.102903344358694</v>
      </c>
      <c r="K26" s="272">
        <v>0</v>
      </c>
      <c r="L26" s="272">
        <v>8.5067319461444413</v>
      </c>
      <c r="M26" s="273">
        <v>0</v>
      </c>
    </row>
    <row r="27" spans="1:13" ht="28.5" customHeight="1">
      <c r="A27" s="281"/>
      <c r="B27" s="269" t="s">
        <v>262</v>
      </c>
      <c r="C27" s="282">
        <v>3.75</v>
      </c>
      <c r="D27" s="118">
        <v>351.2</v>
      </c>
      <c r="E27" s="118">
        <v>426.9</v>
      </c>
      <c r="F27" s="118">
        <v>426.9</v>
      </c>
      <c r="G27" s="118">
        <v>435.5</v>
      </c>
      <c r="H27" s="118">
        <v>435.5</v>
      </c>
      <c r="I27" s="118">
        <v>435.5</v>
      </c>
      <c r="J27" s="271">
        <v>21.554669703872435</v>
      </c>
      <c r="K27" s="272">
        <v>0</v>
      </c>
      <c r="L27" s="272">
        <v>2.0145233075661793</v>
      </c>
      <c r="M27" s="273">
        <v>0</v>
      </c>
    </row>
    <row r="28" spans="1:13" ht="28.5" customHeight="1">
      <c r="A28" s="261">
        <v>1.6</v>
      </c>
      <c r="B28" s="267" t="s">
        <v>267</v>
      </c>
      <c r="C28" s="280">
        <v>7.9</v>
      </c>
      <c r="D28" s="109">
        <v>206</v>
      </c>
      <c r="E28" s="109">
        <v>219.7</v>
      </c>
      <c r="F28" s="109">
        <v>219.7</v>
      </c>
      <c r="G28" s="109">
        <v>299.39999999999998</v>
      </c>
      <c r="H28" s="109">
        <v>299.39999999999998</v>
      </c>
      <c r="I28" s="109">
        <v>299.39999999999998</v>
      </c>
      <c r="J28" s="264">
        <v>6.6504854368931916</v>
      </c>
      <c r="K28" s="265">
        <v>0</v>
      </c>
      <c r="L28" s="265">
        <v>36.276741010468839</v>
      </c>
      <c r="M28" s="266">
        <v>0</v>
      </c>
    </row>
    <row r="29" spans="1:13" ht="28.5" customHeight="1">
      <c r="A29" s="281"/>
      <c r="B29" s="269" t="s">
        <v>261</v>
      </c>
      <c r="C29" s="282">
        <v>2.2400000000000002</v>
      </c>
      <c r="D29" s="118">
        <v>243.6</v>
      </c>
      <c r="E29" s="118">
        <v>254.4</v>
      </c>
      <c r="F29" s="118">
        <v>254.4</v>
      </c>
      <c r="G29" s="118">
        <v>293.89999999999998</v>
      </c>
      <c r="H29" s="118">
        <v>293.89999999999998</v>
      </c>
      <c r="I29" s="118">
        <v>293.89999999999998</v>
      </c>
      <c r="J29" s="271">
        <v>4.433497536945822</v>
      </c>
      <c r="K29" s="272">
        <v>0</v>
      </c>
      <c r="L29" s="272">
        <v>15.526729559748404</v>
      </c>
      <c r="M29" s="273">
        <v>0</v>
      </c>
    </row>
    <row r="30" spans="1:13" ht="28.5" customHeight="1">
      <c r="A30" s="281"/>
      <c r="B30" s="269" t="s">
        <v>262</v>
      </c>
      <c r="C30" s="282">
        <v>5.66</v>
      </c>
      <c r="D30" s="118">
        <v>191.1</v>
      </c>
      <c r="E30" s="118">
        <v>206</v>
      </c>
      <c r="F30" s="118">
        <v>206</v>
      </c>
      <c r="G30" s="118">
        <v>301.5</v>
      </c>
      <c r="H30" s="118">
        <v>301.5</v>
      </c>
      <c r="I30" s="118">
        <v>301.5</v>
      </c>
      <c r="J30" s="271">
        <v>7.7969649398220895</v>
      </c>
      <c r="K30" s="272">
        <v>0</v>
      </c>
      <c r="L30" s="272">
        <v>46.359223300970854</v>
      </c>
      <c r="M30" s="273">
        <v>0</v>
      </c>
    </row>
    <row r="31" spans="1:13" ht="28.5" customHeight="1">
      <c r="A31" s="261">
        <v>2</v>
      </c>
      <c r="B31" s="267" t="s">
        <v>268</v>
      </c>
      <c r="C31" s="280">
        <v>73.03</v>
      </c>
      <c r="D31" s="109">
        <v>406.6</v>
      </c>
      <c r="E31" s="109">
        <v>461.1</v>
      </c>
      <c r="F31" s="109">
        <v>463.7</v>
      </c>
      <c r="G31" s="109">
        <v>486.7</v>
      </c>
      <c r="H31" s="109">
        <v>489</v>
      </c>
      <c r="I31" s="109">
        <v>489.6</v>
      </c>
      <c r="J31" s="264">
        <v>14.043285784554826</v>
      </c>
      <c r="K31" s="265">
        <v>0.56386900889178548</v>
      </c>
      <c r="L31" s="265">
        <v>5.5855078714686357</v>
      </c>
      <c r="M31" s="266">
        <v>0.12269938650307211</v>
      </c>
    </row>
    <row r="32" spans="1:13" ht="28.5" customHeight="1">
      <c r="A32" s="261">
        <v>2.1</v>
      </c>
      <c r="B32" s="267" t="s">
        <v>269</v>
      </c>
      <c r="C32" s="280">
        <v>39.49</v>
      </c>
      <c r="D32" s="109">
        <v>461.7</v>
      </c>
      <c r="E32" s="109">
        <v>517.9</v>
      </c>
      <c r="F32" s="109">
        <v>522.1</v>
      </c>
      <c r="G32" s="109">
        <v>557.6</v>
      </c>
      <c r="H32" s="109">
        <v>561.70000000000005</v>
      </c>
      <c r="I32" s="109">
        <v>561.70000000000005</v>
      </c>
      <c r="J32" s="264">
        <v>13.08208793588912</v>
      </c>
      <c r="K32" s="265">
        <v>0.8109673682178169</v>
      </c>
      <c r="L32" s="265">
        <v>7.5847538785673123</v>
      </c>
      <c r="M32" s="266">
        <v>0</v>
      </c>
    </row>
    <row r="33" spans="1:13" ht="28.5" customHeight="1">
      <c r="A33" s="281"/>
      <c r="B33" s="269" t="s">
        <v>270</v>
      </c>
      <c r="C33" s="270">
        <v>20.49</v>
      </c>
      <c r="D33" s="118">
        <v>453.7</v>
      </c>
      <c r="E33" s="118">
        <v>497</v>
      </c>
      <c r="F33" s="118">
        <v>501.1</v>
      </c>
      <c r="G33" s="118">
        <v>533.29999999999995</v>
      </c>
      <c r="H33" s="118">
        <v>537.4</v>
      </c>
      <c r="I33" s="118">
        <v>537.4</v>
      </c>
      <c r="J33" s="271">
        <v>10.447432223936531</v>
      </c>
      <c r="K33" s="272">
        <v>0.82494969818912978</v>
      </c>
      <c r="L33" s="272">
        <v>7.2440630612652228</v>
      </c>
      <c r="M33" s="273">
        <v>0</v>
      </c>
    </row>
    <row r="34" spans="1:13" ht="28.5" customHeight="1">
      <c r="A34" s="281"/>
      <c r="B34" s="269" t="s">
        <v>271</v>
      </c>
      <c r="C34" s="270">
        <v>19</v>
      </c>
      <c r="D34" s="118">
        <v>470.2</v>
      </c>
      <c r="E34" s="118">
        <v>540.6</v>
      </c>
      <c r="F34" s="118">
        <v>544.70000000000005</v>
      </c>
      <c r="G34" s="118">
        <v>583.79999999999995</v>
      </c>
      <c r="H34" s="118">
        <v>587.9</v>
      </c>
      <c r="I34" s="118">
        <v>587.9</v>
      </c>
      <c r="J34" s="271">
        <v>15.844321565291381</v>
      </c>
      <c r="K34" s="272">
        <v>0.7584165741768345</v>
      </c>
      <c r="L34" s="272">
        <v>7.9309711767945572</v>
      </c>
      <c r="M34" s="273">
        <v>0</v>
      </c>
    </row>
    <row r="35" spans="1:13" ht="28.5" customHeight="1">
      <c r="A35" s="261">
        <v>2.2000000000000002</v>
      </c>
      <c r="B35" s="267" t="s">
        <v>272</v>
      </c>
      <c r="C35" s="280">
        <v>25.25</v>
      </c>
      <c r="D35" s="109">
        <v>334.1</v>
      </c>
      <c r="E35" s="109">
        <v>390.4</v>
      </c>
      <c r="F35" s="109">
        <v>390.4</v>
      </c>
      <c r="G35" s="109">
        <v>392.1</v>
      </c>
      <c r="H35" s="109">
        <v>392.1</v>
      </c>
      <c r="I35" s="109">
        <v>392.1</v>
      </c>
      <c r="J35" s="264">
        <v>16.85124214307092</v>
      </c>
      <c r="K35" s="265">
        <v>0</v>
      </c>
      <c r="L35" s="265">
        <v>0.43545081967212695</v>
      </c>
      <c r="M35" s="266">
        <v>0</v>
      </c>
    </row>
    <row r="36" spans="1:13" ht="28.5" customHeight="1">
      <c r="A36" s="281"/>
      <c r="B36" s="269" t="s">
        <v>273</v>
      </c>
      <c r="C36" s="270">
        <v>6.31</v>
      </c>
      <c r="D36" s="118">
        <v>325.5</v>
      </c>
      <c r="E36" s="118">
        <v>358</v>
      </c>
      <c r="F36" s="118">
        <v>358</v>
      </c>
      <c r="G36" s="118">
        <v>360.3</v>
      </c>
      <c r="H36" s="118">
        <v>360.3</v>
      </c>
      <c r="I36" s="118">
        <v>360.3</v>
      </c>
      <c r="J36" s="271">
        <v>9.9846390168970771</v>
      </c>
      <c r="K36" s="272">
        <v>0</v>
      </c>
      <c r="L36" s="272">
        <v>0.64245810055865604</v>
      </c>
      <c r="M36" s="273">
        <v>0</v>
      </c>
    </row>
    <row r="37" spans="1:13" ht="28.5" customHeight="1">
      <c r="A37" s="281"/>
      <c r="B37" s="269" t="s">
        <v>274</v>
      </c>
      <c r="C37" s="270">
        <v>6.31</v>
      </c>
      <c r="D37" s="118">
        <v>332.7</v>
      </c>
      <c r="E37" s="118">
        <v>371.9</v>
      </c>
      <c r="F37" s="118">
        <v>371.9</v>
      </c>
      <c r="G37" s="118">
        <v>373.1</v>
      </c>
      <c r="H37" s="118">
        <v>373.1</v>
      </c>
      <c r="I37" s="118">
        <v>373.1</v>
      </c>
      <c r="J37" s="271">
        <v>11.782386534415394</v>
      </c>
      <c r="K37" s="272">
        <v>0</v>
      </c>
      <c r="L37" s="272">
        <v>0.32266738370529424</v>
      </c>
      <c r="M37" s="273">
        <v>0</v>
      </c>
    </row>
    <row r="38" spans="1:13" ht="28.5" customHeight="1">
      <c r="A38" s="281"/>
      <c r="B38" s="269" t="s">
        <v>275</v>
      </c>
      <c r="C38" s="270">
        <v>6.31</v>
      </c>
      <c r="D38" s="118">
        <v>327.8</v>
      </c>
      <c r="E38" s="118">
        <v>365.5</v>
      </c>
      <c r="F38" s="118">
        <v>365.5</v>
      </c>
      <c r="G38" s="118">
        <v>366.9</v>
      </c>
      <c r="H38" s="118">
        <v>366.9</v>
      </c>
      <c r="I38" s="118">
        <v>366.9</v>
      </c>
      <c r="J38" s="271">
        <v>11.500915192190362</v>
      </c>
      <c r="K38" s="272">
        <v>0</v>
      </c>
      <c r="L38" s="272">
        <v>0.38303693570452424</v>
      </c>
      <c r="M38" s="273">
        <v>0</v>
      </c>
    </row>
    <row r="39" spans="1:13" ht="28.5" customHeight="1">
      <c r="A39" s="281"/>
      <c r="B39" s="269" t="s">
        <v>276</v>
      </c>
      <c r="C39" s="270">
        <v>6.32</v>
      </c>
      <c r="D39" s="118">
        <v>350.4</v>
      </c>
      <c r="E39" s="118">
        <v>466.1</v>
      </c>
      <c r="F39" s="118">
        <v>466.1</v>
      </c>
      <c r="G39" s="118">
        <v>467.8</v>
      </c>
      <c r="H39" s="118">
        <v>467.8</v>
      </c>
      <c r="I39" s="118">
        <v>467.8</v>
      </c>
      <c r="J39" s="271">
        <v>33.019406392694066</v>
      </c>
      <c r="K39" s="272">
        <v>0</v>
      </c>
      <c r="L39" s="272">
        <v>0.36472859901309107</v>
      </c>
      <c r="M39" s="273">
        <v>0</v>
      </c>
    </row>
    <row r="40" spans="1:13" ht="28.5" customHeight="1">
      <c r="A40" s="261">
        <v>2.2999999999999998</v>
      </c>
      <c r="B40" s="267" t="s">
        <v>277</v>
      </c>
      <c r="C40" s="280">
        <v>8.2899999999999991</v>
      </c>
      <c r="D40" s="109">
        <v>365.4</v>
      </c>
      <c r="E40" s="109">
        <v>405.6</v>
      </c>
      <c r="F40" s="109">
        <v>408.6</v>
      </c>
      <c r="G40" s="109">
        <v>437.4</v>
      </c>
      <c r="H40" s="109">
        <v>437.9</v>
      </c>
      <c r="I40" s="109">
        <v>443</v>
      </c>
      <c r="J40" s="264">
        <v>11.822660098522178</v>
      </c>
      <c r="K40" s="265">
        <v>0.73964497041420429</v>
      </c>
      <c r="L40" s="265">
        <v>8.4189916789035664</v>
      </c>
      <c r="M40" s="266">
        <v>1.1646494633478</v>
      </c>
    </row>
    <row r="41" spans="1:13" ht="28.5" customHeight="1">
      <c r="A41" s="261"/>
      <c r="B41" s="267" t="s">
        <v>278</v>
      </c>
      <c r="C41" s="280">
        <v>2.76</v>
      </c>
      <c r="D41" s="109">
        <v>340.8</v>
      </c>
      <c r="E41" s="109">
        <v>380.1</v>
      </c>
      <c r="F41" s="109">
        <v>382.5</v>
      </c>
      <c r="G41" s="109">
        <v>407.4</v>
      </c>
      <c r="H41" s="109">
        <v>407.4</v>
      </c>
      <c r="I41" s="109">
        <v>416.1</v>
      </c>
      <c r="J41" s="264">
        <v>12.235915492957744</v>
      </c>
      <c r="K41" s="265">
        <v>0.63141278610892471</v>
      </c>
      <c r="L41" s="265">
        <v>8.7843137254901933</v>
      </c>
      <c r="M41" s="266">
        <v>2.1354933726067884</v>
      </c>
    </row>
    <row r="42" spans="1:13" ht="28.5" customHeight="1">
      <c r="A42" s="281"/>
      <c r="B42" s="269" t="s">
        <v>274</v>
      </c>
      <c r="C42" s="270">
        <v>1.38</v>
      </c>
      <c r="D42" s="118">
        <v>330.6</v>
      </c>
      <c r="E42" s="118">
        <v>368.3</v>
      </c>
      <c r="F42" s="118">
        <v>370.5</v>
      </c>
      <c r="G42" s="118">
        <v>392.9</v>
      </c>
      <c r="H42" s="118">
        <v>392.9</v>
      </c>
      <c r="I42" s="118">
        <v>410.3</v>
      </c>
      <c r="J42" s="271">
        <v>12.068965517241367</v>
      </c>
      <c r="K42" s="272">
        <v>0.59733912571273606</v>
      </c>
      <c r="L42" s="272">
        <v>10.742240215924426</v>
      </c>
      <c r="M42" s="273">
        <v>4.428607788241294</v>
      </c>
    </row>
    <row r="43" spans="1:13" ht="28.5" customHeight="1">
      <c r="A43" s="283"/>
      <c r="B43" s="269" t="s">
        <v>276</v>
      </c>
      <c r="C43" s="270">
        <v>1.38</v>
      </c>
      <c r="D43" s="118">
        <v>351</v>
      </c>
      <c r="E43" s="118">
        <v>391.9</v>
      </c>
      <c r="F43" s="118">
        <v>394.6</v>
      </c>
      <c r="G43" s="118">
        <v>421.9</v>
      </c>
      <c r="H43" s="118">
        <v>421.9</v>
      </c>
      <c r="I43" s="118">
        <v>421.9</v>
      </c>
      <c r="J43" s="271">
        <v>12.421652421652425</v>
      </c>
      <c r="K43" s="272">
        <v>0.68895126307732824</v>
      </c>
      <c r="L43" s="272">
        <v>6.9183983781043992</v>
      </c>
      <c r="M43" s="273">
        <v>0</v>
      </c>
    </row>
    <row r="44" spans="1:13" ht="28.5" customHeight="1">
      <c r="A44" s="261"/>
      <c r="B44" s="267" t="s">
        <v>279</v>
      </c>
      <c r="C44" s="280">
        <v>2.76</v>
      </c>
      <c r="D44" s="109">
        <v>333.9</v>
      </c>
      <c r="E44" s="109">
        <v>372</v>
      </c>
      <c r="F44" s="109">
        <v>374.4</v>
      </c>
      <c r="G44" s="109">
        <v>395.2</v>
      </c>
      <c r="H44" s="109">
        <v>395.2</v>
      </c>
      <c r="I44" s="109">
        <v>396.5</v>
      </c>
      <c r="J44" s="264">
        <v>12.129380053908363</v>
      </c>
      <c r="K44" s="265">
        <v>0.64516129032257652</v>
      </c>
      <c r="L44" s="265">
        <v>5.9027777777777857</v>
      </c>
      <c r="M44" s="266">
        <v>0.32894736842106909</v>
      </c>
    </row>
    <row r="45" spans="1:13" ht="28.5" customHeight="1">
      <c r="A45" s="281"/>
      <c r="B45" s="269" t="s">
        <v>274</v>
      </c>
      <c r="C45" s="270">
        <v>1.38</v>
      </c>
      <c r="D45" s="118">
        <v>330.3</v>
      </c>
      <c r="E45" s="118">
        <v>358.8</v>
      </c>
      <c r="F45" s="118">
        <v>361</v>
      </c>
      <c r="G45" s="118">
        <v>379</v>
      </c>
      <c r="H45" s="118">
        <v>379</v>
      </c>
      <c r="I45" s="118">
        <v>381.7</v>
      </c>
      <c r="J45" s="271">
        <v>9.2945806842264602</v>
      </c>
      <c r="K45" s="272">
        <v>0.61315496098104916</v>
      </c>
      <c r="L45" s="272">
        <v>5.734072022160646</v>
      </c>
      <c r="M45" s="273">
        <v>0.71240105540897503</v>
      </c>
    </row>
    <row r="46" spans="1:13" ht="28.5" customHeight="1">
      <c r="A46" s="281"/>
      <c r="B46" s="269" t="s">
        <v>276</v>
      </c>
      <c r="C46" s="270">
        <v>1.38</v>
      </c>
      <c r="D46" s="118">
        <v>337.5</v>
      </c>
      <c r="E46" s="118">
        <v>385.3</v>
      </c>
      <c r="F46" s="118">
        <v>387.9</v>
      </c>
      <c r="G46" s="118">
        <v>411.3</v>
      </c>
      <c r="H46" s="118">
        <v>411.3</v>
      </c>
      <c r="I46" s="118">
        <v>411.3</v>
      </c>
      <c r="J46" s="271">
        <v>14.933333333333337</v>
      </c>
      <c r="K46" s="272">
        <v>0.67479885803270179</v>
      </c>
      <c r="L46" s="272">
        <v>6.0324825986078849</v>
      </c>
      <c r="M46" s="273">
        <v>0</v>
      </c>
    </row>
    <row r="47" spans="1:13" ht="28.5" customHeight="1">
      <c r="A47" s="261"/>
      <c r="B47" s="267" t="s">
        <v>280</v>
      </c>
      <c r="C47" s="280">
        <v>2.77</v>
      </c>
      <c r="D47" s="109">
        <v>421.4</v>
      </c>
      <c r="E47" s="109">
        <v>464.5</v>
      </c>
      <c r="F47" s="109">
        <v>468.6</v>
      </c>
      <c r="G47" s="109">
        <v>509.5</v>
      </c>
      <c r="H47" s="109">
        <v>510.9</v>
      </c>
      <c r="I47" s="109">
        <v>516.1</v>
      </c>
      <c r="J47" s="264">
        <v>11.20075937351686</v>
      </c>
      <c r="K47" s="265">
        <v>0.88266953713672081</v>
      </c>
      <c r="L47" s="265">
        <v>10.136577037985489</v>
      </c>
      <c r="M47" s="266">
        <v>1.0178117048346138</v>
      </c>
    </row>
    <row r="48" spans="1:13" ht="28.5" customHeight="1">
      <c r="A48" s="281"/>
      <c r="B48" s="269" t="s">
        <v>270</v>
      </c>
      <c r="C48" s="270">
        <v>1.38</v>
      </c>
      <c r="D48" s="118">
        <v>428.1</v>
      </c>
      <c r="E48" s="118">
        <v>455.1</v>
      </c>
      <c r="F48" s="118">
        <v>458.5</v>
      </c>
      <c r="G48" s="118">
        <v>494.3</v>
      </c>
      <c r="H48" s="118">
        <v>495.6</v>
      </c>
      <c r="I48" s="118">
        <v>500.9</v>
      </c>
      <c r="J48" s="271">
        <v>7.101144592384955</v>
      </c>
      <c r="K48" s="272">
        <v>0.74708855196658419</v>
      </c>
      <c r="L48" s="272">
        <v>9.2475463467829684</v>
      </c>
      <c r="M48" s="273">
        <v>1.0694108151735122</v>
      </c>
    </row>
    <row r="49" spans="1:13" ht="28.5" customHeight="1" thickBot="1">
      <c r="A49" s="284"/>
      <c r="B49" s="285" t="s">
        <v>271</v>
      </c>
      <c r="C49" s="286">
        <v>1.39</v>
      </c>
      <c r="D49" s="133">
        <v>414.8</v>
      </c>
      <c r="E49" s="133">
        <v>473.9</v>
      </c>
      <c r="F49" s="133">
        <v>478.7</v>
      </c>
      <c r="G49" s="133">
        <v>524.70000000000005</v>
      </c>
      <c r="H49" s="133">
        <v>526</v>
      </c>
      <c r="I49" s="133">
        <v>531.29999999999995</v>
      </c>
      <c r="J49" s="287">
        <v>15.405014464802321</v>
      </c>
      <c r="K49" s="288">
        <v>1.012871913905883</v>
      </c>
      <c r="L49" s="288">
        <v>10.988092751201165</v>
      </c>
      <c r="M49" s="289">
        <v>1.007604562737626</v>
      </c>
    </row>
    <row r="50" spans="1:13" ht="18.75" customHeight="1" thickTop="1">
      <c r="A50" s="1584" t="s">
        <v>65</v>
      </c>
      <c r="B50" s="1584"/>
      <c r="C50" s="1584"/>
      <c r="D50" s="1584"/>
      <c r="E50" s="1584"/>
      <c r="F50" s="1584"/>
      <c r="G50" s="1584"/>
      <c r="H50" s="1584"/>
      <c r="I50" s="1584"/>
      <c r="J50" s="1584"/>
      <c r="K50" s="1584"/>
      <c r="L50" s="1584"/>
      <c r="M50" s="1584"/>
    </row>
    <row r="51" spans="1:13" ht="18.75" customHeight="1">
      <c r="A51" s="1585" t="s">
        <v>281</v>
      </c>
      <c r="B51" s="1585"/>
      <c r="C51" s="1585"/>
      <c r="D51" s="1585"/>
      <c r="E51" s="1585"/>
      <c r="F51" s="1585"/>
      <c r="G51" s="1585"/>
      <c r="H51" s="1585"/>
      <c r="I51" s="1585"/>
      <c r="J51" s="1585"/>
      <c r="K51" s="1585"/>
      <c r="L51" s="1585"/>
      <c r="M51" s="1585"/>
    </row>
    <row r="52" spans="1:13" ht="24.95" customHeight="1">
      <c r="D52" s="290"/>
      <c r="E52" s="290"/>
      <c r="F52" s="290"/>
      <c r="G52" s="290"/>
      <c r="H52" s="290"/>
      <c r="I52" s="290"/>
      <c r="J52" s="290"/>
      <c r="K52" s="290"/>
      <c r="L52" s="290"/>
      <c r="M52" s="290"/>
    </row>
    <row r="53" spans="1:13" ht="24.95" customHeight="1">
      <c r="D53" s="290"/>
      <c r="E53" s="290"/>
      <c r="F53" s="290"/>
      <c r="G53" s="290"/>
      <c r="H53" s="290"/>
      <c r="I53" s="290"/>
      <c r="J53" s="290"/>
      <c r="K53" s="290"/>
      <c r="L53" s="290"/>
      <c r="M53" s="290"/>
    </row>
    <row r="54" spans="1:13" ht="24.95" customHeight="1">
      <c r="D54" s="290"/>
      <c r="E54" s="290"/>
      <c r="F54" s="290"/>
      <c r="G54" s="290"/>
      <c r="H54" s="290"/>
      <c r="I54" s="290"/>
      <c r="J54" s="290"/>
      <c r="K54" s="290"/>
      <c r="L54" s="290"/>
      <c r="M54" s="290"/>
    </row>
    <row r="55" spans="1:13" ht="24.95" customHeight="1">
      <c r="D55" s="290"/>
      <c r="E55" s="290"/>
      <c r="F55" s="290"/>
      <c r="G55" s="290"/>
      <c r="H55" s="290"/>
      <c r="I55" s="290"/>
      <c r="J55" s="290"/>
      <c r="K55" s="290"/>
      <c r="L55" s="290"/>
      <c r="M55" s="290"/>
    </row>
    <row r="56" spans="1:13" ht="24.95" customHeight="1">
      <c r="D56" s="290"/>
      <c r="E56" s="290"/>
      <c r="F56" s="290"/>
      <c r="G56" s="290"/>
      <c r="H56" s="290"/>
      <c r="I56" s="290"/>
      <c r="J56" s="290"/>
      <c r="K56" s="290"/>
      <c r="L56" s="290"/>
      <c r="M56" s="290"/>
    </row>
    <row r="57" spans="1:13" ht="24.95" customHeight="1">
      <c r="D57" s="290"/>
      <c r="E57" s="290"/>
      <c r="F57" s="290"/>
      <c r="G57" s="290"/>
      <c r="H57" s="290"/>
      <c r="I57" s="290"/>
      <c r="J57" s="290"/>
      <c r="K57" s="290"/>
      <c r="L57" s="290"/>
      <c r="M57" s="290"/>
    </row>
    <row r="58" spans="1:13" ht="24.95" customHeight="1">
      <c r="D58" s="290"/>
      <c r="E58" s="290"/>
      <c r="F58" s="290"/>
      <c r="G58" s="290"/>
      <c r="H58" s="290"/>
      <c r="I58" s="290"/>
      <c r="J58" s="290"/>
      <c r="K58" s="290"/>
      <c r="L58" s="290"/>
      <c r="M58" s="290"/>
    </row>
    <row r="59" spans="1:13" ht="24.95" customHeight="1">
      <c r="D59" s="290"/>
      <c r="E59" s="290"/>
      <c r="F59" s="290"/>
      <c r="G59" s="290"/>
      <c r="H59" s="290"/>
      <c r="I59" s="290"/>
      <c r="J59" s="290"/>
      <c r="K59" s="290"/>
      <c r="L59" s="290"/>
      <c r="M59" s="290"/>
    </row>
    <row r="60" spans="1:13" ht="24.95" customHeight="1">
      <c r="D60" s="290"/>
      <c r="E60" s="290"/>
      <c r="F60" s="290"/>
      <c r="G60" s="290"/>
      <c r="H60" s="290"/>
      <c r="I60" s="290"/>
      <c r="J60" s="290"/>
      <c r="K60" s="290"/>
      <c r="L60" s="290"/>
      <c r="M60" s="290"/>
    </row>
    <row r="61" spans="1:13" ht="24.95" customHeight="1">
      <c r="D61" s="290"/>
      <c r="E61" s="290"/>
      <c r="F61" s="290"/>
      <c r="G61" s="290"/>
      <c r="H61" s="290"/>
      <c r="I61" s="290"/>
      <c r="J61" s="290"/>
      <c r="K61" s="290"/>
      <c r="L61" s="290"/>
      <c r="M61" s="290"/>
    </row>
    <row r="62" spans="1:13" ht="24.95" customHeight="1">
      <c r="D62" s="290"/>
      <c r="E62" s="290"/>
      <c r="F62" s="290"/>
      <c r="G62" s="290"/>
      <c r="H62" s="290"/>
      <c r="I62" s="290"/>
      <c r="J62" s="290"/>
      <c r="K62" s="290"/>
      <c r="L62" s="290"/>
      <c r="M62" s="290"/>
    </row>
    <row r="63" spans="1:13" ht="24.95" customHeight="1">
      <c r="D63" s="290"/>
      <c r="E63" s="290"/>
      <c r="F63" s="290"/>
      <c r="G63" s="290"/>
      <c r="H63" s="290"/>
      <c r="I63" s="290"/>
      <c r="J63" s="290"/>
      <c r="K63" s="290"/>
      <c r="L63" s="290"/>
      <c r="M63" s="290"/>
    </row>
    <row r="64" spans="1:13" ht="24.95" customHeight="1">
      <c r="D64" s="290"/>
      <c r="E64" s="290"/>
      <c r="F64" s="290"/>
      <c r="G64" s="290"/>
      <c r="H64" s="290"/>
      <c r="I64" s="290"/>
      <c r="J64" s="290"/>
      <c r="K64" s="290"/>
      <c r="L64" s="290"/>
      <c r="M64" s="290"/>
    </row>
    <row r="65" spans="4:13" ht="24.95" customHeight="1">
      <c r="D65" s="290"/>
      <c r="E65" s="290"/>
      <c r="F65" s="290"/>
      <c r="G65" s="290"/>
      <c r="H65" s="290"/>
      <c r="I65" s="290"/>
      <c r="J65" s="290"/>
      <c r="K65" s="290"/>
      <c r="L65" s="290"/>
      <c r="M65" s="290"/>
    </row>
    <row r="66" spans="4:13" ht="24.95" customHeight="1">
      <c r="D66" s="290"/>
      <c r="E66" s="290"/>
      <c r="F66" s="290"/>
      <c r="G66" s="290"/>
      <c r="H66" s="290"/>
      <c r="I66" s="290"/>
      <c r="J66" s="290"/>
      <c r="K66" s="290"/>
      <c r="L66" s="290"/>
      <c r="M66" s="290"/>
    </row>
    <row r="67" spans="4:13" ht="24.95" customHeight="1">
      <c r="D67" s="290"/>
      <c r="E67" s="290"/>
      <c r="F67" s="290"/>
      <c r="G67" s="290"/>
      <c r="H67" s="290"/>
      <c r="I67" s="290"/>
      <c r="J67" s="290"/>
      <c r="K67" s="290"/>
      <c r="L67" s="290"/>
      <c r="M67" s="290"/>
    </row>
    <row r="68" spans="4:13" ht="24.95" customHeight="1">
      <c r="D68" s="290"/>
      <c r="E68" s="290"/>
      <c r="F68" s="290"/>
      <c r="G68" s="290"/>
      <c r="H68" s="290"/>
      <c r="I68" s="290"/>
      <c r="J68" s="290"/>
      <c r="K68" s="290"/>
      <c r="L68" s="290"/>
      <c r="M68" s="290"/>
    </row>
    <row r="69" spans="4:13" ht="24.95" customHeight="1">
      <c r="D69" s="290"/>
      <c r="E69" s="290"/>
      <c r="F69" s="290"/>
      <c r="G69" s="290"/>
      <c r="H69" s="290"/>
      <c r="I69" s="290"/>
      <c r="J69" s="290"/>
      <c r="K69" s="290"/>
      <c r="L69" s="290"/>
      <c r="M69" s="290"/>
    </row>
    <row r="70" spans="4:13" ht="24.95" customHeight="1">
      <c r="D70" s="290"/>
      <c r="E70" s="290"/>
      <c r="F70" s="290"/>
      <c r="G70" s="290"/>
      <c r="H70" s="290"/>
      <c r="I70" s="290"/>
      <c r="J70" s="290"/>
      <c r="K70" s="290"/>
      <c r="L70" s="290"/>
      <c r="M70" s="290"/>
    </row>
    <row r="71" spans="4:13" ht="24.95" customHeight="1">
      <c r="D71" s="290"/>
      <c r="E71" s="290"/>
      <c r="F71" s="290"/>
      <c r="G71" s="290"/>
      <c r="H71" s="290"/>
      <c r="I71" s="290"/>
      <c r="J71" s="290"/>
      <c r="K71" s="290"/>
      <c r="L71" s="290"/>
      <c r="M71" s="290"/>
    </row>
    <row r="72" spans="4:13" ht="24.95" customHeight="1">
      <c r="D72" s="290"/>
      <c r="E72" s="290"/>
      <c r="F72" s="290"/>
      <c r="G72" s="290"/>
      <c r="H72" s="290"/>
      <c r="I72" s="290"/>
      <c r="J72" s="290"/>
      <c r="K72" s="290"/>
      <c r="L72" s="290"/>
      <c r="M72" s="290"/>
    </row>
    <row r="73" spans="4:13" ht="24.95" customHeight="1">
      <c r="D73" s="290"/>
      <c r="E73" s="290"/>
      <c r="F73" s="290"/>
      <c r="G73" s="290"/>
      <c r="H73" s="290"/>
      <c r="I73" s="290"/>
      <c r="J73" s="290"/>
      <c r="K73" s="290"/>
      <c r="L73" s="290"/>
      <c r="M73" s="290"/>
    </row>
    <row r="74" spans="4:13" ht="24.95" customHeight="1">
      <c r="D74" s="290"/>
      <c r="E74" s="290"/>
      <c r="F74" s="290"/>
      <c r="G74" s="290"/>
      <c r="H74" s="290"/>
      <c r="I74" s="290"/>
      <c r="J74" s="290"/>
      <c r="K74" s="290"/>
      <c r="L74" s="290"/>
      <c r="M74" s="290"/>
    </row>
    <row r="75" spans="4:13" ht="24.95" customHeight="1">
      <c r="D75" s="290"/>
      <c r="E75" s="290"/>
      <c r="F75" s="290"/>
      <c r="G75" s="290"/>
      <c r="H75" s="290"/>
      <c r="I75" s="290"/>
      <c r="J75" s="290"/>
      <c r="K75" s="290"/>
      <c r="L75" s="290"/>
      <c r="M75" s="290"/>
    </row>
    <row r="76" spans="4:13" ht="24.95" customHeight="1">
      <c r="D76" s="290"/>
      <c r="E76" s="290"/>
      <c r="F76" s="290"/>
      <c r="G76" s="290"/>
      <c r="H76" s="290"/>
      <c r="I76" s="290"/>
      <c r="J76" s="290"/>
      <c r="K76" s="290"/>
      <c r="L76" s="290"/>
      <c r="M76" s="290"/>
    </row>
    <row r="77" spans="4:13" ht="24.95" customHeight="1">
      <c r="D77" s="290"/>
      <c r="E77" s="290"/>
      <c r="F77" s="290"/>
      <c r="G77" s="290"/>
      <c r="H77" s="290"/>
      <c r="I77" s="290"/>
      <c r="J77" s="290"/>
      <c r="K77" s="290"/>
      <c r="L77" s="290"/>
      <c r="M77" s="290"/>
    </row>
  </sheetData>
  <mergeCells count="15">
    <mergeCell ref="A50:M50"/>
    <mergeCell ref="A51:M51"/>
    <mergeCell ref="A1:M1"/>
    <mergeCell ref="A2:M2"/>
    <mergeCell ref="A3:M3"/>
    <mergeCell ref="A4:M4"/>
    <mergeCell ref="A6:A8"/>
    <mergeCell ref="B6:B7"/>
    <mergeCell ref="E6:F6"/>
    <mergeCell ref="G6:I6"/>
    <mergeCell ref="J6:M6"/>
    <mergeCell ref="J7:J8"/>
    <mergeCell ref="K7:K8"/>
    <mergeCell ref="L7:L8"/>
    <mergeCell ref="M7:M8"/>
  </mergeCells>
  <printOptions horizontalCentered="1"/>
  <pageMargins left="0.5" right="0.5" top="0.75" bottom="0.75" header="0.5" footer="0.5"/>
  <pageSetup paperSize="9" scale="54"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3"/>
  <sheetViews>
    <sheetView workbookViewId="0">
      <selection activeCell="K18" sqref="K18"/>
    </sheetView>
  </sheetViews>
  <sheetFormatPr defaultRowHeight="15.75"/>
  <cols>
    <col min="1" max="1" width="29" style="1268" bestFit="1" customWidth="1"/>
    <col min="2" max="6" width="15.7109375" style="1268" customWidth="1"/>
    <col min="7" max="8" width="11.28515625" style="1268" customWidth="1"/>
    <col min="9" max="9" width="9.7109375" style="1268" customWidth="1"/>
    <col min="10" max="256" width="9.140625" style="1268"/>
    <col min="257" max="257" width="23" style="1268" bestFit="1" customWidth="1"/>
    <col min="258" max="258" width="10" style="1268" customWidth="1"/>
    <col min="259" max="259" width="12.42578125" style="1268" bestFit="1" customWidth="1"/>
    <col min="260" max="260" width="10.28515625" style="1268" customWidth="1"/>
    <col min="261" max="261" width="12.28515625" style="1268" customWidth="1"/>
    <col min="262" max="262" width="12.42578125" style="1268" bestFit="1" customWidth="1"/>
    <col min="263" max="263" width="10.7109375" style="1268" customWidth="1"/>
    <col min="264" max="264" width="9.140625" style="1268"/>
    <col min="265" max="265" width="9.28515625" style="1268" customWidth="1"/>
    <col min="266" max="512" width="9.140625" style="1268"/>
    <col min="513" max="513" width="23" style="1268" bestFit="1" customWidth="1"/>
    <col min="514" max="514" width="10" style="1268" customWidth="1"/>
    <col min="515" max="515" width="12.42578125" style="1268" bestFit="1" customWidth="1"/>
    <col min="516" max="516" width="10.28515625" style="1268" customWidth="1"/>
    <col min="517" max="517" width="12.28515625" style="1268" customWidth="1"/>
    <col min="518" max="518" width="12.42578125" style="1268" bestFit="1" customWidth="1"/>
    <col min="519" max="519" width="10.7109375" style="1268" customWidth="1"/>
    <col min="520" max="520" width="9.140625" style="1268"/>
    <col min="521" max="521" width="9.28515625" style="1268" customWidth="1"/>
    <col min="522" max="768" width="9.140625" style="1268"/>
    <col min="769" max="769" width="23" style="1268" bestFit="1" customWidth="1"/>
    <col min="770" max="770" width="10" style="1268" customWidth="1"/>
    <col min="771" max="771" width="12.42578125" style="1268" bestFit="1" customWidth="1"/>
    <col min="772" max="772" width="10.28515625" style="1268" customWidth="1"/>
    <col min="773" max="773" width="12.28515625" style="1268" customWidth="1"/>
    <col min="774" max="774" width="12.42578125" style="1268" bestFit="1" customWidth="1"/>
    <col min="775" max="775" width="10.7109375" style="1268" customWidth="1"/>
    <col min="776" max="776" width="9.140625" style="1268"/>
    <col min="777" max="777" width="9.28515625" style="1268" customWidth="1"/>
    <col min="778" max="1024" width="9.140625" style="1268"/>
    <col min="1025" max="1025" width="23" style="1268" bestFit="1" customWidth="1"/>
    <col min="1026" max="1026" width="10" style="1268" customWidth="1"/>
    <col min="1027" max="1027" width="12.42578125" style="1268" bestFit="1" customWidth="1"/>
    <col min="1028" max="1028" width="10.28515625" style="1268" customWidth="1"/>
    <col min="1029" max="1029" width="12.28515625" style="1268" customWidth="1"/>
    <col min="1030" max="1030" width="12.42578125" style="1268" bestFit="1" customWidth="1"/>
    <col min="1031" max="1031" width="10.7109375" style="1268" customWidth="1"/>
    <col min="1032" max="1032" width="9.140625" style="1268"/>
    <col min="1033" max="1033" width="9.28515625" style="1268" customWidth="1"/>
    <col min="1034" max="1280" width="9.140625" style="1268"/>
    <col min="1281" max="1281" width="23" style="1268" bestFit="1" customWidth="1"/>
    <col min="1282" max="1282" width="10" style="1268" customWidth="1"/>
    <col min="1283" max="1283" width="12.42578125" style="1268" bestFit="1" customWidth="1"/>
    <col min="1284" max="1284" width="10.28515625" style="1268" customWidth="1"/>
    <col min="1285" max="1285" width="12.28515625" style="1268" customWidth="1"/>
    <col min="1286" max="1286" width="12.42578125" style="1268" bestFit="1" customWidth="1"/>
    <col min="1287" max="1287" width="10.7109375" style="1268" customWidth="1"/>
    <col min="1288" max="1288" width="9.140625" style="1268"/>
    <col min="1289" max="1289" width="9.28515625" style="1268" customWidth="1"/>
    <col min="1290" max="1536" width="9.140625" style="1268"/>
    <col min="1537" max="1537" width="23" style="1268" bestFit="1" customWidth="1"/>
    <col min="1538" max="1538" width="10" style="1268" customWidth="1"/>
    <col min="1539" max="1539" width="12.42578125" style="1268" bestFit="1" customWidth="1"/>
    <col min="1540" max="1540" width="10.28515625" style="1268" customWidth="1"/>
    <col min="1541" max="1541" width="12.28515625" style="1268" customWidth="1"/>
    <col min="1542" max="1542" width="12.42578125" style="1268" bestFit="1" customWidth="1"/>
    <col min="1543" max="1543" width="10.7109375" style="1268" customWidth="1"/>
    <col min="1544" max="1544" width="9.140625" style="1268"/>
    <col min="1545" max="1545" width="9.28515625" style="1268" customWidth="1"/>
    <col min="1546" max="1792" width="9.140625" style="1268"/>
    <col min="1793" max="1793" width="23" style="1268" bestFit="1" customWidth="1"/>
    <col min="1794" max="1794" width="10" style="1268" customWidth="1"/>
    <col min="1795" max="1795" width="12.42578125" style="1268" bestFit="1" customWidth="1"/>
    <col min="1796" max="1796" width="10.28515625" style="1268" customWidth="1"/>
    <col min="1797" max="1797" width="12.28515625" style="1268" customWidth="1"/>
    <col min="1798" max="1798" width="12.42578125" style="1268" bestFit="1" customWidth="1"/>
    <col min="1799" max="1799" width="10.7109375" style="1268" customWidth="1"/>
    <col min="1800" max="1800" width="9.140625" style="1268"/>
    <col min="1801" max="1801" width="9.28515625" style="1268" customWidth="1"/>
    <col min="1802" max="2048" width="9.140625" style="1268"/>
    <col min="2049" max="2049" width="23" style="1268" bestFit="1" customWidth="1"/>
    <col min="2050" max="2050" width="10" style="1268" customWidth="1"/>
    <col min="2051" max="2051" width="12.42578125" style="1268" bestFit="1" customWidth="1"/>
    <col min="2052" max="2052" width="10.28515625" style="1268" customWidth="1"/>
    <col min="2053" max="2053" width="12.28515625" style="1268" customWidth="1"/>
    <col min="2054" max="2054" width="12.42578125" style="1268" bestFit="1" customWidth="1"/>
    <col min="2055" max="2055" width="10.7109375" style="1268" customWidth="1"/>
    <col min="2056" max="2056" width="9.140625" style="1268"/>
    <col min="2057" max="2057" width="9.28515625" style="1268" customWidth="1"/>
    <col min="2058" max="2304" width="9.140625" style="1268"/>
    <col min="2305" max="2305" width="23" style="1268" bestFit="1" customWidth="1"/>
    <col min="2306" max="2306" width="10" style="1268" customWidth="1"/>
    <col min="2307" max="2307" width="12.42578125" style="1268" bestFit="1" customWidth="1"/>
    <col min="2308" max="2308" width="10.28515625" style="1268" customWidth="1"/>
    <col min="2309" max="2309" width="12.28515625" style="1268" customWidth="1"/>
    <col min="2310" max="2310" width="12.42578125" style="1268" bestFit="1" customWidth="1"/>
    <col min="2311" max="2311" width="10.7109375" style="1268" customWidth="1"/>
    <col min="2312" max="2312" width="9.140625" style="1268"/>
    <col min="2313" max="2313" width="9.28515625" style="1268" customWidth="1"/>
    <col min="2314" max="2560" width="9.140625" style="1268"/>
    <col min="2561" max="2561" width="23" style="1268" bestFit="1" customWidth="1"/>
    <col min="2562" max="2562" width="10" style="1268" customWidth="1"/>
    <col min="2563" max="2563" width="12.42578125" style="1268" bestFit="1" customWidth="1"/>
    <col min="2564" max="2564" width="10.28515625" style="1268" customWidth="1"/>
    <col min="2565" max="2565" width="12.28515625" style="1268" customWidth="1"/>
    <col min="2566" max="2566" width="12.42578125" style="1268" bestFit="1" customWidth="1"/>
    <col min="2567" max="2567" width="10.7109375" style="1268" customWidth="1"/>
    <col min="2568" max="2568" width="9.140625" style="1268"/>
    <col min="2569" max="2569" width="9.28515625" style="1268" customWidth="1"/>
    <col min="2570" max="2816" width="9.140625" style="1268"/>
    <col min="2817" max="2817" width="23" style="1268" bestFit="1" customWidth="1"/>
    <col min="2818" max="2818" width="10" style="1268" customWidth="1"/>
    <col min="2819" max="2819" width="12.42578125" style="1268" bestFit="1" customWidth="1"/>
    <col min="2820" max="2820" width="10.28515625" style="1268" customWidth="1"/>
    <col min="2821" max="2821" width="12.28515625" style="1268" customWidth="1"/>
    <col min="2822" max="2822" width="12.42578125" style="1268" bestFit="1" customWidth="1"/>
    <col min="2823" max="2823" width="10.7109375" style="1268" customWidth="1"/>
    <col min="2824" max="2824" width="9.140625" style="1268"/>
    <col min="2825" max="2825" width="9.28515625" style="1268" customWidth="1"/>
    <col min="2826" max="3072" width="9.140625" style="1268"/>
    <col min="3073" max="3073" width="23" style="1268" bestFit="1" customWidth="1"/>
    <col min="3074" max="3074" width="10" style="1268" customWidth="1"/>
    <col min="3075" max="3075" width="12.42578125" style="1268" bestFit="1" customWidth="1"/>
    <col min="3076" max="3076" width="10.28515625" style="1268" customWidth="1"/>
    <col min="3077" max="3077" width="12.28515625" style="1268" customWidth="1"/>
    <col min="3078" max="3078" width="12.42578125" style="1268" bestFit="1" customWidth="1"/>
    <col min="3079" max="3079" width="10.7109375" style="1268" customWidth="1"/>
    <col min="3080" max="3080" width="9.140625" style="1268"/>
    <col min="3081" max="3081" width="9.28515625" style="1268" customWidth="1"/>
    <col min="3082" max="3328" width="9.140625" style="1268"/>
    <col min="3329" max="3329" width="23" style="1268" bestFit="1" customWidth="1"/>
    <col min="3330" max="3330" width="10" style="1268" customWidth="1"/>
    <col min="3331" max="3331" width="12.42578125" style="1268" bestFit="1" customWidth="1"/>
    <col min="3332" max="3332" width="10.28515625" style="1268" customWidth="1"/>
    <col min="3333" max="3333" width="12.28515625" style="1268" customWidth="1"/>
    <col min="3334" max="3334" width="12.42578125" style="1268" bestFit="1" customWidth="1"/>
    <col min="3335" max="3335" width="10.7109375" style="1268" customWidth="1"/>
    <col min="3336" max="3336" width="9.140625" style="1268"/>
    <col min="3337" max="3337" width="9.28515625" style="1268" customWidth="1"/>
    <col min="3338" max="3584" width="9.140625" style="1268"/>
    <col min="3585" max="3585" width="23" style="1268" bestFit="1" customWidth="1"/>
    <col min="3586" max="3586" width="10" style="1268" customWidth="1"/>
    <col min="3587" max="3587" width="12.42578125" style="1268" bestFit="1" customWidth="1"/>
    <col min="3588" max="3588" width="10.28515625" style="1268" customWidth="1"/>
    <col min="3589" max="3589" width="12.28515625" style="1268" customWidth="1"/>
    <col min="3590" max="3590" width="12.42578125" style="1268" bestFit="1" customWidth="1"/>
    <col min="3591" max="3591" width="10.7109375" style="1268" customWidth="1"/>
    <col min="3592" max="3592" width="9.140625" style="1268"/>
    <col min="3593" max="3593" width="9.28515625" style="1268" customWidth="1"/>
    <col min="3594" max="3840" width="9.140625" style="1268"/>
    <col min="3841" max="3841" width="23" style="1268" bestFit="1" customWidth="1"/>
    <col min="3842" max="3842" width="10" style="1268" customWidth="1"/>
    <col min="3843" max="3843" width="12.42578125" style="1268" bestFit="1" customWidth="1"/>
    <col min="3844" max="3844" width="10.28515625" style="1268" customWidth="1"/>
    <col min="3845" max="3845" width="12.28515625" style="1268" customWidth="1"/>
    <col min="3846" max="3846" width="12.42578125" style="1268" bestFit="1" customWidth="1"/>
    <col min="3847" max="3847" width="10.7109375" style="1268" customWidth="1"/>
    <col min="3848" max="3848" width="9.140625" style="1268"/>
    <col min="3849" max="3849" width="9.28515625" style="1268" customWidth="1"/>
    <col min="3850" max="4096" width="9.140625" style="1268"/>
    <col min="4097" max="4097" width="23" style="1268" bestFit="1" customWidth="1"/>
    <col min="4098" max="4098" width="10" style="1268" customWidth="1"/>
    <col min="4099" max="4099" width="12.42578125" style="1268" bestFit="1" customWidth="1"/>
    <col min="4100" max="4100" width="10.28515625" style="1268" customWidth="1"/>
    <col min="4101" max="4101" width="12.28515625" style="1268" customWidth="1"/>
    <col min="4102" max="4102" width="12.42578125" style="1268" bestFit="1" customWidth="1"/>
    <col min="4103" max="4103" width="10.7109375" style="1268" customWidth="1"/>
    <col min="4104" max="4104" width="9.140625" style="1268"/>
    <col min="4105" max="4105" width="9.28515625" style="1268" customWidth="1"/>
    <col min="4106" max="4352" width="9.140625" style="1268"/>
    <col min="4353" max="4353" width="23" style="1268" bestFit="1" customWidth="1"/>
    <col min="4354" max="4354" width="10" style="1268" customWidth="1"/>
    <col min="4355" max="4355" width="12.42578125" style="1268" bestFit="1" customWidth="1"/>
    <col min="4356" max="4356" width="10.28515625" style="1268" customWidth="1"/>
    <col min="4357" max="4357" width="12.28515625" style="1268" customWidth="1"/>
    <col min="4358" max="4358" width="12.42578125" style="1268" bestFit="1" customWidth="1"/>
    <col min="4359" max="4359" width="10.7109375" style="1268" customWidth="1"/>
    <col min="4360" max="4360" width="9.140625" style="1268"/>
    <col min="4361" max="4361" width="9.28515625" style="1268" customWidth="1"/>
    <col min="4362" max="4608" width="9.140625" style="1268"/>
    <col min="4609" max="4609" width="23" style="1268" bestFit="1" customWidth="1"/>
    <col min="4610" max="4610" width="10" style="1268" customWidth="1"/>
    <col min="4611" max="4611" width="12.42578125" style="1268" bestFit="1" customWidth="1"/>
    <col min="4612" max="4612" width="10.28515625" style="1268" customWidth="1"/>
    <col min="4613" max="4613" width="12.28515625" style="1268" customWidth="1"/>
    <col min="4614" max="4614" width="12.42578125" style="1268" bestFit="1" customWidth="1"/>
    <col min="4615" max="4615" width="10.7109375" style="1268" customWidth="1"/>
    <col min="4616" max="4616" width="9.140625" style="1268"/>
    <col min="4617" max="4617" width="9.28515625" style="1268" customWidth="1"/>
    <col min="4618" max="4864" width="9.140625" style="1268"/>
    <col min="4865" max="4865" width="23" style="1268" bestFit="1" customWidth="1"/>
    <col min="4866" max="4866" width="10" style="1268" customWidth="1"/>
    <col min="4867" max="4867" width="12.42578125" style="1268" bestFit="1" customWidth="1"/>
    <col min="4868" max="4868" width="10.28515625" style="1268" customWidth="1"/>
    <col min="4869" max="4869" width="12.28515625" style="1268" customWidth="1"/>
    <col min="4870" max="4870" width="12.42578125" style="1268" bestFit="1" customWidth="1"/>
    <col min="4871" max="4871" width="10.7109375" style="1268" customWidth="1"/>
    <col min="4872" max="4872" width="9.140625" style="1268"/>
    <col min="4873" max="4873" width="9.28515625" style="1268" customWidth="1"/>
    <col min="4874" max="5120" width="9.140625" style="1268"/>
    <col min="5121" max="5121" width="23" style="1268" bestFit="1" customWidth="1"/>
    <col min="5122" max="5122" width="10" style="1268" customWidth="1"/>
    <col min="5123" max="5123" width="12.42578125" style="1268" bestFit="1" customWidth="1"/>
    <col min="5124" max="5124" width="10.28515625" style="1268" customWidth="1"/>
    <col min="5125" max="5125" width="12.28515625" style="1268" customWidth="1"/>
    <col min="5126" max="5126" width="12.42578125" style="1268" bestFit="1" customWidth="1"/>
    <col min="5127" max="5127" width="10.7109375" style="1268" customWidth="1"/>
    <col min="5128" max="5128" width="9.140625" style="1268"/>
    <col min="5129" max="5129" width="9.28515625" style="1268" customWidth="1"/>
    <col min="5130" max="5376" width="9.140625" style="1268"/>
    <col min="5377" max="5377" width="23" style="1268" bestFit="1" customWidth="1"/>
    <col min="5378" max="5378" width="10" style="1268" customWidth="1"/>
    <col min="5379" max="5379" width="12.42578125" style="1268" bestFit="1" customWidth="1"/>
    <col min="5380" max="5380" width="10.28515625" style="1268" customWidth="1"/>
    <col min="5381" max="5381" width="12.28515625" style="1268" customWidth="1"/>
    <col min="5382" max="5382" width="12.42578125" style="1268" bestFit="1" customWidth="1"/>
    <col min="5383" max="5383" width="10.7109375" style="1268" customWidth="1"/>
    <col min="5384" max="5384" width="9.140625" style="1268"/>
    <col min="5385" max="5385" width="9.28515625" style="1268" customWidth="1"/>
    <col min="5386" max="5632" width="9.140625" style="1268"/>
    <col min="5633" max="5633" width="23" style="1268" bestFit="1" customWidth="1"/>
    <col min="5634" max="5634" width="10" style="1268" customWidth="1"/>
    <col min="5635" max="5635" width="12.42578125" style="1268" bestFit="1" customWidth="1"/>
    <col min="5636" max="5636" width="10.28515625" style="1268" customWidth="1"/>
    <col min="5637" max="5637" width="12.28515625" style="1268" customWidth="1"/>
    <col min="5638" max="5638" width="12.42578125" style="1268" bestFit="1" customWidth="1"/>
    <col min="5639" max="5639" width="10.7109375" style="1268" customWidth="1"/>
    <col min="5640" max="5640" width="9.140625" style="1268"/>
    <col min="5641" max="5641" width="9.28515625" style="1268" customWidth="1"/>
    <col min="5642" max="5888" width="9.140625" style="1268"/>
    <col min="5889" max="5889" width="23" style="1268" bestFit="1" customWidth="1"/>
    <col min="5890" max="5890" width="10" style="1268" customWidth="1"/>
    <col min="5891" max="5891" width="12.42578125" style="1268" bestFit="1" customWidth="1"/>
    <col min="5892" max="5892" width="10.28515625" style="1268" customWidth="1"/>
    <col min="5893" max="5893" width="12.28515625" style="1268" customWidth="1"/>
    <col min="5894" max="5894" width="12.42578125" style="1268" bestFit="1" customWidth="1"/>
    <col min="5895" max="5895" width="10.7109375" style="1268" customWidth="1"/>
    <col min="5896" max="5896" width="9.140625" style="1268"/>
    <col min="5897" max="5897" width="9.28515625" style="1268" customWidth="1"/>
    <col min="5898" max="6144" width="9.140625" style="1268"/>
    <col min="6145" max="6145" width="23" style="1268" bestFit="1" customWidth="1"/>
    <col min="6146" max="6146" width="10" style="1268" customWidth="1"/>
    <col min="6147" max="6147" width="12.42578125" style="1268" bestFit="1" customWidth="1"/>
    <col min="6148" max="6148" width="10.28515625" style="1268" customWidth="1"/>
    <col min="6149" max="6149" width="12.28515625" style="1268" customWidth="1"/>
    <col min="6150" max="6150" width="12.42578125" style="1268" bestFit="1" customWidth="1"/>
    <col min="6151" max="6151" width="10.7109375" style="1268" customWidth="1"/>
    <col min="6152" max="6152" width="9.140625" style="1268"/>
    <col min="6153" max="6153" width="9.28515625" style="1268" customWidth="1"/>
    <col min="6154" max="6400" width="9.140625" style="1268"/>
    <col min="6401" max="6401" width="23" style="1268" bestFit="1" customWidth="1"/>
    <col min="6402" max="6402" width="10" style="1268" customWidth="1"/>
    <col min="6403" max="6403" width="12.42578125" style="1268" bestFit="1" customWidth="1"/>
    <col min="6404" max="6404" width="10.28515625" style="1268" customWidth="1"/>
    <col min="6405" max="6405" width="12.28515625" style="1268" customWidth="1"/>
    <col min="6406" max="6406" width="12.42578125" style="1268" bestFit="1" customWidth="1"/>
    <col min="6407" max="6407" width="10.7109375" style="1268" customWidth="1"/>
    <col min="6408" max="6408" width="9.140625" style="1268"/>
    <col min="6409" max="6409" width="9.28515625" style="1268" customWidth="1"/>
    <col min="6410" max="6656" width="9.140625" style="1268"/>
    <col min="6657" max="6657" width="23" style="1268" bestFit="1" customWidth="1"/>
    <col min="6658" max="6658" width="10" style="1268" customWidth="1"/>
    <col min="6659" max="6659" width="12.42578125" style="1268" bestFit="1" customWidth="1"/>
    <col min="6660" max="6660" width="10.28515625" style="1268" customWidth="1"/>
    <col min="6661" max="6661" width="12.28515625" style="1268" customWidth="1"/>
    <col min="6662" max="6662" width="12.42578125" style="1268" bestFit="1" customWidth="1"/>
    <col min="6663" max="6663" width="10.7109375" style="1268" customWidth="1"/>
    <col min="6664" max="6664" width="9.140625" style="1268"/>
    <col min="6665" max="6665" width="9.28515625" style="1268" customWidth="1"/>
    <col min="6666" max="6912" width="9.140625" style="1268"/>
    <col min="6913" max="6913" width="23" style="1268" bestFit="1" customWidth="1"/>
    <col min="6914" max="6914" width="10" style="1268" customWidth="1"/>
    <col min="6915" max="6915" width="12.42578125" style="1268" bestFit="1" customWidth="1"/>
    <col min="6916" max="6916" width="10.28515625" style="1268" customWidth="1"/>
    <col min="6917" max="6917" width="12.28515625" style="1268" customWidth="1"/>
    <col min="6918" max="6918" width="12.42578125" style="1268" bestFit="1" customWidth="1"/>
    <col min="6919" max="6919" width="10.7109375" style="1268" customWidth="1"/>
    <col min="6920" max="6920" width="9.140625" style="1268"/>
    <col min="6921" max="6921" width="9.28515625" style="1268" customWidth="1"/>
    <col min="6922" max="7168" width="9.140625" style="1268"/>
    <col min="7169" max="7169" width="23" style="1268" bestFit="1" customWidth="1"/>
    <col min="7170" max="7170" width="10" style="1268" customWidth="1"/>
    <col min="7171" max="7171" width="12.42578125" style="1268" bestFit="1" customWidth="1"/>
    <col min="7172" max="7172" width="10.28515625" style="1268" customWidth="1"/>
    <col min="7173" max="7173" width="12.28515625" style="1268" customWidth="1"/>
    <col min="7174" max="7174" width="12.42578125" style="1268" bestFit="1" customWidth="1"/>
    <col min="7175" max="7175" width="10.7109375" style="1268" customWidth="1"/>
    <col min="7176" max="7176" width="9.140625" style="1268"/>
    <col min="7177" max="7177" width="9.28515625" style="1268" customWidth="1"/>
    <col min="7178" max="7424" width="9.140625" style="1268"/>
    <col min="7425" max="7425" width="23" style="1268" bestFit="1" customWidth="1"/>
    <col min="7426" max="7426" width="10" style="1268" customWidth="1"/>
    <col min="7427" max="7427" width="12.42578125" style="1268" bestFit="1" customWidth="1"/>
    <col min="7428" max="7428" width="10.28515625" style="1268" customWidth="1"/>
    <col min="7429" max="7429" width="12.28515625" style="1268" customWidth="1"/>
    <col min="7430" max="7430" width="12.42578125" style="1268" bestFit="1" customWidth="1"/>
    <col min="7431" max="7431" width="10.7109375" style="1268" customWidth="1"/>
    <col min="7432" max="7432" width="9.140625" style="1268"/>
    <col min="7433" max="7433" width="9.28515625" style="1268" customWidth="1"/>
    <col min="7434" max="7680" width="9.140625" style="1268"/>
    <col min="7681" max="7681" width="23" style="1268" bestFit="1" customWidth="1"/>
    <col min="7682" max="7682" width="10" style="1268" customWidth="1"/>
    <col min="7683" max="7683" width="12.42578125" style="1268" bestFit="1" customWidth="1"/>
    <col min="7684" max="7684" width="10.28515625" style="1268" customWidth="1"/>
    <col min="7685" max="7685" width="12.28515625" style="1268" customWidth="1"/>
    <col min="7686" max="7686" width="12.42578125" style="1268" bestFit="1" customWidth="1"/>
    <col min="7687" max="7687" width="10.7109375" style="1268" customWidth="1"/>
    <col min="7688" max="7688" width="9.140625" style="1268"/>
    <col min="7689" max="7689" width="9.28515625" style="1268" customWidth="1"/>
    <col min="7690" max="7936" width="9.140625" style="1268"/>
    <col min="7937" max="7937" width="23" style="1268" bestFit="1" customWidth="1"/>
    <col min="7938" max="7938" width="10" style="1268" customWidth="1"/>
    <col min="7939" max="7939" width="12.42578125" style="1268" bestFit="1" customWidth="1"/>
    <col min="7940" max="7940" width="10.28515625" style="1268" customWidth="1"/>
    <col min="7941" max="7941" width="12.28515625" style="1268" customWidth="1"/>
    <col min="7942" max="7942" width="12.42578125" style="1268" bestFit="1" customWidth="1"/>
    <col min="7943" max="7943" width="10.7109375" style="1268" customWidth="1"/>
    <col min="7944" max="7944" width="9.140625" style="1268"/>
    <col min="7945" max="7945" width="9.28515625" style="1268" customWidth="1"/>
    <col min="7946" max="8192" width="9.140625" style="1268"/>
    <col min="8193" max="8193" width="23" style="1268" bestFit="1" customWidth="1"/>
    <col min="8194" max="8194" width="10" style="1268" customWidth="1"/>
    <col min="8195" max="8195" width="12.42578125" style="1268" bestFit="1" customWidth="1"/>
    <col min="8196" max="8196" width="10.28515625" style="1268" customWidth="1"/>
    <col min="8197" max="8197" width="12.28515625" style="1268" customWidth="1"/>
    <col min="8198" max="8198" width="12.42578125" style="1268" bestFit="1" customWidth="1"/>
    <col min="8199" max="8199" width="10.7109375" style="1268" customWidth="1"/>
    <col min="8200" max="8200" width="9.140625" style="1268"/>
    <col min="8201" max="8201" width="9.28515625" style="1268" customWidth="1"/>
    <col min="8202" max="8448" width="9.140625" style="1268"/>
    <col min="8449" max="8449" width="23" style="1268" bestFit="1" customWidth="1"/>
    <col min="8450" max="8450" width="10" style="1268" customWidth="1"/>
    <col min="8451" max="8451" width="12.42578125" style="1268" bestFit="1" customWidth="1"/>
    <col min="8452" max="8452" width="10.28515625" style="1268" customWidth="1"/>
    <col min="8453" max="8453" width="12.28515625" style="1268" customWidth="1"/>
    <col min="8454" max="8454" width="12.42578125" style="1268" bestFit="1" customWidth="1"/>
    <col min="8455" max="8455" width="10.7109375" style="1268" customWidth="1"/>
    <col min="8456" max="8456" width="9.140625" style="1268"/>
    <col min="8457" max="8457" width="9.28515625" style="1268" customWidth="1"/>
    <col min="8458" max="8704" width="9.140625" style="1268"/>
    <col min="8705" max="8705" width="23" style="1268" bestFit="1" customWidth="1"/>
    <col min="8706" max="8706" width="10" style="1268" customWidth="1"/>
    <col min="8707" max="8707" width="12.42578125" style="1268" bestFit="1" customWidth="1"/>
    <col min="8708" max="8708" width="10.28515625" style="1268" customWidth="1"/>
    <col min="8709" max="8709" width="12.28515625" style="1268" customWidth="1"/>
    <col min="8710" max="8710" width="12.42578125" style="1268" bestFit="1" customWidth="1"/>
    <col min="8711" max="8711" width="10.7109375" style="1268" customWidth="1"/>
    <col min="8712" max="8712" width="9.140625" style="1268"/>
    <col min="8713" max="8713" width="9.28515625" style="1268" customWidth="1"/>
    <col min="8714" max="8960" width="9.140625" style="1268"/>
    <col min="8961" max="8961" width="23" style="1268" bestFit="1" customWidth="1"/>
    <col min="8962" max="8962" width="10" style="1268" customWidth="1"/>
    <col min="8963" max="8963" width="12.42578125" style="1268" bestFit="1" customWidth="1"/>
    <col min="8964" max="8964" width="10.28515625" style="1268" customWidth="1"/>
    <col min="8965" max="8965" width="12.28515625" style="1268" customWidth="1"/>
    <col min="8966" max="8966" width="12.42578125" style="1268" bestFit="1" customWidth="1"/>
    <col min="8967" max="8967" width="10.7109375" style="1268" customWidth="1"/>
    <col min="8968" max="8968" width="9.140625" style="1268"/>
    <col min="8969" max="8969" width="9.28515625" style="1268" customWidth="1"/>
    <col min="8970" max="9216" width="9.140625" style="1268"/>
    <col min="9217" max="9217" width="23" style="1268" bestFit="1" customWidth="1"/>
    <col min="9218" max="9218" width="10" style="1268" customWidth="1"/>
    <col min="9219" max="9219" width="12.42578125" style="1268" bestFit="1" customWidth="1"/>
    <col min="9220" max="9220" width="10.28515625" style="1268" customWidth="1"/>
    <col min="9221" max="9221" width="12.28515625" style="1268" customWidth="1"/>
    <col min="9222" max="9222" width="12.42578125" style="1268" bestFit="1" customWidth="1"/>
    <col min="9223" max="9223" width="10.7109375" style="1268" customWidth="1"/>
    <col min="9224" max="9224" width="9.140625" style="1268"/>
    <col min="9225" max="9225" width="9.28515625" style="1268" customWidth="1"/>
    <col min="9226" max="9472" width="9.140625" style="1268"/>
    <col min="9473" max="9473" width="23" style="1268" bestFit="1" customWidth="1"/>
    <col min="9474" max="9474" width="10" style="1268" customWidth="1"/>
    <col min="9475" max="9475" width="12.42578125" style="1268" bestFit="1" customWidth="1"/>
    <col min="9476" max="9476" width="10.28515625" style="1268" customWidth="1"/>
    <col min="9477" max="9477" width="12.28515625" style="1268" customWidth="1"/>
    <col min="9478" max="9478" width="12.42578125" style="1268" bestFit="1" customWidth="1"/>
    <col min="9479" max="9479" width="10.7109375" style="1268" customWidth="1"/>
    <col min="9480" max="9480" width="9.140625" style="1268"/>
    <col min="9481" max="9481" width="9.28515625" style="1268" customWidth="1"/>
    <col min="9482" max="9728" width="9.140625" style="1268"/>
    <col min="9729" max="9729" width="23" style="1268" bestFit="1" customWidth="1"/>
    <col min="9730" max="9730" width="10" style="1268" customWidth="1"/>
    <col min="9731" max="9731" width="12.42578125" style="1268" bestFit="1" customWidth="1"/>
    <col min="9732" max="9732" width="10.28515625" style="1268" customWidth="1"/>
    <col min="9733" max="9733" width="12.28515625" style="1268" customWidth="1"/>
    <col min="9734" max="9734" width="12.42578125" style="1268" bestFit="1" customWidth="1"/>
    <col min="9735" max="9735" width="10.7109375" style="1268" customWidth="1"/>
    <col min="9736" max="9736" width="9.140625" style="1268"/>
    <col min="9737" max="9737" width="9.28515625" style="1268" customWidth="1"/>
    <col min="9738" max="9984" width="9.140625" style="1268"/>
    <col min="9985" max="9985" width="23" style="1268" bestFit="1" customWidth="1"/>
    <col min="9986" max="9986" width="10" style="1268" customWidth="1"/>
    <col min="9987" max="9987" width="12.42578125" style="1268" bestFit="1" customWidth="1"/>
    <col min="9988" max="9988" width="10.28515625" style="1268" customWidth="1"/>
    <col min="9989" max="9989" width="12.28515625" style="1268" customWidth="1"/>
    <col min="9990" max="9990" width="12.42578125" style="1268" bestFit="1" customWidth="1"/>
    <col min="9991" max="9991" width="10.7109375" style="1268" customWidth="1"/>
    <col min="9992" max="9992" width="9.140625" style="1268"/>
    <col min="9993" max="9993" width="9.28515625" style="1268" customWidth="1"/>
    <col min="9994" max="10240" width="9.140625" style="1268"/>
    <col min="10241" max="10241" width="23" style="1268" bestFit="1" customWidth="1"/>
    <col min="10242" max="10242" width="10" style="1268" customWidth="1"/>
    <col min="10243" max="10243" width="12.42578125" style="1268" bestFit="1" customWidth="1"/>
    <col min="10244" max="10244" width="10.28515625" style="1268" customWidth="1"/>
    <col min="10245" max="10245" width="12.28515625" style="1268" customWidth="1"/>
    <col min="10246" max="10246" width="12.42578125" style="1268" bestFit="1" customWidth="1"/>
    <col min="10247" max="10247" width="10.7109375" style="1268" customWidth="1"/>
    <col min="10248" max="10248" width="9.140625" style="1268"/>
    <col min="10249" max="10249" width="9.28515625" style="1268" customWidth="1"/>
    <col min="10250" max="10496" width="9.140625" style="1268"/>
    <col min="10497" max="10497" width="23" style="1268" bestFit="1" customWidth="1"/>
    <col min="10498" max="10498" width="10" style="1268" customWidth="1"/>
    <col min="10499" max="10499" width="12.42578125" style="1268" bestFit="1" customWidth="1"/>
    <col min="10500" max="10500" width="10.28515625" style="1268" customWidth="1"/>
    <col min="10501" max="10501" width="12.28515625" style="1268" customWidth="1"/>
    <col min="10502" max="10502" width="12.42578125" style="1268" bestFit="1" customWidth="1"/>
    <col min="10503" max="10503" width="10.7109375" style="1268" customWidth="1"/>
    <col min="10504" max="10504" width="9.140625" style="1268"/>
    <col min="10505" max="10505" width="9.28515625" style="1268" customWidth="1"/>
    <col min="10506" max="10752" width="9.140625" style="1268"/>
    <col min="10753" max="10753" width="23" style="1268" bestFit="1" customWidth="1"/>
    <col min="10754" max="10754" width="10" style="1268" customWidth="1"/>
    <col min="10755" max="10755" width="12.42578125" style="1268" bestFit="1" customWidth="1"/>
    <col min="10756" max="10756" width="10.28515625" style="1268" customWidth="1"/>
    <col min="10757" max="10757" width="12.28515625" style="1268" customWidth="1"/>
    <col min="10758" max="10758" width="12.42578125" style="1268" bestFit="1" customWidth="1"/>
    <col min="10759" max="10759" width="10.7109375" style="1268" customWidth="1"/>
    <col min="10760" max="10760" width="9.140625" style="1268"/>
    <col min="10761" max="10761" width="9.28515625" style="1268" customWidth="1"/>
    <col min="10762" max="11008" width="9.140625" style="1268"/>
    <col min="11009" max="11009" width="23" style="1268" bestFit="1" customWidth="1"/>
    <col min="11010" max="11010" width="10" style="1268" customWidth="1"/>
    <col min="11011" max="11011" width="12.42578125" style="1268" bestFit="1" customWidth="1"/>
    <col min="11012" max="11012" width="10.28515625" style="1268" customWidth="1"/>
    <col min="11013" max="11013" width="12.28515625" style="1268" customWidth="1"/>
    <col min="11014" max="11014" width="12.42578125" style="1268" bestFit="1" customWidth="1"/>
    <col min="11015" max="11015" width="10.7109375" style="1268" customWidth="1"/>
    <col min="11016" max="11016" width="9.140625" style="1268"/>
    <col min="11017" max="11017" width="9.28515625" style="1268" customWidth="1"/>
    <col min="11018" max="11264" width="9.140625" style="1268"/>
    <col min="11265" max="11265" width="23" style="1268" bestFit="1" customWidth="1"/>
    <col min="11266" max="11266" width="10" style="1268" customWidth="1"/>
    <col min="11267" max="11267" width="12.42578125" style="1268" bestFit="1" customWidth="1"/>
    <col min="11268" max="11268" width="10.28515625" style="1268" customWidth="1"/>
    <col min="11269" max="11269" width="12.28515625" style="1268" customWidth="1"/>
    <col min="11270" max="11270" width="12.42578125" style="1268" bestFit="1" customWidth="1"/>
    <col min="11271" max="11271" width="10.7109375" style="1268" customWidth="1"/>
    <col min="11272" max="11272" width="9.140625" style="1268"/>
    <col min="11273" max="11273" width="9.28515625" style="1268" customWidth="1"/>
    <col min="11274" max="11520" width="9.140625" style="1268"/>
    <col min="11521" max="11521" width="23" style="1268" bestFit="1" customWidth="1"/>
    <col min="11522" max="11522" width="10" style="1268" customWidth="1"/>
    <col min="11523" max="11523" width="12.42578125" style="1268" bestFit="1" customWidth="1"/>
    <col min="11524" max="11524" width="10.28515625" style="1268" customWidth="1"/>
    <col min="11525" max="11525" width="12.28515625" style="1268" customWidth="1"/>
    <col min="11526" max="11526" width="12.42578125" style="1268" bestFit="1" customWidth="1"/>
    <col min="11527" max="11527" width="10.7109375" style="1268" customWidth="1"/>
    <col min="11528" max="11528" width="9.140625" style="1268"/>
    <col min="11529" max="11529" width="9.28515625" style="1268" customWidth="1"/>
    <col min="11530" max="11776" width="9.140625" style="1268"/>
    <col min="11777" max="11777" width="23" style="1268" bestFit="1" customWidth="1"/>
    <col min="11778" max="11778" width="10" style="1268" customWidth="1"/>
    <col min="11779" max="11779" width="12.42578125" style="1268" bestFit="1" customWidth="1"/>
    <col min="11780" max="11780" width="10.28515625" style="1268" customWidth="1"/>
    <col min="11781" max="11781" width="12.28515625" style="1268" customWidth="1"/>
    <col min="11782" max="11782" width="12.42578125" style="1268" bestFit="1" customWidth="1"/>
    <col min="11783" max="11783" width="10.7109375" style="1268" customWidth="1"/>
    <col min="11784" max="11784" width="9.140625" style="1268"/>
    <col min="11785" max="11785" width="9.28515625" style="1268" customWidth="1"/>
    <col min="11786" max="12032" width="9.140625" style="1268"/>
    <col min="12033" max="12033" width="23" style="1268" bestFit="1" customWidth="1"/>
    <col min="12034" max="12034" width="10" style="1268" customWidth="1"/>
    <col min="12035" max="12035" width="12.42578125" style="1268" bestFit="1" customWidth="1"/>
    <col min="12036" max="12036" width="10.28515625" style="1268" customWidth="1"/>
    <col min="12037" max="12037" width="12.28515625" style="1268" customWidth="1"/>
    <col min="12038" max="12038" width="12.42578125" style="1268" bestFit="1" customWidth="1"/>
    <col min="12039" max="12039" width="10.7109375" style="1268" customWidth="1"/>
    <col min="12040" max="12040" width="9.140625" style="1268"/>
    <col min="12041" max="12041" width="9.28515625" style="1268" customWidth="1"/>
    <col min="12042" max="12288" width="9.140625" style="1268"/>
    <col min="12289" max="12289" width="23" style="1268" bestFit="1" customWidth="1"/>
    <col min="12290" max="12290" width="10" style="1268" customWidth="1"/>
    <col min="12291" max="12291" width="12.42578125" style="1268" bestFit="1" customWidth="1"/>
    <col min="12292" max="12292" width="10.28515625" style="1268" customWidth="1"/>
    <col min="12293" max="12293" width="12.28515625" style="1268" customWidth="1"/>
    <col min="12294" max="12294" width="12.42578125" style="1268" bestFit="1" customWidth="1"/>
    <col min="12295" max="12295" width="10.7109375" style="1268" customWidth="1"/>
    <col min="12296" max="12296" width="9.140625" style="1268"/>
    <col min="12297" max="12297" width="9.28515625" style="1268" customWidth="1"/>
    <col min="12298" max="12544" width="9.140625" style="1268"/>
    <col min="12545" max="12545" width="23" style="1268" bestFit="1" customWidth="1"/>
    <col min="12546" max="12546" width="10" style="1268" customWidth="1"/>
    <col min="12547" max="12547" width="12.42578125" style="1268" bestFit="1" customWidth="1"/>
    <col min="12548" max="12548" width="10.28515625" style="1268" customWidth="1"/>
    <col min="12549" max="12549" width="12.28515625" style="1268" customWidth="1"/>
    <col min="12550" max="12550" width="12.42578125" style="1268" bestFit="1" customWidth="1"/>
    <col min="12551" max="12551" width="10.7109375" style="1268" customWidth="1"/>
    <col min="12552" max="12552" width="9.140625" style="1268"/>
    <col min="12553" max="12553" width="9.28515625" style="1268" customWidth="1"/>
    <col min="12554" max="12800" width="9.140625" style="1268"/>
    <col min="12801" max="12801" width="23" style="1268" bestFit="1" customWidth="1"/>
    <col min="12802" max="12802" width="10" style="1268" customWidth="1"/>
    <col min="12803" max="12803" width="12.42578125" style="1268" bestFit="1" customWidth="1"/>
    <col min="12804" max="12804" width="10.28515625" style="1268" customWidth="1"/>
    <col min="12805" max="12805" width="12.28515625" style="1268" customWidth="1"/>
    <col min="12806" max="12806" width="12.42578125" style="1268" bestFit="1" customWidth="1"/>
    <col min="12807" max="12807" width="10.7109375" style="1268" customWidth="1"/>
    <col min="12808" max="12808" width="9.140625" style="1268"/>
    <col min="12809" max="12809" width="9.28515625" style="1268" customWidth="1"/>
    <col min="12810" max="13056" width="9.140625" style="1268"/>
    <col min="13057" max="13057" width="23" style="1268" bestFit="1" customWidth="1"/>
    <col min="13058" max="13058" width="10" style="1268" customWidth="1"/>
    <col min="13059" max="13059" width="12.42578125" style="1268" bestFit="1" customWidth="1"/>
    <col min="13060" max="13060" width="10.28515625" style="1268" customWidth="1"/>
    <col min="13061" max="13061" width="12.28515625" style="1268" customWidth="1"/>
    <col min="13062" max="13062" width="12.42578125" style="1268" bestFit="1" customWidth="1"/>
    <col min="13063" max="13063" width="10.7109375" style="1268" customWidth="1"/>
    <col min="13064" max="13064" width="9.140625" style="1268"/>
    <col min="13065" max="13065" width="9.28515625" style="1268" customWidth="1"/>
    <col min="13066" max="13312" width="9.140625" style="1268"/>
    <col min="13313" max="13313" width="23" style="1268" bestFit="1" customWidth="1"/>
    <col min="13314" max="13314" width="10" style="1268" customWidth="1"/>
    <col min="13315" max="13315" width="12.42578125" style="1268" bestFit="1" customWidth="1"/>
    <col min="13316" max="13316" width="10.28515625" style="1268" customWidth="1"/>
    <col min="13317" max="13317" width="12.28515625" style="1268" customWidth="1"/>
    <col min="13318" max="13318" width="12.42578125" style="1268" bestFit="1" customWidth="1"/>
    <col min="13319" max="13319" width="10.7109375" style="1268" customWidth="1"/>
    <col min="13320" max="13320" width="9.140625" style="1268"/>
    <col min="13321" max="13321" width="9.28515625" style="1268" customWidth="1"/>
    <col min="13322" max="13568" width="9.140625" style="1268"/>
    <col min="13569" max="13569" width="23" style="1268" bestFit="1" customWidth="1"/>
    <col min="13570" max="13570" width="10" style="1268" customWidth="1"/>
    <col min="13571" max="13571" width="12.42578125" style="1268" bestFit="1" customWidth="1"/>
    <col min="13572" max="13572" width="10.28515625" style="1268" customWidth="1"/>
    <col min="13573" max="13573" width="12.28515625" style="1268" customWidth="1"/>
    <col min="13574" max="13574" width="12.42578125" style="1268" bestFit="1" customWidth="1"/>
    <col min="13575" max="13575" width="10.7109375" style="1268" customWidth="1"/>
    <col min="13576" max="13576" width="9.140625" style="1268"/>
    <col min="13577" max="13577" width="9.28515625" style="1268" customWidth="1"/>
    <col min="13578" max="13824" width="9.140625" style="1268"/>
    <col min="13825" max="13825" width="23" style="1268" bestFit="1" customWidth="1"/>
    <col min="13826" max="13826" width="10" style="1268" customWidth="1"/>
    <col min="13827" max="13827" width="12.42578125" style="1268" bestFit="1" customWidth="1"/>
    <col min="13828" max="13828" width="10.28515625" style="1268" customWidth="1"/>
    <col min="13829" max="13829" width="12.28515625" style="1268" customWidth="1"/>
    <col min="13830" max="13830" width="12.42578125" style="1268" bestFit="1" customWidth="1"/>
    <col min="13831" max="13831" width="10.7109375" style="1268" customWidth="1"/>
    <col min="13832" max="13832" width="9.140625" style="1268"/>
    <col min="13833" max="13833" width="9.28515625" style="1268" customWidth="1"/>
    <col min="13834" max="14080" width="9.140625" style="1268"/>
    <col min="14081" max="14081" width="23" style="1268" bestFit="1" customWidth="1"/>
    <col min="14082" max="14082" width="10" style="1268" customWidth="1"/>
    <col min="14083" max="14083" width="12.42578125" style="1268" bestFit="1" customWidth="1"/>
    <col min="14084" max="14084" width="10.28515625" style="1268" customWidth="1"/>
    <col min="14085" max="14085" width="12.28515625" style="1268" customWidth="1"/>
    <col min="14086" max="14086" width="12.42578125" style="1268" bestFit="1" customWidth="1"/>
    <col min="14087" max="14087" width="10.7109375" style="1268" customWidth="1"/>
    <col min="14088" max="14088" width="9.140625" style="1268"/>
    <col min="14089" max="14089" width="9.28515625" style="1268" customWidth="1"/>
    <col min="14090" max="14336" width="9.140625" style="1268"/>
    <col min="14337" max="14337" width="23" style="1268" bestFit="1" customWidth="1"/>
    <col min="14338" max="14338" width="10" style="1268" customWidth="1"/>
    <col min="14339" max="14339" width="12.42578125" style="1268" bestFit="1" customWidth="1"/>
    <col min="14340" max="14340" width="10.28515625" style="1268" customWidth="1"/>
    <col min="14341" max="14341" width="12.28515625" style="1268" customWidth="1"/>
    <col min="14342" max="14342" width="12.42578125" style="1268" bestFit="1" customWidth="1"/>
    <col min="14343" max="14343" width="10.7109375" style="1268" customWidth="1"/>
    <col min="14344" max="14344" width="9.140625" style="1268"/>
    <col min="14345" max="14345" width="9.28515625" style="1268" customWidth="1"/>
    <col min="14346" max="14592" width="9.140625" style="1268"/>
    <col min="14593" max="14593" width="23" style="1268" bestFit="1" customWidth="1"/>
    <col min="14594" max="14594" width="10" style="1268" customWidth="1"/>
    <col min="14595" max="14595" width="12.42578125" style="1268" bestFit="1" customWidth="1"/>
    <col min="14596" max="14596" width="10.28515625" style="1268" customWidth="1"/>
    <col min="14597" max="14597" width="12.28515625" style="1268" customWidth="1"/>
    <col min="14598" max="14598" width="12.42578125" style="1268" bestFit="1" customWidth="1"/>
    <col min="14599" max="14599" width="10.7109375" style="1268" customWidth="1"/>
    <col min="14600" max="14600" width="9.140625" style="1268"/>
    <col min="14601" max="14601" width="9.28515625" style="1268" customWidth="1"/>
    <col min="14602" max="14848" width="9.140625" style="1268"/>
    <col min="14849" max="14849" width="23" style="1268" bestFit="1" customWidth="1"/>
    <col min="14850" max="14850" width="10" style="1268" customWidth="1"/>
    <col min="14851" max="14851" width="12.42578125" style="1268" bestFit="1" customWidth="1"/>
    <col min="14852" max="14852" width="10.28515625" style="1268" customWidth="1"/>
    <col min="14853" max="14853" width="12.28515625" style="1268" customWidth="1"/>
    <col min="14854" max="14854" width="12.42578125" style="1268" bestFit="1" customWidth="1"/>
    <col min="14855" max="14855" width="10.7109375" style="1268" customWidth="1"/>
    <col min="14856" max="14856" width="9.140625" style="1268"/>
    <col min="14857" max="14857" width="9.28515625" style="1268" customWidth="1"/>
    <col min="14858" max="15104" width="9.140625" style="1268"/>
    <col min="15105" max="15105" width="23" style="1268" bestFit="1" customWidth="1"/>
    <col min="15106" max="15106" width="10" style="1268" customWidth="1"/>
    <col min="15107" max="15107" width="12.42578125" style="1268" bestFit="1" customWidth="1"/>
    <col min="15108" max="15108" width="10.28515625" style="1268" customWidth="1"/>
    <col min="15109" max="15109" width="12.28515625" style="1268" customWidth="1"/>
    <col min="15110" max="15110" width="12.42578125" style="1268" bestFit="1" customWidth="1"/>
    <col min="15111" max="15111" width="10.7109375" style="1268" customWidth="1"/>
    <col min="15112" max="15112" width="9.140625" style="1268"/>
    <col min="15113" max="15113" width="9.28515625" style="1268" customWidth="1"/>
    <col min="15114" max="15360" width="9.140625" style="1268"/>
    <col min="15361" max="15361" width="23" style="1268" bestFit="1" customWidth="1"/>
    <col min="15362" max="15362" width="10" style="1268" customWidth="1"/>
    <col min="15363" max="15363" width="12.42578125" style="1268" bestFit="1" customWidth="1"/>
    <col min="15364" max="15364" width="10.28515625" style="1268" customWidth="1"/>
    <col min="15365" max="15365" width="12.28515625" style="1268" customWidth="1"/>
    <col min="15366" max="15366" width="12.42578125" style="1268" bestFit="1" customWidth="1"/>
    <col min="15367" max="15367" width="10.7109375" style="1268" customWidth="1"/>
    <col min="15368" max="15368" width="9.140625" style="1268"/>
    <col min="15369" max="15369" width="9.28515625" style="1268" customWidth="1"/>
    <col min="15370" max="15616" width="9.140625" style="1268"/>
    <col min="15617" max="15617" width="23" style="1268" bestFit="1" customWidth="1"/>
    <col min="15618" max="15618" width="10" style="1268" customWidth="1"/>
    <col min="15619" max="15619" width="12.42578125" style="1268" bestFit="1" customWidth="1"/>
    <col min="15620" max="15620" width="10.28515625" style="1268" customWidth="1"/>
    <col min="15621" max="15621" width="12.28515625" style="1268" customWidth="1"/>
    <col min="15622" max="15622" width="12.42578125" style="1268" bestFit="1" customWidth="1"/>
    <col min="15623" max="15623" width="10.7109375" style="1268" customWidth="1"/>
    <col min="15624" max="15624" width="9.140625" style="1268"/>
    <col min="15625" max="15625" width="9.28515625" style="1268" customWidth="1"/>
    <col min="15626" max="15872" width="9.140625" style="1268"/>
    <col min="15873" max="15873" width="23" style="1268" bestFit="1" customWidth="1"/>
    <col min="15874" max="15874" width="10" style="1268" customWidth="1"/>
    <col min="15875" max="15875" width="12.42578125" style="1268" bestFit="1" customWidth="1"/>
    <col min="15876" max="15876" width="10.28515625" style="1268" customWidth="1"/>
    <col min="15877" max="15877" width="12.28515625" style="1268" customWidth="1"/>
    <col min="15878" max="15878" width="12.42578125" style="1268" bestFit="1" customWidth="1"/>
    <col min="15879" max="15879" width="10.7109375" style="1268" customWidth="1"/>
    <col min="15880" max="15880" width="9.140625" style="1268"/>
    <col min="15881" max="15881" width="9.28515625" style="1268" customWidth="1"/>
    <col min="15882" max="16128" width="9.140625" style="1268"/>
    <col min="16129" max="16129" width="23" style="1268" bestFit="1" customWidth="1"/>
    <col min="16130" max="16130" width="10" style="1268" customWidth="1"/>
    <col min="16131" max="16131" width="12.42578125" style="1268" bestFit="1" customWidth="1"/>
    <col min="16132" max="16132" width="10.28515625" style="1268" customWidth="1"/>
    <col min="16133" max="16133" width="12.28515625" style="1268" customWidth="1"/>
    <col min="16134" max="16134" width="12.42578125" style="1268" bestFit="1" customWidth="1"/>
    <col min="16135" max="16135" width="10.7109375" style="1268" customWidth="1"/>
    <col min="16136" max="16136" width="9.140625" style="1268"/>
    <col min="16137" max="16137" width="9.28515625" style="1268" customWidth="1"/>
    <col min="16138" max="16384" width="9.140625" style="1268"/>
  </cols>
  <sheetData>
    <row r="1" spans="1:12">
      <c r="A1" s="1602" t="s">
        <v>904</v>
      </c>
      <c r="B1" s="1602"/>
      <c r="C1" s="1602"/>
      <c r="D1" s="1602"/>
      <c r="E1" s="1602"/>
      <c r="F1" s="1602"/>
      <c r="G1" s="1602"/>
      <c r="H1" s="1602"/>
    </row>
    <row r="2" spans="1:12">
      <c r="A2" s="1602" t="s">
        <v>905</v>
      </c>
      <c r="B2" s="1602"/>
      <c r="C2" s="1602"/>
      <c r="D2" s="1602"/>
      <c r="E2" s="1602"/>
      <c r="F2" s="1602"/>
      <c r="G2" s="1602"/>
      <c r="H2" s="1602"/>
    </row>
    <row r="3" spans="1:12" ht="15.75" customHeight="1">
      <c r="A3" s="1603" t="s">
        <v>144</v>
      </c>
      <c r="B3" s="1603"/>
      <c r="C3" s="1603"/>
      <c r="D3" s="1603"/>
      <c r="E3" s="1603"/>
      <c r="F3" s="1603"/>
      <c r="G3" s="1603"/>
      <c r="H3" s="1603"/>
    </row>
    <row r="4" spans="1:12" ht="17.25" customHeight="1" thickBot="1">
      <c r="A4" s="1269" t="s">
        <v>88</v>
      </c>
      <c r="B4" s="1269"/>
      <c r="C4" s="1269"/>
      <c r="D4" s="1269"/>
      <c r="E4" s="1270"/>
      <c r="F4" s="1270"/>
      <c r="G4" s="1269"/>
      <c r="H4" s="1271" t="s">
        <v>69</v>
      </c>
    </row>
    <row r="5" spans="1:12" ht="19.5" thickTop="1">
      <c r="A5" s="1604"/>
      <c r="B5" s="1606" t="s">
        <v>5</v>
      </c>
      <c r="C5" s="1606"/>
      <c r="D5" s="1607" t="s">
        <v>1293</v>
      </c>
      <c r="E5" s="1607"/>
      <c r="F5" s="1272" t="s">
        <v>1294</v>
      </c>
      <c r="G5" s="1608" t="s">
        <v>4</v>
      </c>
      <c r="H5" s="1609"/>
    </row>
    <row r="6" spans="1:12" ht="16.5" customHeight="1">
      <c r="A6" s="1605"/>
      <c r="B6" s="1273" t="s">
        <v>52</v>
      </c>
      <c r="C6" s="1274" t="s">
        <v>906</v>
      </c>
      <c r="D6" s="1273" t="s">
        <v>52</v>
      </c>
      <c r="E6" s="1274" t="str">
        <f>C6</f>
        <v>Ten  Months</v>
      </c>
      <c r="F6" s="1274" t="str">
        <f>C6</f>
        <v>Ten  Months</v>
      </c>
      <c r="G6" s="1275" t="s">
        <v>6</v>
      </c>
      <c r="H6" s="1276" t="s">
        <v>47</v>
      </c>
    </row>
    <row r="7" spans="1:12" ht="15" customHeight="1">
      <c r="A7" s="1277"/>
      <c r="B7" s="1278"/>
      <c r="C7" s="1278"/>
      <c r="D7" s="1278"/>
      <c r="E7" s="1278"/>
      <c r="F7" s="1278"/>
      <c r="G7" s="1279"/>
      <c r="H7" s="1280"/>
    </row>
    <row r="8" spans="1:12" ht="15" customHeight="1">
      <c r="A8" s="1281" t="s">
        <v>907</v>
      </c>
      <c r="B8" s="1282">
        <v>70117.120803999991</v>
      </c>
      <c r="C8" s="1282">
        <v>55601.860016999999</v>
      </c>
      <c r="D8" s="1282">
        <v>73049.066227999996</v>
      </c>
      <c r="E8" s="1282">
        <v>61024.678390000001</v>
      </c>
      <c r="F8" s="1282">
        <v>66645.604642999999</v>
      </c>
      <c r="G8" s="1283">
        <v>9.7529441844966982</v>
      </c>
      <c r="H8" s="1284">
        <v>9.2109068024536924</v>
      </c>
      <c r="J8" s="1120"/>
      <c r="K8" s="1120"/>
      <c r="L8" s="1120"/>
    </row>
    <row r="9" spans="1:12" ht="15" customHeight="1">
      <c r="A9" s="1285"/>
      <c r="B9" s="1282"/>
      <c r="C9" s="1283"/>
      <c r="D9" s="1283"/>
      <c r="E9" s="1283"/>
      <c r="F9" s="1283"/>
      <c r="G9" s="1283"/>
      <c r="H9" s="1284"/>
    </row>
    <row r="10" spans="1:12" ht="15" customHeight="1">
      <c r="A10" s="1285" t="s">
        <v>908</v>
      </c>
      <c r="B10" s="1286">
        <v>39493.688892999999</v>
      </c>
      <c r="C10" s="1287">
        <v>30986.917981999999</v>
      </c>
      <c r="D10" s="1287">
        <v>41449.172801000001</v>
      </c>
      <c r="E10" s="1287">
        <v>35622.571134999998</v>
      </c>
      <c r="F10" s="1287">
        <v>38149.070101000005</v>
      </c>
      <c r="G10" s="1287">
        <v>14.960032990995771</v>
      </c>
      <c r="H10" s="1288">
        <v>7.0924104731948034</v>
      </c>
    </row>
    <row r="11" spans="1:12" ht="15" customHeight="1">
      <c r="A11" s="1285" t="s">
        <v>909</v>
      </c>
      <c r="B11" s="1286">
        <v>1681.5272220000002</v>
      </c>
      <c r="C11" s="1287">
        <v>1348.725535</v>
      </c>
      <c r="D11" s="1287">
        <v>1701.4950960000001</v>
      </c>
      <c r="E11" s="1287">
        <v>1424.6912980000002</v>
      </c>
      <c r="F11" s="1287">
        <v>2669.4620159999999</v>
      </c>
      <c r="G11" s="1287">
        <v>5.6324108225622069</v>
      </c>
      <c r="H11" s="1288">
        <v>87.371258584047297</v>
      </c>
    </row>
    <row r="12" spans="1:12" ht="15" customHeight="1">
      <c r="A12" s="1289" t="s">
        <v>910</v>
      </c>
      <c r="B12" s="1290">
        <v>28941.904688999999</v>
      </c>
      <c r="C12" s="1290">
        <v>23266.216499999999</v>
      </c>
      <c r="D12" s="1290">
        <v>29898.398331</v>
      </c>
      <c r="E12" s="1290">
        <v>23977.415957000001</v>
      </c>
      <c r="F12" s="1290">
        <v>25827.072526</v>
      </c>
      <c r="G12" s="1290">
        <v>3.0567903337442175</v>
      </c>
      <c r="H12" s="1291">
        <v>7.7141614105418626</v>
      </c>
    </row>
    <row r="13" spans="1:12" ht="15" customHeight="1">
      <c r="A13" s="1277"/>
      <c r="B13" s="1286"/>
      <c r="C13" s="1283"/>
      <c r="D13" s="1283"/>
      <c r="E13" s="1283"/>
      <c r="F13" s="1283"/>
      <c r="G13" s="1283"/>
      <c r="H13" s="1284"/>
    </row>
    <row r="14" spans="1:12" ht="15" customHeight="1">
      <c r="A14" s="1281" t="s">
        <v>911</v>
      </c>
      <c r="B14" s="1282">
        <v>773599.12336700002</v>
      </c>
      <c r="C14" s="1282">
        <v>599357.82042700006</v>
      </c>
      <c r="D14" s="1282">
        <v>990113.20393199997</v>
      </c>
      <c r="E14" s="1282">
        <v>808677.74355899997</v>
      </c>
      <c r="F14" s="1282">
        <v>985825.22607600002</v>
      </c>
      <c r="G14" s="1283">
        <v>34.924033023023583</v>
      </c>
      <c r="H14" s="1284">
        <v>21.905818965336167</v>
      </c>
    </row>
    <row r="15" spans="1:12" ht="15" customHeight="1">
      <c r="A15" s="1285"/>
      <c r="B15" s="1282"/>
      <c r="C15" s="1283"/>
      <c r="D15" s="1283"/>
      <c r="E15" s="1283"/>
      <c r="F15" s="1283"/>
      <c r="G15" s="1283"/>
      <c r="H15" s="1284"/>
    </row>
    <row r="16" spans="1:12" ht="15" customHeight="1">
      <c r="A16" s="1285" t="s">
        <v>912</v>
      </c>
      <c r="B16" s="1286">
        <v>477212.56763300003</v>
      </c>
      <c r="C16" s="1287">
        <v>366154.07837600005</v>
      </c>
      <c r="D16" s="1287">
        <v>633669.56580899993</v>
      </c>
      <c r="E16" s="1287">
        <v>526148.54006699997</v>
      </c>
      <c r="F16" s="1287">
        <v>649494.33772199997</v>
      </c>
      <c r="G16" s="1287">
        <v>43.695938715368641</v>
      </c>
      <c r="H16" s="1288">
        <v>23.443151175387285</v>
      </c>
    </row>
    <row r="17" spans="1:8" ht="15" customHeight="1">
      <c r="A17" s="1285" t="s">
        <v>913</v>
      </c>
      <c r="B17" s="1286">
        <v>115694.31763999996</v>
      </c>
      <c r="C17" s="1287">
        <v>92537.747799999983</v>
      </c>
      <c r="D17" s="1292">
        <v>127245.02276300002</v>
      </c>
      <c r="E17" s="1287">
        <v>104071.848471</v>
      </c>
      <c r="F17" s="1287">
        <v>127242.53883899999</v>
      </c>
      <c r="G17" s="1287">
        <v>12.464211573344585</v>
      </c>
      <c r="H17" s="1288">
        <v>22.264128780663086</v>
      </c>
    </row>
    <row r="18" spans="1:8" ht="15" customHeight="1">
      <c r="A18" s="1289" t="s">
        <v>914</v>
      </c>
      <c r="B18" s="1290">
        <v>180692.238094</v>
      </c>
      <c r="C18" s="1290">
        <v>140665.99425100003</v>
      </c>
      <c r="D18" s="1290">
        <v>229198.61536000005</v>
      </c>
      <c r="E18" s="1290">
        <v>178457.35502100002</v>
      </c>
      <c r="F18" s="1290">
        <v>209088.34951499998</v>
      </c>
      <c r="G18" s="1290">
        <v>26.866024707127352</v>
      </c>
      <c r="H18" s="1291">
        <v>17.164321689288428</v>
      </c>
    </row>
    <row r="19" spans="1:8" ht="15" customHeight="1">
      <c r="A19" s="1277"/>
      <c r="B19" s="1282"/>
      <c r="C19" s="1282"/>
      <c r="D19" s="1282"/>
      <c r="E19" s="1282"/>
      <c r="F19" s="1282"/>
      <c r="G19" s="1283"/>
      <c r="H19" s="1284"/>
    </row>
    <row r="20" spans="1:8" ht="15" customHeight="1">
      <c r="A20" s="1281" t="s">
        <v>915</v>
      </c>
      <c r="B20" s="1282">
        <v>-703482.00256300007</v>
      </c>
      <c r="C20" s="1282">
        <v>-543755.96041000006</v>
      </c>
      <c r="D20" s="1282">
        <v>-917064.13770399999</v>
      </c>
      <c r="E20" s="1282">
        <v>-747653.06516900007</v>
      </c>
      <c r="F20" s="1282">
        <v>-919179.62143299985</v>
      </c>
      <c r="G20" s="1283">
        <v>37.497907076781019</v>
      </c>
      <c r="H20" s="1284">
        <v>22.941998669560434</v>
      </c>
    </row>
    <row r="21" spans="1:8" ht="15" customHeight="1">
      <c r="A21" s="1285"/>
      <c r="B21" s="1286"/>
      <c r="C21" s="1286"/>
      <c r="D21" s="1286"/>
      <c r="E21" s="1286"/>
      <c r="F21" s="1286"/>
      <c r="G21" s="1283"/>
      <c r="H21" s="1284"/>
    </row>
    <row r="22" spans="1:8" ht="15" customHeight="1">
      <c r="A22" s="1285" t="s">
        <v>916</v>
      </c>
      <c r="B22" s="1286">
        <v>-437718.87874000001</v>
      </c>
      <c r="C22" s="1286">
        <v>-335167.16039400006</v>
      </c>
      <c r="D22" s="1286">
        <v>-592220.39300799998</v>
      </c>
      <c r="E22" s="1286">
        <v>-490525.96893199999</v>
      </c>
      <c r="F22" s="1286">
        <v>-611345.26762099995</v>
      </c>
      <c r="G22" s="1287">
        <v>46.35263441542736</v>
      </c>
      <c r="H22" s="1288">
        <v>24.630561140739275</v>
      </c>
    </row>
    <row r="23" spans="1:8" ht="15" customHeight="1">
      <c r="A23" s="1285" t="s">
        <v>917</v>
      </c>
      <c r="B23" s="1286">
        <v>-114012.79041799996</v>
      </c>
      <c r="C23" s="1286">
        <v>-91189.022264999978</v>
      </c>
      <c r="D23" s="1286">
        <v>-125543.52766700002</v>
      </c>
      <c r="E23" s="1286">
        <v>-102647.157173</v>
      </c>
      <c r="F23" s="1286">
        <v>-124573.07682299998</v>
      </c>
      <c r="G23" s="1287">
        <v>12.565256895399202</v>
      </c>
      <c r="H23" s="1288">
        <v>21.360474321803551</v>
      </c>
    </row>
    <row r="24" spans="1:8" ht="15" customHeight="1">
      <c r="A24" s="1289" t="s">
        <v>918</v>
      </c>
      <c r="B24" s="1293">
        <v>-151750.33340500001</v>
      </c>
      <c r="C24" s="1293">
        <v>-117399.77775100003</v>
      </c>
      <c r="D24" s="1293">
        <v>-199300.21702900005</v>
      </c>
      <c r="E24" s="1293">
        <v>-154479.93906400003</v>
      </c>
      <c r="F24" s="1293">
        <v>-183261.27698899998</v>
      </c>
      <c r="G24" s="1290">
        <v>31.584524283892137</v>
      </c>
      <c r="H24" s="1291">
        <v>18.631116829400113</v>
      </c>
    </row>
    <row r="25" spans="1:8" ht="15" customHeight="1">
      <c r="A25" s="1277"/>
      <c r="B25" s="1286"/>
      <c r="C25" s="1286"/>
      <c r="D25" s="1286"/>
      <c r="E25" s="1286"/>
      <c r="F25" s="1286"/>
      <c r="G25" s="1283"/>
      <c r="H25" s="1284"/>
    </row>
    <row r="26" spans="1:8" ht="15" customHeight="1">
      <c r="A26" s="1281" t="s">
        <v>919</v>
      </c>
      <c r="B26" s="1282">
        <v>843716.28417100001</v>
      </c>
      <c r="C26" s="1282">
        <v>654959.68044400006</v>
      </c>
      <c r="D26" s="1282">
        <v>1063162.2701599998</v>
      </c>
      <c r="E26" s="1282">
        <v>869702.42194899998</v>
      </c>
      <c r="F26" s="1282">
        <v>1052470.830719</v>
      </c>
      <c r="G26" s="1283">
        <v>32.787169640644862</v>
      </c>
      <c r="H26" s="1284">
        <v>21.015051143633315</v>
      </c>
    </row>
    <row r="27" spans="1:8" ht="15" customHeight="1">
      <c r="A27" s="1285"/>
      <c r="B27" s="1286"/>
      <c r="C27" s="1286"/>
      <c r="D27" s="1286"/>
      <c r="E27" s="1286"/>
      <c r="F27" s="1286"/>
      <c r="G27" s="1283"/>
      <c r="H27" s="1284"/>
    </row>
    <row r="28" spans="1:8" ht="15" customHeight="1">
      <c r="A28" s="1285" t="s">
        <v>916</v>
      </c>
      <c r="B28" s="1286">
        <v>516706.29652600002</v>
      </c>
      <c r="C28" s="1286">
        <v>397140.99635800003</v>
      </c>
      <c r="D28" s="1286">
        <v>675118.73860999988</v>
      </c>
      <c r="E28" s="1286">
        <v>561771.11120199994</v>
      </c>
      <c r="F28" s="1286">
        <v>687643.40782299999</v>
      </c>
      <c r="G28" s="1287">
        <v>41.4538202688083</v>
      </c>
      <c r="H28" s="1288">
        <v>22.406331352937656</v>
      </c>
    </row>
    <row r="29" spans="1:8" ht="15" customHeight="1">
      <c r="A29" s="1285" t="s">
        <v>917</v>
      </c>
      <c r="B29" s="1286">
        <v>117375.84486199997</v>
      </c>
      <c r="C29" s="1286">
        <v>93886.473334999988</v>
      </c>
      <c r="D29" s="1286">
        <v>128946.51785900001</v>
      </c>
      <c r="E29" s="1286">
        <v>105496.53976900001</v>
      </c>
      <c r="F29" s="1286">
        <v>129912.00085499999</v>
      </c>
      <c r="G29" s="1287">
        <v>12.366069383151384</v>
      </c>
      <c r="H29" s="1288">
        <v>23.143376208794322</v>
      </c>
    </row>
    <row r="30" spans="1:8" ht="15" customHeight="1" thickBot="1">
      <c r="A30" s="1294" t="s">
        <v>918</v>
      </c>
      <c r="B30" s="1295">
        <v>209634.14278299999</v>
      </c>
      <c r="C30" s="1295">
        <v>163932.21075100004</v>
      </c>
      <c r="D30" s="1295">
        <v>259097.01369100006</v>
      </c>
      <c r="E30" s="1295">
        <v>202434.77097800002</v>
      </c>
      <c r="F30" s="1295">
        <v>234915.42204099998</v>
      </c>
      <c r="G30" s="1296">
        <v>23.486879149993484</v>
      </c>
      <c r="H30" s="1297">
        <v>16.04499607754137</v>
      </c>
    </row>
    <row r="31" spans="1:8" ht="16.5" thickTop="1">
      <c r="A31" s="1269"/>
      <c r="B31" s="1298"/>
      <c r="C31" s="1298"/>
      <c r="D31" s="1298"/>
      <c r="E31" s="1298"/>
      <c r="F31" s="1298"/>
      <c r="G31" s="1269"/>
      <c r="H31" s="1269"/>
    </row>
    <row r="32" spans="1:8">
      <c r="A32" s="1269"/>
      <c r="B32" s="1270"/>
      <c r="C32" s="1270"/>
      <c r="D32" s="1270"/>
      <c r="E32" s="1270"/>
      <c r="F32" s="1270"/>
      <c r="G32" s="1269"/>
      <c r="H32" s="1269"/>
    </row>
    <row r="33" spans="1:10">
      <c r="A33" s="1269"/>
      <c r="B33" s="1298"/>
      <c r="C33" s="1298"/>
      <c r="D33" s="1298"/>
      <c r="E33" s="1299"/>
      <c r="F33" s="1299"/>
      <c r="G33" s="1269"/>
      <c r="H33" s="1269"/>
      <c r="I33" s="1300"/>
    </row>
    <row r="34" spans="1:10" ht="15" customHeight="1">
      <c r="A34" s="1301" t="s">
        <v>920</v>
      </c>
      <c r="B34" s="1302">
        <v>9.0637539115638344</v>
      </c>
      <c r="C34" s="1302">
        <v>9.2769057351062187</v>
      </c>
      <c r="D34" s="1302">
        <v>7.377849920383138</v>
      </c>
      <c r="E34" s="1302">
        <v>7.5462294932749971</v>
      </c>
      <c r="F34" s="1302">
        <v>6.7603874277266769</v>
      </c>
      <c r="G34" s="1269"/>
      <c r="H34" s="1269"/>
      <c r="I34" s="1120"/>
    </row>
    <row r="35" spans="1:10" ht="15" customHeight="1">
      <c r="A35" s="1303" t="s">
        <v>216</v>
      </c>
      <c r="B35" s="1302">
        <v>8.275911317443045</v>
      </c>
      <c r="C35" s="1302">
        <v>8.4628083672960859</v>
      </c>
      <c r="D35" s="1302">
        <v>6.5411335872004885</v>
      </c>
      <c r="E35" s="1302">
        <v>6.7704399845837839</v>
      </c>
      <c r="F35" s="1302">
        <v>5.873657072177398</v>
      </c>
      <c r="G35" s="1269"/>
      <c r="H35" s="1269"/>
      <c r="I35" s="1120"/>
      <c r="J35" s="1120"/>
    </row>
    <row r="36" spans="1:10" ht="15" customHeight="1">
      <c r="A36" s="1304" t="s">
        <v>921</v>
      </c>
      <c r="B36" s="1305">
        <v>1.4534224811561807</v>
      </c>
      <c r="C36" s="1305">
        <v>1.4574868819100439</v>
      </c>
      <c r="D36" s="1305">
        <v>1.3371800790739898</v>
      </c>
      <c r="E36" s="1305">
        <v>1.3689497389844052</v>
      </c>
      <c r="F36" s="1305">
        <v>2.0979320597946183</v>
      </c>
      <c r="G36" s="1269"/>
      <c r="H36" s="1269"/>
      <c r="I36" s="1120"/>
      <c r="J36" s="1120"/>
    </row>
    <row r="37" spans="1:10" ht="15" customHeight="1">
      <c r="A37" s="1306" t="s">
        <v>922</v>
      </c>
      <c r="B37" s="1307">
        <v>16.01723737238995</v>
      </c>
      <c r="C37" s="1307">
        <v>16.54004340131026</v>
      </c>
      <c r="D37" s="1307">
        <v>13.044755215488049</v>
      </c>
      <c r="E37" s="1307">
        <v>13.435935971469739</v>
      </c>
      <c r="F37" s="1307">
        <v>12.352229373806965</v>
      </c>
      <c r="G37" s="1269"/>
      <c r="H37" s="1269"/>
      <c r="I37" s="1120"/>
      <c r="J37" s="1120"/>
    </row>
    <row r="38" spans="1:10" ht="15" customHeight="1">
      <c r="A38" s="1308" t="s">
        <v>923</v>
      </c>
      <c r="B38" s="1309"/>
      <c r="C38" s="1309"/>
      <c r="D38" s="1309"/>
      <c r="E38" s="1309"/>
      <c r="F38" s="1310"/>
      <c r="G38" s="1269"/>
      <c r="H38" s="1269"/>
    </row>
    <row r="39" spans="1:10" ht="15" customHeight="1">
      <c r="A39" s="1311" t="s">
        <v>216</v>
      </c>
      <c r="B39" s="1302">
        <v>56.325314616664912</v>
      </c>
      <c r="C39" s="1302">
        <v>55.730002508056209</v>
      </c>
      <c r="D39" s="1302">
        <v>56.741550496524177</v>
      </c>
      <c r="E39" s="1302">
        <v>58.374041576001822</v>
      </c>
      <c r="F39" s="1302">
        <v>57.241689538796805</v>
      </c>
      <c r="G39" s="1269"/>
      <c r="H39" s="1269"/>
      <c r="I39" s="1120"/>
      <c r="J39" s="1120"/>
    </row>
    <row r="40" spans="1:10" ht="15" customHeight="1">
      <c r="A40" s="1304" t="s">
        <v>921</v>
      </c>
      <c r="B40" s="1305">
        <v>2.3981692384380873</v>
      </c>
      <c r="C40" s="1305">
        <v>2.4256842029882342</v>
      </c>
      <c r="D40" s="1305">
        <v>2.32924961790656</v>
      </c>
      <c r="E40" s="1305">
        <v>2.3346150042692591</v>
      </c>
      <c r="F40" s="1305">
        <v>4.0054584699163387</v>
      </c>
      <c r="G40" s="1269"/>
      <c r="H40" s="1269"/>
      <c r="I40" s="1120"/>
      <c r="J40" s="1120"/>
    </row>
    <row r="41" spans="1:10" ht="15" customHeight="1">
      <c r="A41" s="1312" t="s">
        <v>922</v>
      </c>
      <c r="B41" s="1307">
        <v>41.276516144897016</v>
      </c>
      <c r="C41" s="1307">
        <v>41.844313288955561</v>
      </c>
      <c r="D41" s="1307">
        <v>40.929199885569275</v>
      </c>
      <c r="E41" s="1307">
        <v>39.291343419728918</v>
      </c>
      <c r="F41" s="1307">
        <v>38.752851991286867</v>
      </c>
      <c r="G41" s="1269"/>
      <c r="H41" s="1269"/>
      <c r="I41" s="1120"/>
      <c r="J41" s="1120"/>
    </row>
    <row r="42" spans="1:10" ht="15" customHeight="1">
      <c r="A42" s="1308" t="s">
        <v>924</v>
      </c>
      <c r="B42" s="1309"/>
      <c r="C42" s="1309"/>
      <c r="D42" s="1309"/>
      <c r="E42" s="1309"/>
      <c r="F42" s="1310"/>
      <c r="G42" s="1269"/>
      <c r="H42" s="1269"/>
    </row>
    <row r="43" spans="1:10" ht="15" customHeight="1">
      <c r="A43" s="1311" t="s">
        <v>216</v>
      </c>
      <c r="B43" s="1313">
        <v>61.687320114323285</v>
      </c>
      <c r="C43" s="1313">
        <v>61.091065453211435</v>
      </c>
      <c r="D43" s="1313">
        <v>63.999708648721324</v>
      </c>
      <c r="E43" s="1313">
        <v>65.062819430569988</v>
      </c>
      <c r="F43" s="1313">
        <v>65.883314865786218</v>
      </c>
      <c r="G43" s="1269"/>
      <c r="H43" s="1269"/>
      <c r="I43" s="1268" t="s">
        <v>88</v>
      </c>
    </row>
    <row r="44" spans="1:10" ht="15" customHeight="1">
      <c r="A44" s="1314" t="s">
        <v>921</v>
      </c>
      <c r="B44" s="1315">
        <v>14.955332050591515</v>
      </c>
      <c r="C44" s="1315">
        <v>15.439482834156296</v>
      </c>
      <c r="D44" s="1315">
        <v>12.851563059423565</v>
      </c>
      <c r="E44" s="1315">
        <v>12.869384535424286</v>
      </c>
      <c r="F44" s="1315">
        <v>12.907210677239304</v>
      </c>
      <c r="G44" s="1269"/>
      <c r="H44" s="1269" t="s">
        <v>88</v>
      </c>
    </row>
    <row r="45" spans="1:10" ht="15" customHeight="1">
      <c r="A45" s="1312" t="s">
        <v>922</v>
      </c>
      <c r="B45" s="1315">
        <v>23.357347835085189</v>
      </c>
      <c r="C45" s="1315">
        <v>23.469451712632271</v>
      </c>
      <c r="D45" s="1315">
        <v>23.148728291855118</v>
      </c>
      <c r="E45" s="1315">
        <v>22.067796034005731</v>
      </c>
      <c r="F45" s="1315">
        <v>21.209474456974466</v>
      </c>
      <c r="G45" s="1269"/>
      <c r="H45" s="1269"/>
    </row>
    <row r="46" spans="1:10" ht="15" customHeight="1">
      <c r="A46" s="1308" t="s">
        <v>925</v>
      </c>
      <c r="B46" s="1309"/>
      <c r="C46" s="1309"/>
      <c r="D46" s="1309"/>
      <c r="E46" s="1309"/>
      <c r="F46" s="1310"/>
      <c r="G46" s="1269"/>
      <c r="H46" s="1269"/>
    </row>
    <row r="47" spans="1:10" ht="15" customHeight="1">
      <c r="A47" s="1311" t="s">
        <v>216</v>
      </c>
      <c r="B47" s="1313">
        <v>62.221759354931081</v>
      </c>
      <c r="C47" s="1313">
        <v>61.639261874256803</v>
      </c>
      <c r="D47" s="1313">
        <v>64.57785978750708</v>
      </c>
      <c r="E47" s="1313">
        <v>65.608768529708513</v>
      </c>
      <c r="F47" s="1313">
        <v>66.509880481022137</v>
      </c>
      <c r="G47" s="1269"/>
      <c r="H47" s="1269"/>
    </row>
    <row r="48" spans="1:10" ht="15" customHeight="1">
      <c r="A48" s="1314" t="s">
        <v>921</v>
      </c>
      <c r="B48" s="1315">
        <v>16.206923560605173</v>
      </c>
      <c r="C48" s="1315">
        <v>16.770211069731005</v>
      </c>
      <c r="D48" s="1315">
        <v>13.689721635099158</v>
      </c>
      <c r="E48" s="1315">
        <v>13.729249829236981</v>
      </c>
      <c r="F48" s="1315">
        <v>13.552636929525343</v>
      </c>
      <c r="G48" s="1269"/>
      <c r="H48" s="1269"/>
    </row>
    <row r="49" spans="1:8" ht="15" customHeight="1">
      <c r="A49" s="1312" t="s">
        <v>922</v>
      </c>
      <c r="B49" s="1316">
        <v>21.571317084463733</v>
      </c>
      <c r="C49" s="1316">
        <v>21.590527056012196</v>
      </c>
      <c r="D49" s="1316">
        <v>21.732418577393766</v>
      </c>
      <c r="E49" s="1316">
        <v>20.661981641054499</v>
      </c>
      <c r="F49" s="1316">
        <v>19.937482589452525</v>
      </c>
      <c r="G49" s="1269"/>
      <c r="H49" s="1269"/>
    </row>
    <row r="50" spans="1:8" ht="15" customHeight="1">
      <c r="A50" s="1308" t="s">
        <v>926</v>
      </c>
      <c r="B50" s="1309"/>
      <c r="C50" s="1309"/>
      <c r="D50" s="1309"/>
      <c r="E50" s="1309"/>
      <c r="F50" s="1310"/>
      <c r="G50" s="1269"/>
      <c r="H50" s="1269"/>
    </row>
    <row r="51" spans="1:8" ht="15" customHeight="1">
      <c r="A51" s="1311" t="s">
        <v>216</v>
      </c>
      <c r="B51" s="1313">
        <v>61.241711961704496</v>
      </c>
      <c r="C51" s="1313">
        <v>60.635945725510368</v>
      </c>
      <c r="D51" s="1313">
        <v>63.501006154817588</v>
      </c>
      <c r="E51" s="1313">
        <v>64.593485889469278</v>
      </c>
      <c r="F51" s="1313">
        <v>65.33610127258666</v>
      </c>
      <c r="G51" s="1269"/>
      <c r="H51" s="1269"/>
    </row>
    <row r="52" spans="1:8" ht="15" customHeight="1">
      <c r="A52" s="1314" t="s">
        <v>921</v>
      </c>
      <c r="B52" s="1315">
        <v>13.911767150177564</v>
      </c>
      <c r="C52" s="1315">
        <v>14.334695117622193</v>
      </c>
      <c r="D52" s="1315">
        <v>12.128582952778629</v>
      </c>
      <c r="E52" s="1315">
        <v>12.130188108776638</v>
      </c>
      <c r="F52" s="1315">
        <v>12.343525071022638</v>
      </c>
      <c r="G52" s="1269"/>
      <c r="H52" s="1269"/>
    </row>
    <row r="53" spans="1:8" ht="15" customHeight="1">
      <c r="A53" s="1312" t="s">
        <v>922</v>
      </c>
      <c r="B53" s="1316">
        <v>24.846520888117933</v>
      </c>
      <c r="C53" s="1316">
        <v>25.029359156867436</v>
      </c>
      <c r="D53" s="1316">
        <v>24.370410892403793</v>
      </c>
      <c r="E53" s="1316">
        <v>23.276326001754075</v>
      </c>
      <c r="F53" s="1316">
        <v>22.320373656390696</v>
      </c>
      <c r="G53" s="1269"/>
      <c r="H53" s="1269"/>
    </row>
    <row r="54" spans="1:8" ht="15" customHeight="1">
      <c r="A54" s="1599" t="s">
        <v>927</v>
      </c>
      <c r="B54" s="1600"/>
      <c r="C54" s="1600"/>
      <c r="D54" s="1600"/>
      <c r="E54" s="1600"/>
      <c r="F54" s="1601"/>
      <c r="G54" s="1269"/>
      <c r="H54" s="1269"/>
    </row>
    <row r="55" spans="1:8" ht="15" customHeight="1">
      <c r="A55" s="1304" t="s">
        <v>928</v>
      </c>
      <c r="B55" s="1317">
        <v>8.3105093642816339</v>
      </c>
      <c r="C55" s="1317">
        <v>8.489356166063116</v>
      </c>
      <c r="D55" s="1317">
        <v>6.8709234966555508</v>
      </c>
      <c r="E55" s="1317">
        <v>7.0167308782748838</v>
      </c>
      <c r="F55" s="1318">
        <v>6.332299451707442</v>
      </c>
      <c r="G55" s="1269"/>
      <c r="H55" s="1269"/>
    </row>
    <row r="56" spans="1:8" ht="15" customHeight="1">
      <c r="A56" s="1306" t="s">
        <v>929</v>
      </c>
      <c r="B56" s="1319">
        <v>91.689485894788177</v>
      </c>
      <c r="C56" s="1319">
        <v>91.510643833936882</v>
      </c>
      <c r="D56" s="1319">
        <v>93.129076503344464</v>
      </c>
      <c r="E56" s="1319">
        <v>92.983269121725115</v>
      </c>
      <c r="F56" s="1320">
        <v>93.667700548292572</v>
      </c>
      <c r="G56" s="1269"/>
      <c r="H56" s="1269"/>
    </row>
    <row r="57" spans="1:8">
      <c r="A57" s="1269" t="s">
        <v>930</v>
      </c>
      <c r="B57" s="1269"/>
      <c r="C57" s="1269"/>
      <c r="D57" s="1269"/>
      <c r="E57" s="1269"/>
      <c r="F57" s="1269"/>
      <c r="G57" s="1269"/>
      <c r="H57" s="1269"/>
    </row>
    <row r="58" spans="1:8">
      <c r="A58" s="1269" t="s">
        <v>931</v>
      </c>
      <c r="B58" s="1269"/>
      <c r="C58" s="1269"/>
      <c r="D58" s="1269"/>
      <c r="E58" s="1269"/>
      <c r="F58" s="1269"/>
      <c r="G58" s="1269"/>
      <c r="H58" s="1269"/>
    </row>
    <row r="59" spans="1:8">
      <c r="A59" s="1269" t="s">
        <v>932</v>
      </c>
      <c r="B59" s="1269"/>
      <c r="C59" s="1269"/>
      <c r="D59" s="1269"/>
      <c r="E59" s="1269"/>
      <c r="F59" s="1269"/>
      <c r="G59" s="1269"/>
      <c r="H59" s="1269"/>
    </row>
    <row r="60" spans="1:8">
      <c r="H60" s="1268" t="s">
        <v>88</v>
      </c>
    </row>
    <row r="70" spans="5:6">
      <c r="E70" s="1120"/>
      <c r="F70" s="1120"/>
    </row>
    <row r="73" spans="5:6">
      <c r="F73" s="1120"/>
    </row>
  </sheetData>
  <mergeCells count="8">
    <mergeCell ref="A54:F54"/>
    <mergeCell ref="A1:H1"/>
    <mergeCell ref="A2:H2"/>
    <mergeCell ref="A3:H3"/>
    <mergeCell ref="A5:A6"/>
    <mergeCell ref="B5:C5"/>
    <mergeCell ref="D5:E5"/>
    <mergeCell ref="G5:H5"/>
  </mergeCells>
  <printOptions horizontalCentered="1"/>
  <pageMargins left="0.5" right="0.5" top="1" bottom="1" header="0.5" footer="0.5"/>
  <pageSetup scale="73"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H63"/>
  <sheetViews>
    <sheetView workbookViewId="0">
      <selection activeCell="C22" sqref="C22"/>
    </sheetView>
  </sheetViews>
  <sheetFormatPr defaultRowHeight="15.75"/>
  <cols>
    <col min="1" max="1" width="9.140625" style="1179"/>
    <col min="2" max="2" width="5" style="1179" customWidth="1"/>
    <col min="3" max="3" width="23.140625" style="1179" bestFit="1" customWidth="1"/>
    <col min="4" max="8" width="10.7109375" style="1179" customWidth="1"/>
    <col min="9" max="9" width="8.7109375" style="1179" customWidth="1"/>
    <col min="10" max="10" width="9.140625" style="1179" customWidth="1"/>
    <col min="11" max="257" width="9.140625" style="1179"/>
    <col min="258" max="258" width="5" style="1179" customWidth="1"/>
    <col min="259" max="259" width="20.7109375" style="1179" customWidth="1"/>
    <col min="260" max="264" width="10.7109375" style="1179" customWidth="1"/>
    <col min="265" max="265" width="8.7109375" style="1179" customWidth="1"/>
    <col min="266" max="266" width="9.140625" style="1179" customWidth="1"/>
    <col min="267" max="513" width="9.140625" style="1179"/>
    <col min="514" max="514" width="5" style="1179" customWidth="1"/>
    <col min="515" max="515" width="20.7109375" style="1179" customWidth="1"/>
    <col min="516" max="520" width="10.7109375" style="1179" customWidth="1"/>
    <col min="521" max="521" width="8.7109375" style="1179" customWidth="1"/>
    <col min="522" max="522" width="9.140625" style="1179" customWidth="1"/>
    <col min="523" max="769" width="9.140625" style="1179"/>
    <col min="770" max="770" width="5" style="1179" customWidth="1"/>
    <col min="771" max="771" width="20.7109375" style="1179" customWidth="1"/>
    <col min="772" max="776" width="10.7109375" style="1179" customWidth="1"/>
    <col min="777" max="777" width="8.7109375" style="1179" customWidth="1"/>
    <col min="778" max="778" width="9.140625" style="1179" customWidth="1"/>
    <col min="779" max="1025" width="9.140625" style="1179"/>
    <col min="1026" max="1026" width="5" style="1179" customWidth="1"/>
    <col min="1027" max="1027" width="20.7109375" style="1179" customWidth="1"/>
    <col min="1028" max="1032" width="10.7109375" style="1179" customWidth="1"/>
    <col min="1033" max="1033" width="8.7109375" style="1179" customWidth="1"/>
    <col min="1034" max="1034" width="9.140625" style="1179" customWidth="1"/>
    <col min="1035" max="1281" width="9.140625" style="1179"/>
    <col min="1282" max="1282" width="5" style="1179" customWidth="1"/>
    <col min="1283" max="1283" width="20.7109375" style="1179" customWidth="1"/>
    <col min="1284" max="1288" width="10.7109375" style="1179" customWidth="1"/>
    <col min="1289" max="1289" width="8.7109375" style="1179" customWidth="1"/>
    <col min="1290" max="1290" width="9.140625" style="1179" customWidth="1"/>
    <col min="1291" max="1537" width="9.140625" style="1179"/>
    <col min="1538" max="1538" width="5" style="1179" customWidth="1"/>
    <col min="1539" max="1539" width="20.7109375" style="1179" customWidth="1"/>
    <col min="1540" max="1544" width="10.7109375" style="1179" customWidth="1"/>
    <col min="1545" max="1545" width="8.7109375" style="1179" customWidth="1"/>
    <col min="1546" max="1546" width="9.140625" style="1179" customWidth="1"/>
    <col min="1547" max="1793" width="9.140625" style="1179"/>
    <col min="1794" max="1794" width="5" style="1179" customWidth="1"/>
    <col min="1795" max="1795" width="20.7109375" style="1179" customWidth="1"/>
    <col min="1796" max="1800" width="10.7109375" style="1179" customWidth="1"/>
    <col min="1801" max="1801" width="8.7109375" style="1179" customWidth="1"/>
    <col min="1802" max="1802" width="9.140625" style="1179" customWidth="1"/>
    <col min="1803" max="2049" width="9.140625" style="1179"/>
    <col min="2050" max="2050" width="5" style="1179" customWidth="1"/>
    <col min="2051" max="2051" width="20.7109375" style="1179" customWidth="1"/>
    <col min="2052" max="2056" width="10.7109375" style="1179" customWidth="1"/>
    <col min="2057" max="2057" width="8.7109375" style="1179" customWidth="1"/>
    <col min="2058" max="2058" width="9.140625" style="1179" customWidth="1"/>
    <col min="2059" max="2305" width="9.140625" style="1179"/>
    <col min="2306" max="2306" width="5" style="1179" customWidth="1"/>
    <col min="2307" max="2307" width="20.7109375" style="1179" customWidth="1"/>
    <col min="2308" max="2312" width="10.7109375" style="1179" customWidth="1"/>
    <col min="2313" max="2313" width="8.7109375" style="1179" customWidth="1"/>
    <col min="2314" max="2314" width="9.140625" style="1179" customWidth="1"/>
    <col min="2315" max="2561" width="9.140625" style="1179"/>
    <col min="2562" max="2562" width="5" style="1179" customWidth="1"/>
    <col min="2563" max="2563" width="20.7109375" style="1179" customWidth="1"/>
    <col min="2564" max="2568" width="10.7109375" style="1179" customWidth="1"/>
    <col min="2569" max="2569" width="8.7109375" style="1179" customWidth="1"/>
    <col min="2570" max="2570" width="9.140625" style="1179" customWidth="1"/>
    <col min="2571" max="2817" width="9.140625" style="1179"/>
    <col min="2818" max="2818" width="5" style="1179" customWidth="1"/>
    <col min="2819" max="2819" width="20.7109375" style="1179" customWidth="1"/>
    <col min="2820" max="2824" width="10.7109375" style="1179" customWidth="1"/>
    <col min="2825" max="2825" width="8.7109375" style="1179" customWidth="1"/>
    <col min="2826" max="2826" width="9.140625" style="1179" customWidth="1"/>
    <col min="2827" max="3073" width="9.140625" style="1179"/>
    <col min="3074" max="3074" width="5" style="1179" customWidth="1"/>
    <col min="3075" max="3075" width="20.7109375" style="1179" customWidth="1"/>
    <col min="3076" max="3080" width="10.7109375" style="1179" customWidth="1"/>
    <col min="3081" max="3081" width="8.7109375" style="1179" customWidth="1"/>
    <col min="3082" max="3082" width="9.140625" style="1179" customWidth="1"/>
    <col min="3083" max="3329" width="9.140625" style="1179"/>
    <col min="3330" max="3330" width="5" style="1179" customWidth="1"/>
    <col min="3331" max="3331" width="20.7109375" style="1179" customWidth="1"/>
    <col min="3332" max="3336" width="10.7109375" style="1179" customWidth="1"/>
    <col min="3337" max="3337" width="8.7109375" style="1179" customWidth="1"/>
    <col min="3338" max="3338" width="9.140625" style="1179" customWidth="1"/>
    <col min="3339" max="3585" width="9.140625" style="1179"/>
    <col min="3586" max="3586" width="5" style="1179" customWidth="1"/>
    <col min="3587" max="3587" width="20.7109375" style="1179" customWidth="1"/>
    <col min="3588" max="3592" width="10.7109375" style="1179" customWidth="1"/>
    <col min="3593" max="3593" width="8.7109375" style="1179" customWidth="1"/>
    <col min="3594" max="3594" width="9.140625" style="1179" customWidth="1"/>
    <col min="3595" max="3841" width="9.140625" style="1179"/>
    <col min="3842" max="3842" width="5" style="1179" customWidth="1"/>
    <col min="3843" max="3843" width="20.7109375" style="1179" customWidth="1"/>
    <col min="3844" max="3848" width="10.7109375" style="1179" customWidth="1"/>
    <col min="3849" max="3849" width="8.7109375" style="1179" customWidth="1"/>
    <col min="3850" max="3850" width="9.140625" style="1179" customWidth="1"/>
    <col min="3851" max="4097" width="9.140625" style="1179"/>
    <col min="4098" max="4098" width="5" style="1179" customWidth="1"/>
    <col min="4099" max="4099" width="20.7109375" style="1179" customWidth="1"/>
    <col min="4100" max="4104" width="10.7109375" style="1179" customWidth="1"/>
    <col min="4105" max="4105" width="8.7109375" style="1179" customWidth="1"/>
    <col min="4106" max="4106" width="9.140625" style="1179" customWidth="1"/>
    <col min="4107" max="4353" width="9.140625" style="1179"/>
    <col min="4354" max="4354" width="5" style="1179" customWidth="1"/>
    <col min="4355" max="4355" width="20.7109375" style="1179" customWidth="1"/>
    <col min="4356" max="4360" width="10.7109375" style="1179" customWidth="1"/>
    <col min="4361" max="4361" width="8.7109375" style="1179" customWidth="1"/>
    <col min="4362" max="4362" width="9.140625" style="1179" customWidth="1"/>
    <col min="4363" max="4609" width="9.140625" style="1179"/>
    <col min="4610" max="4610" width="5" style="1179" customWidth="1"/>
    <col min="4611" max="4611" width="20.7109375" style="1179" customWidth="1"/>
    <col min="4612" max="4616" width="10.7109375" style="1179" customWidth="1"/>
    <col min="4617" max="4617" width="8.7109375" style="1179" customWidth="1"/>
    <col min="4618" max="4618" width="9.140625" style="1179" customWidth="1"/>
    <col min="4619" max="4865" width="9.140625" style="1179"/>
    <col min="4866" max="4866" width="5" style="1179" customWidth="1"/>
    <col min="4867" max="4867" width="20.7109375" style="1179" customWidth="1"/>
    <col min="4868" max="4872" width="10.7109375" style="1179" customWidth="1"/>
    <col min="4873" max="4873" width="8.7109375" style="1179" customWidth="1"/>
    <col min="4874" max="4874" width="9.140625" style="1179" customWidth="1"/>
    <col min="4875" max="5121" width="9.140625" style="1179"/>
    <col min="5122" max="5122" width="5" style="1179" customWidth="1"/>
    <col min="5123" max="5123" width="20.7109375" style="1179" customWidth="1"/>
    <col min="5124" max="5128" width="10.7109375" style="1179" customWidth="1"/>
    <col min="5129" max="5129" width="8.7109375" style="1179" customWidth="1"/>
    <col min="5130" max="5130" width="9.140625" style="1179" customWidth="1"/>
    <col min="5131" max="5377" width="9.140625" style="1179"/>
    <col min="5378" max="5378" width="5" style="1179" customWidth="1"/>
    <col min="5379" max="5379" width="20.7109375" style="1179" customWidth="1"/>
    <col min="5380" max="5384" width="10.7109375" style="1179" customWidth="1"/>
    <col min="5385" max="5385" width="8.7109375" style="1179" customWidth="1"/>
    <col min="5386" max="5386" width="9.140625" style="1179" customWidth="1"/>
    <col min="5387" max="5633" width="9.140625" style="1179"/>
    <col min="5634" max="5634" width="5" style="1179" customWidth="1"/>
    <col min="5635" max="5635" width="20.7109375" style="1179" customWidth="1"/>
    <col min="5636" max="5640" width="10.7109375" style="1179" customWidth="1"/>
    <col min="5641" max="5641" width="8.7109375" style="1179" customWidth="1"/>
    <col min="5642" max="5642" width="9.140625" style="1179" customWidth="1"/>
    <col min="5643" max="5889" width="9.140625" style="1179"/>
    <col min="5890" max="5890" width="5" style="1179" customWidth="1"/>
    <col min="5891" max="5891" width="20.7109375" style="1179" customWidth="1"/>
    <col min="5892" max="5896" width="10.7109375" style="1179" customWidth="1"/>
    <col min="5897" max="5897" width="8.7109375" style="1179" customWidth="1"/>
    <col min="5898" max="5898" width="9.140625" style="1179" customWidth="1"/>
    <col min="5899" max="6145" width="9.140625" style="1179"/>
    <col min="6146" max="6146" width="5" style="1179" customWidth="1"/>
    <col min="6147" max="6147" width="20.7109375" style="1179" customWidth="1"/>
    <col min="6148" max="6152" width="10.7109375" style="1179" customWidth="1"/>
    <col min="6153" max="6153" width="8.7109375" style="1179" customWidth="1"/>
    <col min="6154" max="6154" width="9.140625" style="1179" customWidth="1"/>
    <col min="6155" max="6401" width="9.140625" style="1179"/>
    <col min="6402" max="6402" width="5" style="1179" customWidth="1"/>
    <col min="6403" max="6403" width="20.7109375" style="1179" customWidth="1"/>
    <col min="6404" max="6408" width="10.7109375" style="1179" customWidth="1"/>
    <col min="6409" max="6409" width="8.7109375" style="1179" customWidth="1"/>
    <col min="6410" max="6410" width="9.140625" style="1179" customWidth="1"/>
    <col min="6411" max="6657" width="9.140625" style="1179"/>
    <col min="6658" max="6658" width="5" style="1179" customWidth="1"/>
    <col min="6659" max="6659" width="20.7109375" style="1179" customWidth="1"/>
    <col min="6660" max="6664" width="10.7109375" style="1179" customWidth="1"/>
    <col min="6665" max="6665" width="8.7109375" style="1179" customWidth="1"/>
    <col min="6666" max="6666" width="9.140625" style="1179" customWidth="1"/>
    <col min="6667" max="6913" width="9.140625" style="1179"/>
    <col min="6914" max="6914" width="5" style="1179" customWidth="1"/>
    <col min="6915" max="6915" width="20.7109375" style="1179" customWidth="1"/>
    <col min="6916" max="6920" width="10.7109375" style="1179" customWidth="1"/>
    <col min="6921" max="6921" width="8.7109375" style="1179" customWidth="1"/>
    <col min="6922" max="6922" width="9.140625" style="1179" customWidth="1"/>
    <col min="6923" max="7169" width="9.140625" style="1179"/>
    <col min="7170" max="7170" width="5" style="1179" customWidth="1"/>
    <col min="7171" max="7171" width="20.7109375" style="1179" customWidth="1"/>
    <col min="7172" max="7176" width="10.7109375" style="1179" customWidth="1"/>
    <col min="7177" max="7177" width="8.7109375" style="1179" customWidth="1"/>
    <col min="7178" max="7178" width="9.140625" style="1179" customWidth="1"/>
    <col min="7179" max="7425" width="9.140625" style="1179"/>
    <col min="7426" max="7426" width="5" style="1179" customWidth="1"/>
    <col min="7427" max="7427" width="20.7109375" style="1179" customWidth="1"/>
    <col min="7428" max="7432" width="10.7109375" style="1179" customWidth="1"/>
    <col min="7433" max="7433" width="8.7109375" style="1179" customWidth="1"/>
    <col min="7434" max="7434" width="9.140625" style="1179" customWidth="1"/>
    <col min="7435" max="7681" width="9.140625" style="1179"/>
    <col min="7682" max="7682" width="5" style="1179" customWidth="1"/>
    <col min="7683" max="7683" width="20.7109375" style="1179" customWidth="1"/>
    <col min="7684" max="7688" width="10.7109375" style="1179" customWidth="1"/>
    <col min="7689" max="7689" width="8.7109375" style="1179" customWidth="1"/>
    <col min="7690" max="7690" width="9.140625" style="1179" customWidth="1"/>
    <col min="7691" max="7937" width="9.140625" style="1179"/>
    <col min="7938" max="7938" width="5" style="1179" customWidth="1"/>
    <col min="7939" max="7939" width="20.7109375" style="1179" customWidth="1"/>
    <col min="7940" max="7944" width="10.7109375" style="1179" customWidth="1"/>
    <col min="7945" max="7945" width="8.7109375" style="1179" customWidth="1"/>
    <col min="7946" max="7946" width="9.140625" style="1179" customWidth="1"/>
    <col min="7947" max="8193" width="9.140625" style="1179"/>
    <col min="8194" max="8194" width="5" style="1179" customWidth="1"/>
    <col min="8195" max="8195" width="20.7109375" style="1179" customWidth="1"/>
    <col min="8196" max="8200" width="10.7109375" style="1179" customWidth="1"/>
    <col min="8201" max="8201" width="8.7109375" style="1179" customWidth="1"/>
    <col min="8202" max="8202" width="9.140625" style="1179" customWidth="1"/>
    <col min="8203" max="8449" width="9.140625" style="1179"/>
    <col min="8450" max="8450" width="5" style="1179" customWidth="1"/>
    <col min="8451" max="8451" width="20.7109375" style="1179" customWidth="1"/>
    <col min="8452" max="8456" width="10.7109375" style="1179" customWidth="1"/>
    <col min="8457" max="8457" width="8.7109375" style="1179" customWidth="1"/>
    <col min="8458" max="8458" width="9.140625" style="1179" customWidth="1"/>
    <col min="8459" max="8705" width="9.140625" style="1179"/>
    <col min="8706" max="8706" width="5" style="1179" customWidth="1"/>
    <col min="8707" max="8707" width="20.7109375" style="1179" customWidth="1"/>
    <col min="8708" max="8712" width="10.7109375" style="1179" customWidth="1"/>
    <col min="8713" max="8713" width="8.7109375" style="1179" customWidth="1"/>
    <col min="8714" max="8714" width="9.140625" style="1179" customWidth="1"/>
    <col min="8715" max="8961" width="9.140625" style="1179"/>
    <col min="8962" max="8962" width="5" style="1179" customWidth="1"/>
    <col min="8963" max="8963" width="20.7109375" style="1179" customWidth="1"/>
    <col min="8964" max="8968" width="10.7109375" style="1179" customWidth="1"/>
    <col min="8969" max="8969" width="8.7109375" style="1179" customWidth="1"/>
    <col min="8970" max="8970" width="9.140625" style="1179" customWidth="1"/>
    <col min="8971" max="9217" width="9.140625" style="1179"/>
    <col min="9218" max="9218" width="5" style="1179" customWidth="1"/>
    <col min="9219" max="9219" width="20.7109375" style="1179" customWidth="1"/>
    <col min="9220" max="9224" width="10.7109375" style="1179" customWidth="1"/>
    <col min="9225" max="9225" width="8.7109375" style="1179" customWidth="1"/>
    <col min="9226" max="9226" width="9.140625" style="1179" customWidth="1"/>
    <col min="9227" max="9473" width="9.140625" style="1179"/>
    <col min="9474" max="9474" width="5" style="1179" customWidth="1"/>
    <col min="9475" max="9475" width="20.7109375" style="1179" customWidth="1"/>
    <col min="9476" max="9480" width="10.7109375" style="1179" customWidth="1"/>
    <col min="9481" max="9481" width="8.7109375" style="1179" customWidth="1"/>
    <col min="9482" max="9482" width="9.140625" style="1179" customWidth="1"/>
    <col min="9483" max="9729" width="9.140625" style="1179"/>
    <col min="9730" max="9730" width="5" style="1179" customWidth="1"/>
    <col min="9731" max="9731" width="20.7109375" style="1179" customWidth="1"/>
    <col min="9732" max="9736" width="10.7109375" style="1179" customWidth="1"/>
    <col min="9737" max="9737" width="8.7109375" style="1179" customWidth="1"/>
    <col min="9738" max="9738" width="9.140625" style="1179" customWidth="1"/>
    <col min="9739" max="9985" width="9.140625" style="1179"/>
    <col min="9986" max="9986" width="5" style="1179" customWidth="1"/>
    <col min="9987" max="9987" width="20.7109375" style="1179" customWidth="1"/>
    <col min="9988" max="9992" width="10.7109375" style="1179" customWidth="1"/>
    <col min="9993" max="9993" width="8.7109375" style="1179" customWidth="1"/>
    <col min="9994" max="9994" width="9.140625" style="1179" customWidth="1"/>
    <col min="9995" max="10241" width="9.140625" style="1179"/>
    <col min="10242" max="10242" width="5" style="1179" customWidth="1"/>
    <col min="10243" max="10243" width="20.7109375" style="1179" customWidth="1"/>
    <col min="10244" max="10248" width="10.7109375" style="1179" customWidth="1"/>
    <col min="10249" max="10249" width="8.7109375" style="1179" customWidth="1"/>
    <col min="10250" max="10250" width="9.140625" style="1179" customWidth="1"/>
    <col min="10251" max="10497" width="9.140625" style="1179"/>
    <col min="10498" max="10498" width="5" style="1179" customWidth="1"/>
    <col min="10499" max="10499" width="20.7109375" style="1179" customWidth="1"/>
    <col min="10500" max="10504" width="10.7109375" style="1179" customWidth="1"/>
    <col min="10505" max="10505" width="8.7109375" style="1179" customWidth="1"/>
    <col min="10506" max="10506" width="9.140625" style="1179" customWidth="1"/>
    <col min="10507" max="10753" width="9.140625" style="1179"/>
    <col min="10754" max="10754" width="5" style="1179" customWidth="1"/>
    <col min="10755" max="10755" width="20.7109375" style="1179" customWidth="1"/>
    <col min="10756" max="10760" width="10.7109375" style="1179" customWidth="1"/>
    <col min="10761" max="10761" width="8.7109375" style="1179" customWidth="1"/>
    <col min="10762" max="10762" width="9.140625" style="1179" customWidth="1"/>
    <col min="10763" max="11009" width="9.140625" style="1179"/>
    <col min="11010" max="11010" width="5" style="1179" customWidth="1"/>
    <col min="11011" max="11011" width="20.7109375" style="1179" customWidth="1"/>
    <col min="11012" max="11016" width="10.7109375" style="1179" customWidth="1"/>
    <col min="11017" max="11017" width="8.7109375" style="1179" customWidth="1"/>
    <col min="11018" max="11018" width="9.140625" style="1179" customWidth="1"/>
    <col min="11019" max="11265" width="9.140625" style="1179"/>
    <col min="11266" max="11266" width="5" style="1179" customWidth="1"/>
    <col min="11267" max="11267" width="20.7109375" style="1179" customWidth="1"/>
    <col min="11268" max="11272" width="10.7109375" style="1179" customWidth="1"/>
    <col min="11273" max="11273" width="8.7109375" style="1179" customWidth="1"/>
    <col min="11274" max="11274" width="9.140625" style="1179" customWidth="1"/>
    <col min="11275" max="11521" width="9.140625" style="1179"/>
    <col min="11522" max="11522" width="5" style="1179" customWidth="1"/>
    <col min="11523" max="11523" width="20.7109375" style="1179" customWidth="1"/>
    <col min="11524" max="11528" width="10.7109375" style="1179" customWidth="1"/>
    <col min="11529" max="11529" width="8.7109375" style="1179" customWidth="1"/>
    <col min="11530" max="11530" width="9.140625" style="1179" customWidth="1"/>
    <col min="11531" max="11777" width="9.140625" style="1179"/>
    <col min="11778" max="11778" width="5" style="1179" customWidth="1"/>
    <col min="11779" max="11779" width="20.7109375" style="1179" customWidth="1"/>
    <col min="11780" max="11784" width="10.7109375" style="1179" customWidth="1"/>
    <col min="11785" max="11785" width="8.7109375" style="1179" customWidth="1"/>
    <col min="11786" max="11786" width="9.140625" style="1179" customWidth="1"/>
    <col min="11787" max="12033" width="9.140625" style="1179"/>
    <col min="12034" max="12034" width="5" style="1179" customWidth="1"/>
    <col min="12035" max="12035" width="20.7109375" style="1179" customWidth="1"/>
    <col min="12036" max="12040" width="10.7109375" style="1179" customWidth="1"/>
    <col min="12041" max="12041" width="8.7109375" style="1179" customWidth="1"/>
    <col min="12042" max="12042" width="9.140625" style="1179" customWidth="1"/>
    <col min="12043" max="12289" width="9.140625" style="1179"/>
    <col min="12290" max="12290" width="5" style="1179" customWidth="1"/>
    <col min="12291" max="12291" width="20.7109375" style="1179" customWidth="1"/>
    <col min="12292" max="12296" width="10.7109375" style="1179" customWidth="1"/>
    <col min="12297" max="12297" width="8.7109375" style="1179" customWidth="1"/>
    <col min="12298" max="12298" width="9.140625" style="1179" customWidth="1"/>
    <col min="12299" max="12545" width="9.140625" style="1179"/>
    <col min="12546" max="12546" width="5" style="1179" customWidth="1"/>
    <col min="12547" max="12547" width="20.7109375" style="1179" customWidth="1"/>
    <col min="12548" max="12552" width="10.7109375" style="1179" customWidth="1"/>
    <col min="12553" max="12553" width="8.7109375" style="1179" customWidth="1"/>
    <col min="12554" max="12554" width="9.140625" style="1179" customWidth="1"/>
    <col min="12555" max="12801" width="9.140625" style="1179"/>
    <col min="12802" max="12802" width="5" style="1179" customWidth="1"/>
    <col min="12803" max="12803" width="20.7109375" style="1179" customWidth="1"/>
    <col min="12804" max="12808" width="10.7109375" style="1179" customWidth="1"/>
    <col min="12809" max="12809" width="8.7109375" style="1179" customWidth="1"/>
    <col min="12810" max="12810" width="9.140625" style="1179" customWidth="1"/>
    <col min="12811" max="13057" width="9.140625" style="1179"/>
    <col min="13058" max="13058" width="5" style="1179" customWidth="1"/>
    <col min="13059" max="13059" width="20.7109375" style="1179" customWidth="1"/>
    <col min="13060" max="13064" width="10.7109375" style="1179" customWidth="1"/>
    <col min="13065" max="13065" width="8.7109375" style="1179" customWidth="1"/>
    <col min="13066" max="13066" width="9.140625" style="1179" customWidth="1"/>
    <col min="13067" max="13313" width="9.140625" style="1179"/>
    <col min="13314" max="13314" width="5" style="1179" customWidth="1"/>
    <col min="13315" max="13315" width="20.7109375" style="1179" customWidth="1"/>
    <col min="13316" max="13320" width="10.7109375" style="1179" customWidth="1"/>
    <col min="13321" max="13321" width="8.7109375" style="1179" customWidth="1"/>
    <col min="13322" max="13322" width="9.140625" style="1179" customWidth="1"/>
    <col min="13323" max="13569" width="9.140625" style="1179"/>
    <col min="13570" max="13570" width="5" style="1179" customWidth="1"/>
    <col min="13571" max="13571" width="20.7109375" style="1179" customWidth="1"/>
    <col min="13572" max="13576" width="10.7109375" style="1179" customWidth="1"/>
    <col min="13577" max="13577" width="8.7109375" style="1179" customWidth="1"/>
    <col min="13578" max="13578" width="9.140625" style="1179" customWidth="1"/>
    <col min="13579" max="13825" width="9.140625" style="1179"/>
    <col min="13826" max="13826" width="5" style="1179" customWidth="1"/>
    <col min="13827" max="13827" width="20.7109375" style="1179" customWidth="1"/>
    <col min="13828" max="13832" width="10.7109375" style="1179" customWidth="1"/>
    <col min="13833" max="13833" width="8.7109375" style="1179" customWidth="1"/>
    <col min="13834" max="13834" width="9.140625" style="1179" customWidth="1"/>
    <col min="13835" max="14081" width="9.140625" style="1179"/>
    <col min="14082" max="14082" width="5" style="1179" customWidth="1"/>
    <col min="14083" max="14083" width="20.7109375" style="1179" customWidth="1"/>
    <col min="14084" max="14088" width="10.7109375" style="1179" customWidth="1"/>
    <col min="14089" max="14089" width="8.7109375" style="1179" customWidth="1"/>
    <col min="14090" max="14090" width="9.140625" style="1179" customWidth="1"/>
    <col min="14091" max="14337" width="9.140625" style="1179"/>
    <col min="14338" max="14338" width="5" style="1179" customWidth="1"/>
    <col min="14339" max="14339" width="20.7109375" style="1179" customWidth="1"/>
    <col min="14340" max="14344" width="10.7109375" style="1179" customWidth="1"/>
    <col min="14345" max="14345" width="8.7109375" style="1179" customWidth="1"/>
    <col min="14346" max="14346" width="9.140625" style="1179" customWidth="1"/>
    <col min="14347" max="14593" width="9.140625" style="1179"/>
    <col min="14594" max="14594" width="5" style="1179" customWidth="1"/>
    <col min="14595" max="14595" width="20.7109375" style="1179" customWidth="1"/>
    <col min="14596" max="14600" width="10.7109375" style="1179" customWidth="1"/>
    <col min="14601" max="14601" width="8.7109375" style="1179" customWidth="1"/>
    <col min="14602" max="14602" width="9.140625" style="1179" customWidth="1"/>
    <col min="14603" max="14849" width="9.140625" style="1179"/>
    <col min="14850" max="14850" width="5" style="1179" customWidth="1"/>
    <col min="14851" max="14851" width="20.7109375" style="1179" customWidth="1"/>
    <col min="14852" max="14856" width="10.7109375" style="1179" customWidth="1"/>
    <col min="14857" max="14857" width="8.7109375" style="1179" customWidth="1"/>
    <col min="14858" max="14858" width="9.140625" style="1179" customWidth="1"/>
    <col min="14859" max="15105" width="9.140625" style="1179"/>
    <col min="15106" max="15106" width="5" style="1179" customWidth="1"/>
    <col min="15107" max="15107" width="20.7109375" style="1179" customWidth="1"/>
    <col min="15108" max="15112" width="10.7109375" style="1179" customWidth="1"/>
    <col min="15113" max="15113" width="8.7109375" style="1179" customWidth="1"/>
    <col min="15114" max="15114" width="9.140625" style="1179" customWidth="1"/>
    <col min="15115" max="15361" width="9.140625" style="1179"/>
    <col min="15362" max="15362" width="5" style="1179" customWidth="1"/>
    <col min="15363" max="15363" width="20.7109375" style="1179" customWidth="1"/>
    <col min="15364" max="15368" width="10.7109375" style="1179" customWidth="1"/>
    <col min="15369" max="15369" width="8.7109375" style="1179" customWidth="1"/>
    <col min="15370" max="15370" width="9.140625" style="1179" customWidth="1"/>
    <col min="15371" max="15617" width="9.140625" style="1179"/>
    <col min="15618" max="15618" width="5" style="1179" customWidth="1"/>
    <col min="15619" max="15619" width="20.7109375" style="1179" customWidth="1"/>
    <col min="15620" max="15624" width="10.7109375" style="1179" customWidth="1"/>
    <col min="15625" max="15625" width="8.7109375" style="1179" customWidth="1"/>
    <col min="15626" max="15626" width="9.140625" style="1179" customWidth="1"/>
    <col min="15627" max="15873" width="9.140625" style="1179"/>
    <col min="15874" max="15874" width="5" style="1179" customWidth="1"/>
    <col min="15875" max="15875" width="20.7109375" style="1179" customWidth="1"/>
    <col min="15876" max="15880" width="10.7109375" style="1179" customWidth="1"/>
    <col min="15881" max="15881" width="8.7109375" style="1179" customWidth="1"/>
    <col min="15882" max="15882" width="9.140625" style="1179" customWidth="1"/>
    <col min="15883" max="16129" width="9.140625" style="1179"/>
    <col min="16130" max="16130" width="5" style="1179" customWidth="1"/>
    <col min="16131" max="16131" width="20.7109375" style="1179" customWidth="1"/>
    <col min="16132" max="16136" width="10.7109375" style="1179" customWidth="1"/>
    <col min="16137" max="16137" width="8.7109375" style="1179" customWidth="1"/>
    <col min="16138" max="16138" width="9.140625" style="1179" customWidth="1"/>
    <col min="16139" max="16384" width="9.140625" style="1179"/>
  </cols>
  <sheetData>
    <row r="1" spans="2:8">
      <c r="B1" s="1610" t="s">
        <v>933</v>
      </c>
      <c r="C1" s="1611"/>
      <c r="D1" s="1611"/>
      <c r="E1" s="1611"/>
      <c r="F1" s="1611"/>
      <c r="G1" s="1611"/>
      <c r="H1" s="1612"/>
    </row>
    <row r="2" spans="2:8">
      <c r="B2" s="1613" t="s">
        <v>934</v>
      </c>
      <c r="C2" s="1614"/>
      <c r="D2" s="1614"/>
      <c r="E2" s="1614"/>
      <c r="F2" s="1614"/>
      <c r="G2" s="1614"/>
      <c r="H2" s="1615"/>
    </row>
    <row r="3" spans="2:8" ht="15" customHeight="1" thickBot="1">
      <c r="B3" s="1616" t="s">
        <v>69</v>
      </c>
      <c r="C3" s="1617"/>
      <c r="D3" s="1617"/>
      <c r="E3" s="1617"/>
      <c r="F3" s="1617"/>
      <c r="G3" s="1617"/>
      <c r="H3" s="1618"/>
    </row>
    <row r="4" spans="2:8" ht="15" customHeight="1" thickTop="1">
      <c r="B4" s="1321"/>
      <c r="C4" s="1322"/>
      <c r="D4" s="1619" t="str">
        <f>Direction!C6</f>
        <v>Ten  Months</v>
      </c>
      <c r="E4" s="1619"/>
      <c r="F4" s="1619"/>
      <c r="G4" s="1620" t="s">
        <v>4</v>
      </c>
      <c r="H4" s="1621"/>
    </row>
    <row r="5" spans="2:8" ht="15" customHeight="1">
      <c r="B5" s="1323"/>
      <c r="C5" s="1324"/>
      <c r="D5" s="1325" t="s">
        <v>5</v>
      </c>
      <c r="E5" s="1326" t="s">
        <v>1293</v>
      </c>
      <c r="F5" s="1326" t="s">
        <v>1294</v>
      </c>
      <c r="G5" s="1326" t="s">
        <v>6</v>
      </c>
      <c r="H5" s="1327" t="s">
        <v>47</v>
      </c>
    </row>
    <row r="6" spans="2:8" ht="15" customHeight="1">
      <c r="B6" s="1328"/>
      <c r="C6" s="1329" t="s">
        <v>935</v>
      </c>
      <c r="D6" s="1347">
        <v>26987.257271999999</v>
      </c>
      <c r="E6" s="1347">
        <v>30132.404375999999</v>
      </c>
      <c r="F6" s="1347">
        <v>31214.494619000001</v>
      </c>
      <c r="G6" s="1330">
        <v>11.65419320792993</v>
      </c>
      <c r="H6" s="1331">
        <v>3.5911181514007184</v>
      </c>
    </row>
    <row r="7" spans="2:8" ht="15" customHeight="1">
      <c r="B7" s="1332">
        <v>1</v>
      </c>
      <c r="C7" s="1333" t="s">
        <v>936</v>
      </c>
      <c r="D7" s="1348">
        <v>136.974681</v>
      </c>
      <c r="E7" s="1348">
        <v>218.517291</v>
      </c>
      <c r="F7" s="1348">
        <v>110.82948900000002</v>
      </c>
      <c r="G7" s="1334">
        <v>59.531155250509414</v>
      </c>
      <c r="H7" s="1335">
        <v>-49.281135377062668</v>
      </c>
    </row>
    <row r="8" spans="2:8" ht="15" customHeight="1">
      <c r="B8" s="1332">
        <v>2</v>
      </c>
      <c r="C8" s="1333" t="s">
        <v>937</v>
      </c>
      <c r="D8" s="1348">
        <v>0</v>
      </c>
      <c r="E8" s="1348">
        <v>2.176E-3</v>
      </c>
      <c r="F8" s="1348">
        <v>0</v>
      </c>
      <c r="G8" s="1334" t="s">
        <v>636</v>
      </c>
      <c r="H8" s="1335">
        <v>-100</v>
      </c>
    </row>
    <row r="9" spans="2:8" ht="15" customHeight="1">
      <c r="B9" s="1332">
        <v>3</v>
      </c>
      <c r="C9" s="1333" t="s">
        <v>938</v>
      </c>
      <c r="D9" s="1348">
        <v>96.550562999999997</v>
      </c>
      <c r="E9" s="1348">
        <v>227.722071</v>
      </c>
      <c r="F9" s="1348">
        <v>277.484736</v>
      </c>
      <c r="G9" s="1334">
        <v>135.85783855035623</v>
      </c>
      <c r="H9" s="1335">
        <v>21.852368012233654</v>
      </c>
    </row>
    <row r="10" spans="2:8" ht="15" customHeight="1">
      <c r="B10" s="1332">
        <v>4</v>
      </c>
      <c r="C10" s="1333" t="s">
        <v>939</v>
      </c>
      <c r="D10" s="1348">
        <v>0.45719999999999994</v>
      </c>
      <c r="E10" s="1348">
        <v>0</v>
      </c>
      <c r="F10" s="1348">
        <v>0.58000000000000007</v>
      </c>
      <c r="G10" s="1334">
        <v>-100</v>
      </c>
      <c r="H10" s="1335" t="s">
        <v>636</v>
      </c>
    </row>
    <row r="11" spans="2:8" ht="15" customHeight="1">
      <c r="B11" s="1332">
        <v>5</v>
      </c>
      <c r="C11" s="1333" t="s">
        <v>940</v>
      </c>
      <c r="D11" s="1348">
        <v>3919.4205509999997</v>
      </c>
      <c r="E11" s="1348">
        <v>3501.4925599999997</v>
      </c>
      <c r="F11" s="1348">
        <v>4289.9831949999998</v>
      </c>
      <c r="G11" s="1334">
        <v>-10.663004532477899</v>
      </c>
      <c r="H11" s="1335">
        <v>22.518700853672541</v>
      </c>
    </row>
    <row r="12" spans="2:8" ht="15" customHeight="1">
      <c r="B12" s="1332">
        <v>6</v>
      </c>
      <c r="C12" s="1333" t="s">
        <v>941</v>
      </c>
      <c r="D12" s="1348">
        <v>0</v>
      </c>
      <c r="E12" s="1348">
        <v>0</v>
      </c>
      <c r="F12" s="1348">
        <v>0</v>
      </c>
      <c r="G12" s="1334" t="s">
        <v>636</v>
      </c>
      <c r="H12" s="1335" t="s">
        <v>636</v>
      </c>
    </row>
    <row r="13" spans="2:8" ht="15" customHeight="1">
      <c r="B13" s="1332">
        <v>7</v>
      </c>
      <c r="C13" s="1333" t="s">
        <v>942</v>
      </c>
      <c r="D13" s="1348">
        <v>285.45647600000001</v>
      </c>
      <c r="E13" s="1348">
        <v>483.11639099999996</v>
      </c>
      <c r="F13" s="1348">
        <v>389.96620000000001</v>
      </c>
      <c r="G13" s="1334">
        <v>69.243450970087622</v>
      </c>
      <c r="H13" s="1335">
        <v>-19.281107562338946</v>
      </c>
    </row>
    <row r="14" spans="2:8" ht="15" customHeight="1">
      <c r="B14" s="1332">
        <v>8</v>
      </c>
      <c r="C14" s="1333" t="s">
        <v>943</v>
      </c>
      <c r="D14" s="1348">
        <v>5.5470920000000001</v>
      </c>
      <c r="E14" s="1348">
        <v>9.5333680000000012</v>
      </c>
      <c r="F14" s="1348">
        <v>6.7318000000000007</v>
      </c>
      <c r="G14" s="1334">
        <v>71.86244612492456</v>
      </c>
      <c r="H14" s="1335">
        <v>-29.386970061367606</v>
      </c>
    </row>
    <row r="15" spans="2:8" ht="15" customHeight="1">
      <c r="B15" s="1332">
        <v>9</v>
      </c>
      <c r="C15" s="1333" t="s">
        <v>944</v>
      </c>
      <c r="D15" s="1348">
        <v>78.493369000000001</v>
      </c>
      <c r="E15" s="1348">
        <v>61.317369999999997</v>
      </c>
      <c r="F15" s="1348">
        <v>80.099399000000005</v>
      </c>
      <c r="G15" s="1334">
        <v>-21.882101913602412</v>
      </c>
      <c r="H15" s="1335">
        <v>30.630845713050007</v>
      </c>
    </row>
    <row r="16" spans="2:8" ht="15" customHeight="1">
      <c r="B16" s="1332">
        <v>10</v>
      </c>
      <c r="C16" s="1333" t="s">
        <v>945</v>
      </c>
      <c r="D16" s="1348">
        <v>716.96986000000004</v>
      </c>
      <c r="E16" s="1348">
        <v>643.71981199999993</v>
      </c>
      <c r="F16" s="1348">
        <v>781.18783399999984</v>
      </c>
      <c r="G16" s="1334">
        <v>-10.216614684472248</v>
      </c>
      <c r="H16" s="1335">
        <v>21.355257277680309</v>
      </c>
    </row>
    <row r="17" spans="2:8" ht="15" customHeight="1">
      <c r="B17" s="1332">
        <v>11</v>
      </c>
      <c r="C17" s="1333" t="s">
        <v>946</v>
      </c>
      <c r="D17" s="1348">
        <v>12.144870000000001</v>
      </c>
      <c r="E17" s="1348">
        <v>16.897558000000004</v>
      </c>
      <c r="F17" s="1348">
        <v>2.5255700000000001</v>
      </c>
      <c r="G17" s="1334">
        <v>39.133296610009012</v>
      </c>
      <c r="H17" s="1335">
        <v>-85.053639111639683</v>
      </c>
    </row>
    <row r="18" spans="2:8" ht="15" customHeight="1">
      <c r="B18" s="1332">
        <v>12</v>
      </c>
      <c r="C18" s="1333" t="s">
        <v>947</v>
      </c>
      <c r="D18" s="1348">
        <v>710.05969900000002</v>
      </c>
      <c r="E18" s="1348">
        <v>945.59796399999993</v>
      </c>
      <c r="F18" s="1348">
        <v>199.267931</v>
      </c>
      <c r="G18" s="1334">
        <v>33.171614349007001</v>
      </c>
      <c r="H18" s="1335">
        <v>-78.926780874498576</v>
      </c>
    </row>
    <row r="19" spans="2:8" ht="15" customHeight="1">
      <c r="B19" s="1332">
        <v>13</v>
      </c>
      <c r="C19" s="1333" t="s">
        <v>948</v>
      </c>
      <c r="D19" s="1348">
        <v>0</v>
      </c>
      <c r="E19" s="1348">
        <v>0</v>
      </c>
      <c r="F19" s="1348">
        <v>0</v>
      </c>
      <c r="G19" s="1334" t="s">
        <v>636</v>
      </c>
      <c r="H19" s="1335" t="s">
        <v>636</v>
      </c>
    </row>
    <row r="20" spans="2:8" ht="15" customHeight="1">
      <c r="B20" s="1332">
        <v>14</v>
      </c>
      <c r="C20" s="1333" t="s">
        <v>949</v>
      </c>
      <c r="D20" s="1348">
        <v>118.287616</v>
      </c>
      <c r="E20" s="1348">
        <v>127.48658399999999</v>
      </c>
      <c r="F20" s="1348">
        <v>109.43677000000001</v>
      </c>
      <c r="G20" s="1334">
        <v>7.7767802844213207</v>
      </c>
      <c r="H20" s="1335">
        <v>-14.158206639217809</v>
      </c>
    </row>
    <row r="21" spans="2:8" ht="15" customHeight="1">
      <c r="B21" s="1332">
        <v>15</v>
      </c>
      <c r="C21" s="1333" t="s">
        <v>950</v>
      </c>
      <c r="D21" s="1348">
        <v>351.86819099999997</v>
      </c>
      <c r="E21" s="1348">
        <v>208.26065499999999</v>
      </c>
      <c r="F21" s="1348">
        <v>538.91653099999996</v>
      </c>
      <c r="G21" s="1334">
        <v>-40.812878138223077</v>
      </c>
      <c r="H21" s="1335">
        <v>158.77020841982852</v>
      </c>
    </row>
    <row r="22" spans="2:8" ht="15" customHeight="1">
      <c r="B22" s="1332">
        <v>16</v>
      </c>
      <c r="C22" s="1333" t="s">
        <v>951</v>
      </c>
      <c r="D22" s="1348">
        <v>16.429297999999999</v>
      </c>
      <c r="E22" s="1348">
        <v>35.504096999999994</v>
      </c>
      <c r="F22" s="1348">
        <v>32.029260999999998</v>
      </c>
      <c r="G22" s="1334">
        <v>116.10233742184235</v>
      </c>
      <c r="H22" s="1335">
        <v>-9.7871409037666837</v>
      </c>
    </row>
    <row r="23" spans="2:8" ht="15" customHeight="1">
      <c r="B23" s="1332">
        <v>17</v>
      </c>
      <c r="C23" s="1333" t="s">
        <v>952</v>
      </c>
      <c r="D23" s="1348">
        <v>307.48209199999997</v>
      </c>
      <c r="E23" s="1348">
        <v>532.40955700000006</v>
      </c>
      <c r="F23" s="1348">
        <v>617.1985249999999</v>
      </c>
      <c r="G23" s="1334">
        <v>73.151403236842867</v>
      </c>
      <c r="H23" s="1335">
        <v>15.925515777320996</v>
      </c>
    </row>
    <row r="24" spans="2:8" ht="15" customHeight="1">
      <c r="B24" s="1332">
        <v>18</v>
      </c>
      <c r="C24" s="1333" t="s">
        <v>953</v>
      </c>
      <c r="D24" s="1348">
        <v>2163.1433720000005</v>
      </c>
      <c r="E24" s="1348">
        <v>4381.1942639999997</v>
      </c>
      <c r="F24" s="1348">
        <v>3761.8623729999999</v>
      </c>
      <c r="G24" s="1334">
        <v>102.53832088574103</v>
      </c>
      <c r="H24" s="1335">
        <v>-14.136143108033608</v>
      </c>
    </row>
    <row r="25" spans="2:8" ht="15" customHeight="1">
      <c r="B25" s="1332">
        <v>19</v>
      </c>
      <c r="C25" s="1333" t="s">
        <v>954</v>
      </c>
      <c r="D25" s="1348">
        <v>3445.6910500000004</v>
      </c>
      <c r="E25" s="1348">
        <v>3811.7333589999998</v>
      </c>
      <c r="F25" s="1348">
        <v>3874.5050600000004</v>
      </c>
      <c r="G25" s="1334">
        <v>10.623190056461951</v>
      </c>
      <c r="H25" s="1335">
        <v>1.6468019949975883</v>
      </c>
    </row>
    <row r="26" spans="2:8" ht="15" customHeight="1">
      <c r="B26" s="1332"/>
      <c r="C26" s="1333" t="s">
        <v>955</v>
      </c>
      <c r="D26" s="1348">
        <v>54.133513000000008</v>
      </c>
      <c r="E26" s="1348">
        <v>91.229420000000005</v>
      </c>
      <c r="F26" s="1348">
        <v>184.553563</v>
      </c>
      <c r="G26" s="1334">
        <v>68.526694360293959</v>
      </c>
      <c r="H26" s="1335">
        <v>102.29610469955853</v>
      </c>
    </row>
    <row r="27" spans="2:8" ht="15" customHeight="1">
      <c r="B27" s="1332"/>
      <c r="C27" s="1333" t="s">
        <v>956</v>
      </c>
      <c r="D27" s="1348">
        <v>3065.1943700000002</v>
      </c>
      <c r="E27" s="1348">
        <v>3101.3771950000005</v>
      </c>
      <c r="F27" s="1348">
        <v>3685.8274970000002</v>
      </c>
      <c r="G27" s="1334">
        <v>1.1804414543538542</v>
      </c>
      <c r="H27" s="1335">
        <v>18.844863596154738</v>
      </c>
    </row>
    <row r="28" spans="2:8" ht="15" customHeight="1">
      <c r="B28" s="1332"/>
      <c r="C28" s="1333" t="s">
        <v>957</v>
      </c>
      <c r="D28" s="1348">
        <v>326.36316699999998</v>
      </c>
      <c r="E28" s="1348">
        <v>619.12674400000003</v>
      </c>
      <c r="F28" s="1348">
        <v>4.1240000000000006</v>
      </c>
      <c r="G28" s="1334">
        <v>89.704846196691079</v>
      </c>
      <c r="H28" s="1335">
        <v>-99.333900523605877</v>
      </c>
    </row>
    <row r="29" spans="2:8" ht="15" customHeight="1">
      <c r="B29" s="1332">
        <v>20</v>
      </c>
      <c r="C29" s="1333" t="s">
        <v>958</v>
      </c>
      <c r="D29" s="1348">
        <v>104.6574</v>
      </c>
      <c r="E29" s="1348">
        <v>124.892171</v>
      </c>
      <c r="F29" s="1348">
        <v>68.430000000000007</v>
      </c>
      <c r="G29" s="1334">
        <v>19.334295520431439</v>
      </c>
      <c r="H29" s="1335">
        <v>-45.208735301750814</v>
      </c>
    </row>
    <row r="30" spans="2:8" ht="15" customHeight="1">
      <c r="B30" s="1332">
        <v>21</v>
      </c>
      <c r="C30" s="1333" t="s">
        <v>959</v>
      </c>
      <c r="D30" s="1348">
        <v>50.290616</v>
      </c>
      <c r="E30" s="1348">
        <v>45.836485000000003</v>
      </c>
      <c r="F30" s="1348">
        <v>7.8176379999999988</v>
      </c>
      <c r="G30" s="1334">
        <v>-8.8567835398953889</v>
      </c>
      <c r="H30" s="1335">
        <v>-82.944508070372336</v>
      </c>
    </row>
    <row r="31" spans="2:8" ht="15" customHeight="1">
      <c r="B31" s="1332">
        <v>22</v>
      </c>
      <c r="C31" s="1333" t="s">
        <v>960</v>
      </c>
      <c r="D31" s="1348">
        <v>2.5000000000000001E-3</v>
      </c>
      <c r="E31" s="1348">
        <v>24.753730000000001</v>
      </c>
      <c r="F31" s="1348">
        <v>39.423710999999997</v>
      </c>
      <c r="G31" s="1334" t="s">
        <v>636</v>
      </c>
      <c r="H31" s="1335">
        <v>59.263719043554232</v>
      </c>
    </row>
    <row r="32" spans="2:8" ht="15" customHeight="1">
      <c r="B32" s="1332">
        <v>23</v>
      </c>
      <c r="C32" s="1333" t="s">
        <v>961</v>
      </c>
      <c r="D32" s="1348">
        <v>535.70427500000005</v>
      </c>
      <c r="E32" s="1348">
        <v>518.11997399999996</v>
      </c>
      <c r="F32" s="1348">
        <v>680.90146400000003</v>
      </c>
      <c r="G32" s="1334">
        <v>-3.2824641916475485</v>
      </c>
      <c r="H32" s="1335">
        <v>31.417721409829312</v>
      </c>
    </row>
    <row r="33" spans="2:8" ht="15" customHeight="1">
      <c r="B33" s="1332">
        <v>24</v>
      </c>
      <c r="C33" s="1333" t="s">
        <v>962</v>
      </c>
      <c r="D33" s="1348">
        <v>35.651507000000002</v>
      </c>
      <c r="E33" s="1348">
        <v>28.227240999999999</v>
      </c>
      <c r="F33" s="1348">
        <v>21.922848000000002</v>
      </c>
      <c r="G33" s="1334">
        <v>-20.824550277776481</v>
      </c>
      <c r="H33" s="1335">
        <v>-22.334428646427043</v>
      </c>
    </row>
    <row r="34" spans="2:8" ht="15" customHeight="1">
      <c r="B34" s="1332">
        <v>25</v>
      </c>
      <c r="C34" s="1333" t="s">
        <v>963</v>
      </c>
      <c r="D34" s="1348">
        <v>311.73442699999998</v>
      </c>
      <c r="E34" s="1348">
        <v>543.90226499999994</v>
      </c>
      <c r="F34" s="1348">
        <v>389.568488</v>
      </c>
      <c r="G34" s="1334">
        <v>74.476162364960743</v>
      </c>
      <c r="H34" s="1335">
        <v>-28.375277495856722</v>
      </c>
    </row>
    <row r="35" spans="2:8" ht="15" customHeight="1">
      <c r="B35" s="1332">
        <v>26</v>
      </c>
      <c r="C35" s="1333" t="s">
        <v>964</v>
      </c>
      <c r="D35" s="1348">
        <v>757.41841399999998</v>
      </c>
      <c r="E35" s="1348">
        <v>1218.9963319999999</v>
      </c>
      <c r="F35" s="1348">
        <v>1243.3063629999999</v>
      </c>
      <c r="G35" s="1334">
        <v>60.940942214800714</v>
      </c>
      <c r="H35" s="1335">
        <v>1.9942661320493613</v>
      </c>
    </row>
    <row r="36" spans="2:8" ht="15" customHeight="1">
      <c r="B36" s="1332">
        <v>27</v>
      </c>
      <c r="C36" s="1333" t="s">
        <v>965</v>
      </c>
      <c r="D36" s="1348">
        <v>0.436749</v>
      </c>
      <c r="E36" s="1348">
        <v>8.5390080000000008</v>
      </c>
      <c r="F36" s="1348">
        <v>1.5218400000000001</v>
      </c>
      <c r="G36" s="1334" t="s">
        <v>636</v>
      </c>
      <c r="H36" s="1335">
        <v>-82.177789270135364</v>
      </c>
    </row>
    <row r="37" spans="2:8" ht="15" customHeight="1">
      <c r="B37" s="1332">
        <v>28</v>
      </c>
      <c r="C37" s="1333" t="s">
        <v>966</v>
      </c>
      <c r="D37" s="1348">
        <v>25.278511999999996</v>
      </c>
      <c r="E37" s="1348">
        <v>16.496582</v>
      </c>
      <c r="F37" s="1348">
        <v>13.430862999999997</v>
      </c>
      <c r="G37" s="1334">
        <v>-34.740692015416087</v>
      </c>
      <c r="H37" s="1335">
        <v>-18.583964847990956</v>
      </c>
    </row>
    <row r="38" spans="2:8" ht="15" customHeight="1">
      <c r="B38" s="1332">
        <v>29</v>
      </c>
      <c r="C38" s="1333" t="s">
        <v>967</v>
      </c>
      <c r="D38" s="1348">
        <v>62.258583999999992</v>
      </c>
      <c r="E38" s="1348">
        <v>71.504833000000005</v>
      </c>
      <c r="F38" s="1348">
        <v>58.078370000000007</v>
      </c>
      <c r="G38" s="1334">
        <v>14.851364110690369</v>
      </c>
      <c r="H38" s="1335">
        <v>-18.777000709868091</v>
      </c>
    </row>
    <row r="39" spans="2:8" ht="15" customHeight="1">
      <c r="B39" s="1332">
        <v>30</v>
      </c>
      <c r="C39" s="1333" t="s">
        <v>968</v>
      </c>
      <c r="D39" s="1348">
        <v>173.12324599999999</v>
      </c>
      <c r="E39" s="1348">
        <v>155.02113100000003</v>
      </c>
      <c r="F39" s="1348">
        <v>20.806736000000001</v>
      </c>
      <c r="G39" s="1334">
        <v>-10.45620124289951</v>
      </c>
      <c r="H39" s="1335">
        <v>-86.578129145503397</v>
      </c>
    </row>
    <row r="40" spans="2:8" ht="15" customHeight="1">
      <c r="B40" s="1332">
        <v>31</v>
      </c>
      <c r="C40" s="1333" t="s">
        <v>969</v>
      </c>
      <c r="D40" s="1348">
        <v>2677.8338659999999</v>
      </c>
      <c r="E40" s="1348">
        <v>2268.0207559999999</v>
      </c>
      <c r="F40" s="1348">
        <v>2820.1852349999999</v>
      </c>
      <c r="G40" s="1334">
        <v>-15.303903472255215</v>
      </c>
      <c r="H40" s="1335">
        <v>24.34565369559607</v>
      </c>
    </row>
    <row r="41" spans="2:8" ht="15" customHeight="1">
      <c r="B41" s="1332">
        <v>32</v>
      </c>
      <c r="C41" s="1333" t="s">
        <v>970</v>
      </c>
      <c r="D41" s="1348">
        <v>169.29724999999999</v>
      </c>
      <c r="E41" s="1348">
        <v>0.44400000000000001</v>
      </c>
      <c r="F41" s="1348">
        <v>0</v>
      </c>
      <c r="G41" s="1334">
        <v>-99.737739390332678</v>
      </c>
      <c r="H41" s="1335">
        <v>-100</v>
      </c>
    </row>
    <row r="42" spans="2:8" ht="15" customHeight="1">
      <c r="B42" s="1332">
        <v>33</v>
      </c>
      <c r="C42" s="1333" t="s">
        <v>971</v>
      </c>
      <c r="D42" s="1348">
        <v>5.6138819999999994</v>
      </c>
      <c r="E42" s="1348">
        <v>39.538391000000004</v>
      </c>
      <c r="F42" s="1348">
        <v>0</v>
      </c>
      <c r="G42" s="1334">
        <v>604.29679498072824</v>
      </c>
      <c r="H42" s="1335">
        <v>-100</v>
      </c>
    </row>
    <row r="43" spans="2:8" ht="15" customHeight="1">
      <c r="B43" s="1332">
        <v>34</v>
      </c>
      <c r="C43" s="1333" t="s">
        <v>972</v>
      </c>
      <c r="D43" s="1348">
        <v>145.70210399999996</v>
      </c>
      <c r="E43" s="1348">
        <v>189.94264299999998</v>
      </c>
      <c r="F43" s="1348">
        <v>133.94308799999999</v>
      </c>
      <c r="G43" s="1334">
        <v>30.363692620389372</v>
      </c>
      <c r="H43" s="1335">
        <v>-29.482350100814386</v>
      </c>
    </row>
    <row r="44" spans="2:8" ht="15" customHeight="1">
      <c r="B44" s="1332">
        <v>35</v>
      </c>
      <c r="C44" s="1333" t="s">
        <v>973</v>
      </c>
      <c r="D44" s="1348">
        <v>35.979237999999995</v>
      </c>
      <c r="E44" s="1348">
        <v>24.193461000000003</v>
      </c>
      <c r="F44" s="1348">
        <v>11.515940000000001</v>
      </c>
      <c r="G44" s="1334">
        <v>-32.757161227261093</v>
      </c>
      <c r="H44" s="1335">
        <v>-52.400609404334503</v>
      </c>
    </row>
    <row r="45" spans="2:8" ht="15" customHeight="1">
      <c r="B45" s="1332">
        <v>36</v>
      </c>
      <c r="C45" s="1333" t="s">
        <v>974</v>
      </c>
      <c r="D45" s="1348">
        <v>1294.5158429999999</v>
      </c>
      <c r="E45" s="1348">
        <v>1418.764447</v>
      </c>
      <c r="F45" s="1348">
        <v>1292.7544379999999</v>
      </c>
      <c r="G45" s="1334">
        <v>9.5980751932751787</v>
      </c>
      <c r="H45" s="1335">
        <v>-8.8816723076512289</v>
      </c>
    </row>
    <row r="46" spans="2:8" ht="15" customHeight="1">
      <c r="B46" s="1332">
        <v>37</v>
      </c>
      <c r="C46" s="1333" t="s">
        <v>975</v>
      </c>
      <c r="D46" s="1348">
        <v>0</v>
      </c>
      <c r="E46" s="1348">
        <v>0</v>
      </c>
      <c r="F46" s="1348">
        <v>0</v>
      </c>
      <c r="G46" s="1334" t="s">
        <v>636</v>
      </c>
      <c r="H46" s="1335" t="s">
        <v>636</v>
      </c>
    </row>
    <row r="47" spans="2:8" ht="15" customHeight="1">
      <c r="B47" s="1332">
        <v>38</v>
      </c>
      <c r="C47" s="1333" t="s">
        <v>976</v>
      </c>
      <c r="D47" s="1348">
        <v>1295.089524</v>
      </c>
      <c r="E47" s="1348">
        <v>1133.7086540000003</v>
      </c>
      <c r="F47" s="1348">
        <v>1113.620433</v>
      </c>
      <c r="G47" s="1334">
        <v>-12.460981809316195</v>
      </c>
      <c r="H47" s="1335">
        <v>-1.7719032953593512</v>
      </c>
    </row>
    <row r="48" spans="2:8" ht="15" customHeight="1">
      <c r="B48" s="1332">
        <v>39</v>
      </c>
      <c r="C48" s="1333" t="s">
        <v>977</v>
      </c>
      <c r="D48" s="1348">
        <v>85.115497999999988</v>
      </c>
      <c r="E48" s="1348">
        <v>168.84500299999999</v>
      </c>
      <c r="F48" s="1348">
        <v>230.97617700000001</v>
      </c>
      <c r="G48" s="1334">
        <v>98.371632625588376</v>
      </c>
      <c r="H48" s="1335">
        <v>36.797757052958218</v>
      </c>
    </row>
    <row r="49" spans="2:8" ht="15" customHeight="1">
      <c r="B49" s="1332">
        <v>40</v>
      </c>
      <c r="C49" s="1333" t="s">
        <v>978</v>
      </c>
      <c r="D49" s="1348">
        <v>6.7029110000000003</v>
      </c>
      <c r="E49" s="1348">
        <v>1.8559109999999999</v>
      </c>
      <c r="F49" s="1348">
        <v>0.81726300000000007</v>
      </c>
      <c r="G49" s="1334">
        <v>-72.311865695367288</v>
      </c>
      <c r="H49" s="1335">
        <v>-55.964321564988836</v>
      </c>
    </row>
    <row r="50" spans="2:8" ht="15" customHeight="1">
      <c r="B50" s="1332">
        <v>41</v>
      </c>
      <c r="C50" s="1333" t="s">
        <v>979</v>
      </c>
      <c r="D50" s="1348">
        <v>0</v>
      </c>
      <c r="E50" s="1348">
        <v>0</v>
      </c>
      <c r="F50" s="1348">
        <v>0</v>
      </c>
      <c r="G50" s="1334" t="s">
        <v>636</v>
      </c>
      <c r="H50" s="1335" t="s">
        <v>636</v>
      </c>
    </row>
    <row r="51" spans="2:8" ht="15" customHeight="1">
      <c r="B51" s="1332">
        <v>42</v>
      </c>
      <c r="C51" s="1333" t="s">
        <v>980</v>
      </c>
      <c r="D51" s="1348">
        <v>168.64998399999999</v>
      </c>
      <c r="E51" s="1348">
        <v>241.85998799999999</v>
      </c>
      <c r="F51" s="1348">
        <v>252.93293600000001</v>
      </c>
      <c r="G51" s="1334">
        <v>43.409434299145857</v>
      </c>
      <c r="H51" s="1335">
        <v>4.5782471468575494</v>
      </c>
    </row>
    <row r="52" spans="2:8" ht="15" customHeight="1">
      <c r="B52" s="1332">
        <v>43</v>
      </c>
      <c r="C52" s="1333" t="s">
        <v>981</v>
      </c>
      <c r="D52" s="1348">
        <v>2724.1466679999999</v>
      </c>
      <c r="E52" s="1348">
        <v>2704.2066179999997</v>
      </c>
      <c r="F52" s="1348">
        <v>2632.9142399999996</v>
      </c>
      <c r="G52" s="1334">
        <v>-0.73197417137012621</v>
      </c>
      <c r="H52" s="1335">
        <v>-2.6363509920232104</v>
      </c>
    </row>
    <row r="53" spans="2:8" ht="15" customHeight="1">
      <c r="B53" s="1332">
        <v>44</v>
      </c>
      <c r="C53" s="1333" t="s">
        <v>982</v>
      </c>
      <c r="D53" s="1348">
        <v>49.097476999999998</v>
      </c>
      <c r="E53" s="1348">
        <v>17.361183999999998</v>
      </c>
      <c r="F53" s="1348">
        <v>541.08889799999997</v>
      </c>
      <c r="G53" s="1334">
        <v>-64.639356111924045</v>
      </c>
      <c r="H53" s="1335" t="s">
        <v>636</v>
      </c>
    </row>
    <row r="54" spans="2:8" ht="15" customHeight="1">
      <c r="B54" s="1332">
        <v>45</v>
      </c>
      <c r="C54" s="1333" t="s">
        <v>983</v>
      </c>
      <c r="D54" s="1348">
        <v>737.87588299999993</v>
      </c>
      <c r="E54" s="1348">
        <v>550.71986099999992</v>
      </c>
      <c r="F54" s="1348">
        <v>606.90709100000004</v>
      </c>
      <c r="G54" s="1334">
        <v>-25.364160329929092</v>
      </c>
      <c r="H54" s="1335">
        <v>10.202506569851153</v>
      </c>
    </row>
    <row r="55" spans="2:8" ht="15" customHeight="1">
      <c r="B55" s="1332">
        <v>46</v>
      </c>
      <c r="C55" s="1333" t="s">
        <v>984</v>
      </c>
      <c r="D55" s="1348">
        <v>8.4206350000000008</v>
      </c>
      <c r="E55" s="1348">
        <v>7.7350289999999999</v>
      </c>
      <c r="F55" s="1348">
        <v>2.1643119999999998</v>
      </c>
      <c r="G55" s="1334">
        <v>-8.1419750410747014</v>
      </c>
      <c r="H55" s="1335">
        <v>-72.019342138213062</v>
      </c>
    </row>
    <row r="56" spans="2:8" ht="15" customHeight="1">
      <c r="B56" s="1332">
        <v>47</v>
      </c>
      <c r="C56" s="1333" t="s">
        <v>169</v>
      </c>
      <c r="D56" s="1348">
        <v>264.18855600000001</v>
      </c>
      <c r="E56" s="1348">
        <v>76.864038999999991</v>
      </c>
      <c r="F56" s="1348">
        <v>79.037244000000001</v>
      </c>
      <c r="G56" s="1334">
        <v>-70.905613716288315</v>
      </c>
      <c r="H56" s="1335">
        <v>2.8273364609424476</v>
      </c>
    </row>
    <row r="57" spans="2:8" ht="15" customHeight="1">
      <c r="B57" s="1332">
        <v>48</v>
      </c>
      <c r="C57" s="1333" t="s">
        <v>985</v>
      </c>
      <c r="D57" s="1348">
        <v>1182.3699780000002</v>
      </c>
      <c r="E57" s="1348">
        <v>1412.9302340000002</v>
      </c>
      <c r="F57" s="1348">
        <v>1662.577675</v>
      </c>
      <c r="G57" s="1334">
        <v>19.499840176084035</v>
      </c>
      <c r="H57" s="1335">
        <v>17.668773375543736</v>
      </c>
    </row>
    <row r="58" spans="2:8" ht="15" customHeight="1">
      <c r="B58" s="1332">
        <v>49</v>
      </c>
      <c r="C58" s="1333" t="s">
        <v>986</v>
      </c>
      <c r="D58" s="1348">
        <v>1715.125765</v>
      </c>
      <c r="E58" s="1348">
        <v>1914.6193279999998</v>
      </c>
      <c r="F58" s="1348">
        <v>2215.246654</v>
      </c>
      <c r="G58" s="1334">
        <v>11.631424766101617</v>
      </c>
      <c r="H58" s="1335">
        <v>15.70167612974187</v>
      </c>
    </row>
    <row r="59" spans="2:8" ht="15" customHeight="1">
      <c r="B59" s="1336"/>
      <c r="C59" s="1329" t="s">
        <v>987</v>
      </c>
      <c r="D59" s="1347">
        <v>3999.6607100000001</v>
      </c>
      <c r="E59" s="1347">
        <v>5490.1667589999997</v>
      </c>
      <c r="F59" s="1347">
        <v>6934.5754820000038</v>
      </c>
      <c r="G59" s="1330">
        <v>37.265812204355711</v>
      </c>
      <c r="H59" s="1337">
        <v>26.309013667612064</v>
      </c>
    </row>
    <row r="60" spans="2:8" ht="15" customHeight="1" thickBot="1">
      <c r="B60" s="1338"/>
      <c r="C60" s="1339" t="s">
        <v>988</v>
      </c>
      <c r="D60" s="1349">
        <v>30986.917981999999</v>
      </c>
      <c r="E60" s="1349">
        <v>35622.571134999998</v>
      </c>
      <c r="F60" s="1349">
        <v>38149.070101000005</v>
      </c>
      <c r="G60" s="1340">
        <v>14.960032990995771</v>
      </c>
      <c r="H60" s="1341">
        <v>7.0924104731948034</v>
      </c>
    </row>
    <row r="61" spans="2:8" ht="16.5" thickTop="1">
      <c r="B61" s="1342" t="s">
        <v>989</v>
      </c>
      <c r="C61" s="1343"/>
      <c r="D61" s="1344"/>
      <c r="E61" s="1344"/>
      <c r="F61" s="1345"/>
      <c r="G61" s="1346"/>
      <c r="H61" s="1346"/>
    </row>
    <row r="62" spans="2:8" ht="15" customHeight="1">
      <c r="B62" s="1179" t="s">
        <v>1295</v>
      </c>
      <c r="C62" s="1342"/>
      <c r="D62" s="1342"/>
      <c r="E62" s="1342"/>
      <c r="F62" s="1342"/>
      <c r="G62" s="1342"/>
      <c r="H62" s="1342"/>
    </row>
    <row r="63" spans="2:8" ht="15" customHeight="1">
      <c r="B63" s="637"/>
      <c r="C63" s="637"/>
      <c r="D63" s="637"/>
      <c r="E63" s="637"/>
      <c r="F63" s="637"/>
      <c r="G63" s="637"/>
      <c r="H63" s="637"/>
    </row>
  </sheetData>
  <mergeCells count="5">
    <mergeCell ref="B1:H1"/>
    <mergeCell ref="B2:H2"/>
    <mergeCell ref="B3:H3"/>
    <mergeCell ref="D4:F4"/>
    <mergeCell ref="G4:H4"/>
  </mergeCells>
  <printOptions horizontalCentered="1"/>
  <pageMargins left="0.75" right="0.75" top="1" bottom="1" header="0.5" footer="0.5"/>
  <pageSetup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36</vt:i4>
      </vt:variant>
    </vt:vector>
  </HeadingPairs>
  <TitlesOfParts>
    <vt:vector size="82" baseType="lpstr">
      <vt:lpstr>Cover </vt:lpstr>
      <vt:lpstr>CPI_new</vt:lpstr>
      <vt:lpstr>CPI_Y-O-Y</vt:lpstr>
      <vt:lpstr>CPI_Nep &amp; Ind.</vt:lpstr>
      <vt:lpstr>WPI</vt:lpstr>
      <vt:lpstr>WPI YOY</vt:lpstr>
      <vt:lpstr>NSWI</vt:lpstr>
      <vt:lpstr>Direction</vt:lpstr>
      <vt:lpstr>X-India</vt:lpstr>
      <vt:lpstr>X-China </vt:lpstr>
      <vt:lpstr>X-Other</vt:lpstr>
      <vt:lpstr>M-India </vt:lpstr>
      <vt:lpstr>M-China</vt:lpstr>
      <vt:lpstr>M-Other </vt:lpstr>
      <vt:lpstr>Customwise Trade </vt:lpstr>
      <vt:lpstr>M_India$ </vt:lpstr>
      <vt:lpstr>X&amp;MPrice Index &amp;TOT</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'Cover '!Print_Area</vt:lpstr>
      <vt:lpstr>'CPI_Nep &amp; Ind.'!Print_Area</vt:lpstr>
      <vt:lpstr>CPI_new!Print_Area</vt:lpstr>
      <vt:lpstr>'CPI_Y-O-Y'!Print_Area</vt:lpstr>
      <vt:lpstr>'Customwise Trade '!Print_Area</vt:lpstr>
      <vt:lpstr>Direction!Print_Area</vt:lpstr>
      <vt:lpstr>'Exchange Rate.'!Print_Area</vt:lpstr>
      <vt:lpstr>GBO!Print_Area</vt:lpstr>
      <vt:lpstr>'Int Rate'!Print_Area</vt:lpstr>
      <vt:lpstr>'Inter bank'!Print_Area</vt:lpstr>
      <vt:lpstr>'Issue Approval'!Print_Area</vt:lpstr>
      <vt:lpstr>'Listed Co'!Print_Area</vt:lpstr>
      <vt:lpstr>'M_India$ '!Print_Area</vt:lpstr>
      <vt:lpstr>'M-China'!Print_Area</vt:lpstr>
      <vt:lpstr>'M-India '!Print_Area</vt:lpstr>
      <vt:lpstr>'Monetary Operation'!Print_Area</vt:lpstr>
      <vt:lpstr>'M-Other '!Print_Area</vt:lpstr>
      <vt:lpstr>MS!Print_Area</vt:lpstr>
      <vt:lpstr>NSWI!Print_Area</vt:lpstr>
      <vt:lpstr>ODD!Print_Area</vt:lpstr>
      <vt:lpstr>'Product credit'!Print_Area</vt:lpstr>
      <vt:lpstr>'Purchase &amp; Sale of FC'!Print_Area</vt:lpstr>
      <vt:lpstr>ReserveRs!Print_Area</vt:lpstr>
      <vt:lpstr>'Reserves $'!Print_Area</vt:lpstr>
      <vt:lpstr>'Securities List'!Print_Area</vt:lpstr>
      <vt:lpstr>'Share Mkt Acti'!Print_Area</vt:lpstr>
      <vt:lpstr>'Stock Mkt Indicator'!Print_Area</vt:lpstr>
      <vt:lpstr>'TBs 91_364'!Print_Area</vt:lpstr>
      <vt:lpstr>'Turnover Detail'!Print_Area</vt:lpstr>
      <vt:lpstr>WPI!Print_Area</vt:lpstr>
      <vt:lpstr>'WPI YOY'!Print_Area</vt:lpstr>
      <vt:lpstr>'X&amp;MPrice Index &amp;TOT'!Print_Area</vt:lpstr>
      <vt:lpstr>'X-China '!Print_Area</vt:lpstr>
      <vt:lpstr>'X-India'!Print_Area</vt:lpstr>
      <vt:lpstr>'X-Other'!Print_Area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S00677</dc:creator>
  <cp:lastModifiedBy>S00677</cp:lastModifiedBy>
  <cp:lastPrinted>2018-06-14T06:11:33Z</cp:lastPrinted>
  <dcterms:created xsi:type="dcterms:W3CDTF">2017-10-10T06:32:36Z</dcterms:created>
  <dcterms:modified xsi:type="dcterms:W3CDTF">2018-07-12T09:45:19Z</dcterms:modified>
</cp:coreProperties>
</file>