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08" activeTab="0"/>
  </bookViews>
  <sheets>
    <sheet name="cover" sheetId="1" r:id="rId1"/>
    <sheet name="MS" sheetId="2" r:id="rId2"/>
    <sheet name="MAC" sheetId="3" r:id="rId3"/>
    <sheet name="RM" sheetId="4" r:id="rId4"/>
    <sheet name="A&amp;L of Comm" sheetId="5" r:id="rId5"/>
    <sheet name="Deposits" sheetId="6" r:id="rId6"/>
    <sheet name="Sec.Loans" sheetId="7" r:id="rId7"/>
    <sheet name="Secu Loans" sheetId="8" r:id="rId8"/>
    <sheet name="Claim on Gov.Ent" sheetId="9" r:id="rId9"/>
    <sheet name="Outright Sale Purchase" sheetId="10" r:id="rId10"/>
    <sheet name="Repo Reverse Repo" sheetId="11" r:id="rId11"/>
    <sheet name="ForexNrs." sheetId="12" r:id="rId12"/>
    <sheet name="Forec$" sheetId="13" r:id="rId13"/>
    <sheet name="IC Purchases" sheetId="14" r:id="rId14"/>
    <sheet name="SLF Int" sheetId="15" r:id="rId15"/>
    <sheet name="Int" sheetId="16" r:id="rId16"/>
    <sheet name="TB 91" sheetId="17" r:id="rId17"/>
    <sheet name="TB364" sheetId="18" r:id="rId18"/>
    <sheet name="InterbankRate" sheetId="19" r:id="rId19"/>
    <sheet name="Share Market Indicators" sheetId="20" r:id="rId20"/>
    <sheet name="Public Issue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-O-Y" sheetId="28" r:id="rId28"/>
    <sheet name="SWRI" sheetId="29" r:id="rId29"/>
    <sheet name="GBOs" sheetId="30" r:id="rId30"/>
    <sheet name="Revenue" sheetId="31" r:id="rId31"/>
    <sheet name="Fresh TBS" sheetId="32" r:id="rId32"/>
    <sheet name="ODDs" sheetId="33" r:id="rId33"/>
    <sheet name="Direction" sheetId="34" r:id="rId34"/>
    <sheet name="X-India" sheetId="35" r:id="rId35"/>
    <sheet name="X-Other" sheetId="36" r:id="rId36"/>
    <sheet name="M-India" sheetId="37" r:id="rId37"/>
    <sheet name="M-Other" sheetId="38" r:id="rId38"/>
    <sheet name="BOP" sheetId="39" r:id="rId39"/>
    <sheet name="M-India_$" sheetId="40" r:id="rId40"/>
    <sheet name="ReserveRs" sheetId="41" r:id="rId41"/>
    <sheet name="Reserve$" sheetId="42" r:id="rId42"/>
    <sheet name="Ex Rates" sheetId="43" r:id="rId43"/>
  </sheets>
  <externalReferences>
    <externalReference r:id="rId46"/>
  </externalReferences>
  <definedNames>
    <definedName name="_xlnm.Print_Area" localSheetId="26">'WPI'!$A$1:$L$29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<sst xmlns="http://schemas.openxmlformats.org/spreadsheetml/2006/main" count="2843" uniqueCount="1453">
  <si>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</si>
  <si>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</si>
  <si>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</si>
  <si>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</si>
  <si>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</si>
  <si>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</si>
  <si>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</si>
  <si>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</si>
  <si>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</si>
  <si>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</si>
  <si>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</si>
  <si>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</si>
  <si>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</si>
  <si>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</si>
  <si>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</si>
  <si>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</si>
  <si>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</si>
  <si>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</si>
  <si>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</si>
  <si>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</si>
  <si>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</si>
  <si>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</si>
  <si>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</si>
  <si>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</si>
  <si>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</si>
  <si>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</si>
  <si>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</si>
  <si>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</si>
  <si>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</si>
  <si>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</si>
  <si>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</si>
  <si>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</si>
  <si>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</si>
  <si>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</si>
  <si>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</si>
  <si>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</si>
  <si>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</si>
  <si>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</si>
  <si>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</si>
  <si>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</si>
  <si>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</si>
  <si>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</si>
  <si>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</si>
  <si>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</si>
  <si>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</si>
  <si>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</si>
  <si>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</si>
  <si>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</si>
  <si>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</si>
  <si>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</si>
  <si>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</si>
  <si>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</si>
  <si>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</si>
  <si>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</si>
  <si>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</si>
  <si>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</si>
  <si>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</si>
  <si>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</si>
  <si>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</si>
  <si>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</si>
  <si>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</si>
  <si>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1.50-6.75</t>
  </si>
  <si>
    <t>1.75-6.75</t>
  </si>
  <si>
    <t>2.75-6.75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</si>
  <si>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</si>
  <si>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</si>
  <si>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</si>
  <si>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</si>
  <si>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</si>
  <si>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</si>
  <si>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11.9</t>
  </si>
  <si>
    <t>Table 32</t>
  </si>
  <si>
    <t>Table 33</t>
  </si>
  <si>
    <t>Table 34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</si>
  <si>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</si>
  <si>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</si>
  <si>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</si>
  <si>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</si>
  <si>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</si>
  <si>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</si>
  <si>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</si>
  <si>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</si>
  <si>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</si>
  <si>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</si>
  <si>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</si>
  <si>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</si>
  <si>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</si>
  <si>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</si>
  <si>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</si>
  <si>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Sep/Oct</t>
  </si>
  <si>
    <t>Aug/Sep</t>
  </si>
  <si>
    <t>Government Revenue Collection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</si>
  <si>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</si>
  <si>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</si>
  <si>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</si>
  <si>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</si>
  <si>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</si>
  <si>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</si>
  <si>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</si>
  <si>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</si>
  <si>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Table 46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</si>
  <si>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</si>
  <si>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</si>
  <si>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</si>
  <si>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</si>
  <si>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</si>
  <si>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</si>
  <si>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</si>
  <si>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</si>
  <si>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</si>
  <si>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</si>
  <si>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</si>
  <si>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</si>
  <si>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</si>
  <si>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</si>
  <si>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</si>
  <si>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</si>
  <si>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</si>
  <si>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</si>
  <si>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</si>
  <si>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</si>
  <si>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</si>
  <si>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</si>
  <si>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</si>
  <si>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</si>
  <si>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</si>
  <si>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</si>
  <si>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</si>
  <si>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</si>
  <si>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</si>
  <si>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</si>
  <si>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</si>
  <si>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</si>
  <si>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</si>
  <si>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</si>
  <si>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</si>
  <si>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</si>
  <si>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</si>
  <si>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</si>
  <si>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</si>
  <si>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</si>
  <si>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</si>
  <si>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</si>
  <si>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</si>
  <si>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</si>
  <si>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</si>
  <si>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</si>
  <si>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</si>
  <si>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</si>
  <si>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</si>
  <si>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</si>
  <si>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</si>
  <si>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</si>
  <si>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</si>
  <si>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</si>
  <si>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</si>
  <si>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</si>
  <si>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</si>
  <si>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</si>
  <si>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</si>
  <si>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</si>
  <si>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</si>
  <si>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</si>
  <si>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</si>
  <si>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</si>
  <si>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</si>
  <si>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</si>
  <si>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</si>
  <si>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</si>
  <si>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</si>
  <si>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</si>
  <si>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</si>
  <si>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</si>
  <si>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</si>
  <si>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</si>
  <si>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</si>
  <si>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</si>
  <si>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</si>
  <si>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</si>
  <si>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</si>
  <si>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</si>
  <si>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</si>
  <si>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</si>
  <si>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</si>
  <si>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</si>
  <si>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</si>
  <si>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</si>
  <si>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</si>
  <si>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</si>
  <si>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</si>
  <si>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</si>
  <si>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</si>
  <si>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</si>
  <si>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</si>
  <si>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</si>
  <si>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</si>
  <si>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</si>
  <si>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</si>
  <si>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Ace Development Bank Ltd.</t>
  </si>
  <si>
    <t>LIBOR+0.25</t>
  </si>
  <si>
    <t>2.50-9.0</t>
  </si>
  <si>
    <t>6.5-12.5</t>
  </si>
  <si>
    <t>Hotrolled Sheet Incoil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</si>
  <si>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</si>
  <si>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</si>
  <si>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</si>
  <si>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</si>
  <si>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</si>
  <si>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</si>
  <si>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</si>
  <si>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</si>
  <si>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</si>
  <si>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</si>
  <si>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</si>
  <si>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</si>
  <si>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</si>
  <si>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</si>
  <si>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</si>
  <si>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</si>
  <si>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</si>
  <si>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</si>
  <si>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</si>
  <si>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</si>
  <si>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</si>
  <si>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</si>
  <si>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</si>
  <si>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Goodwill Finance Ltd.</t>
  </si>
  <si>
    <t>Birgung Finance Ltd.</t>
  </si>
  <si>
    <t>Prudential Finance Company Ltd.</t>
  </si>
  <si>
    <t>Business Development Bank Ltd.</t>
  </si>
  <si>
    <t>Mahalaxmi Finance Ltd.</t>
  </si>
  <si>
    <t>Mahakali Bikash Bank Ltd.</t>
  </si>
  <si>
    <t>Butwal Finance Ltd.</t>
  </si>
  <si>
    <t>Alliance Insurance Company Ltd.</t>
  </si>
  <si>
    <t>Asian Life Insurance Company Ltd.</t>
  </si>
  <si>
    <t>Permission Date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</si>
  <si>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</si>
  <si>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</si>
  <si>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</si>
  <si>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</si>
  <si>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</si>
  <si>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</si>
  <si>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</si>
  <si>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</si>
  <si>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</si>
  <si>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</si>
  <si>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</si>
  <si>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</si>
  <si>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</si>
  <si>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</si>
  <si>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</si>
  <si>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</si>
  <si>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</si>
  <si>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</si>
  <si>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</si>
  <si>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</si>
  <si>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</si>
  <si>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</si>
  <si>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</si>
  <si>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</si>
  <si>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</si>
  <si>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</si>
  <si>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</si>
  <si>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</si>
  <si>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</si>
  <si>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</si>
  <si>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</si>
  <si>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</si>
  <si>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</si>
  <si>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</si>
  <si>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</si>
  <si>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</si>
  <si>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</si>
  <si>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</si>
  <si>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</si>
  <si>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</si>
  <si>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</si>
  <si>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</si>
  <si>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</si>
  <si>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</si>
  <si>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</si>
  <si>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</si>
  <si>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</si>
  <si>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</si>
  <si>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</si>
  <si>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</si>
  <si>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</si>
  <si>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</si>
  <si>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</si>
  <si>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</si>
  <si>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</si>
  <si>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</si>
  <si>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</si>
  <si>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</si>
  <si>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</si>
  <si>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</si>
  <si>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</si>
  <si>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</si>
  <si>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</si>
  <si>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</si>
  <si>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</si>
  <si>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</si>
  <si>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</si>
  <si>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</si>
  <si>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</si>
  <si>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</si>
  <si>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</si>
  <si>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</si>
  <si>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</si>
  <si>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</si>
  <si>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</si>
  <si>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</si>
  <si>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</si>
  <si>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</si>
  <si>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</si>
  <si>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 xml:space="preserve">   Educational Service Tax</t>
  </si>
  <si>
    <t>Nov-Jul</t>
  </si>
  <si>
    <t>Mid-Nov</t>
  </si>
  <si>
    <t>2.0-7</t>
  </si>
  <si>
    <t>Zinc Ingot</t>
  </si>
  <si>
    <t>Export of Major Commodities to India</t>
  </si>
  <si>
    <t>11.2</t>
  </si>
  <si>
    <t>10.3</t>
  </si>
  <si>
    <t>9.3</t>
  </si>
  <si>
    <t>9.2</t>
  </si>
  <si>
    <t>10.1</t>
  </si>
  <si>
    <t>14.7</t>
  </si>
  <si>
    <t>15.0</t>
  </si>
  <si>
    <t>TOTAL EXPORTS</t>
  </si>
  <si>
    <t>TOTAL IMPORTS</t>
  </si>
  <si>
    <t>TOTAL TRADE BALANCE</t>
  </si>
  <si>
    <t>TOTAL FOREIGN TRADE</t>
  </si>
  <si>
    <t>Export of Major Commodities to Other Countries</t>
  </si>
  <si>
    <t>Import of Selected Commodities from India</t>
  </si>
  <si>
    <t>Import of Selected Commodities from Other Countries</t>
  </si>
  <si>
    <t>1.75-5.75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</si>
  <si>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</si>
  <si>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</si>
  <si>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</si>
  <si>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</si>
  <si>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</si>
  <si>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</si>
  <si>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</si>
  <si>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</si>
  <si>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</si>
  <si>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</si>
  <si>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</si>
  <si>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</si>
  <si>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</si>
  <si>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</si>
  <si>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</si>
  <si>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</si>
  <si>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</si>
  <si>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</si>
  <si>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</si>
  <si>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</si>
  <si>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</si>
  <si>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</si>
  <si>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</si>
  <si>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</si>
  <si>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</si>
  <si>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</si>
  <si>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</si>
  <si>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</si>
  <si>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</si>
  <si>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</si>
  <si>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</si>
  <si>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</si>
  <si>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</si>
  <si>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</si>
  <si>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</si>
  <si>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</si>
  <si>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</si>
  <si>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</si>
  <si>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</si>
  <si>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</si>
  <si>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</si>
  <si>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</si>
  <si>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</si>
  <si>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Listed Companies and Market Capitalization</t>
  </si>
  <si>
    <t>3 Over 1</t>
  </si>
  <si>
    <t>5 Over 3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</si>
  <si>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</si>
  <si>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</si>
  <si>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</si>
  <si>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</si>
  <si>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</si>
  <si>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</si>
  <si>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</si>
  <si>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</si>
  <si>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</si>
  <si>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</si>
  <si>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</si>
  <si>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</si>
  <si>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</si>
  <si>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</si>
  <si>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</si>
  <si>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</si>
  <si>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</si>
  <si>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</si>
  <si>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</si>
  <si>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</si>
  <si>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</si>
  <si>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</si>
  <si>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</si>
  <si>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</si>
  <si>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</si>
  <si>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</si>
  <si>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</si>
  <si>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</si>
  <si>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</si>
  <si>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</si>
  <si>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</si>
  <si>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</si>
  <si>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</si>
  <si>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</si>
  <si>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</si>
  <si>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</si>
  <si>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</si>
  <si>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</si>
  <si>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</si>
  <si>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</si>
  <si>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</si>
  <si>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</si>
  <si>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</si>
  <si>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</si>
  <si>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</si>
  <si>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</si>
  <si>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</si>
  <si>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</si>
  <si>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</si>
  <si>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</si>
  <si>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</si>
  <si>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</si>
  <si>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</si>
  <si>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</si>
  <si>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</si>
  <si>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</si>
  <si>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</si>
  <si>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</si>
  <si>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</si>
  <si>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</si>
  <si>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</si>
  <si>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>Imports of Major Commodities from India</t>
  </si>
  <si>
    <t>Almunium Bars, Rods, Profiles, Foil etc.</t>
  </si>
  <si>
    <t>M.S. Wires, Rods, Incoils, Bars</t>
  </si>
  <si>
    <t>ok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</si>
  <si>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</si>
  <si>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</si>
  <si>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</si>
  <si>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</si>
  <si>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</si>
  <si>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</si>
  <si>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</si>
  <si>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</si>
  <si>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</si>
  <si>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</si>
  <si>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</si>
  <si>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>Table 42</t>
  </si>
  <si>
    <t>Import from India Against US Dollar Payment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</si>
  <si>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</si>
  <si>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</si>
  <si>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</si>
  <si>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</si>
  <si>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</si>
  <si>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</si>
  <si>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</si>
  <si>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</si>
  <si>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</si>
  <si>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</si>
  <si>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</si>
  <si>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</si>
  <si>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</si>
  <si>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</si>
  <si>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</si>
  <si>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</si>
  <si>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</si>
  <si>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</si>
  <si>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</si>
  <si>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</si>
  <si>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</si>
  <si>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</si>
  <si>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</si>
  <si>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</si>
  <si>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</si>
  <si>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</si>
  <si>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 xml:space="preserve">     9.6 Pension Fund &amp; Insurance Companies</t>
  </si>
  <si>
    <t xml:space="preserve">     9.7 Other Financial Institutions</t>
  </si>
  <si>
    <t>Name of Companies</t>
  </si>
  <si>
    <t>Sanima Bikas Bank Ltd.</t>
  </si>
  <si>
    <t>Nepal Bangaladesh Bank Ltd.</t>
  </si>
  <si>
    <t>Standard Finance Ltd.</t>
  </si>
  <si>
    <t>Shrijana Finance Ltd.</t>
  </si>
  <si>
    <t>8.Change in NFA (6+7)**</t>
  </si>
  <si>
    <t>Table 43</t>
  </si>
  <si>
    <t xml:space="preserve"> 1/ Adjusting the exchange valuation gain of  Rs. 4851.48 million.</t>
  </si>
  <si>
    <t xml:space="preserve"> 2/ Adjusting the exchange valuation loss of Rs 3989 million.</t>
  </si>
  <si>
    <t xml:space="preserve"> 1/ Adjusting the exchange valuation gain of Rs. 4827.67 million.</t>
  </si>
  <si>
    <t xml:space="preserve"> 2/ Adjusting the exchange valuation loss of Rs. 4066.58 million.</t>
  </si>
  <si>
    <t xml:space="preserve"> 1/ Adjusting the exchange valuation gain of  Rs. 23.81 million.</t>
  </si>
  <si>
    <t xml:space="preserve"> 2/ Adjusting the exchange valuation gain of Rs 77.4 million</t>
  </si>
  <si>
    <t>Nepal Dev. &amp; Emp. Pro. Bank Ltd.</t>
  </si>
  <si>
    <t>DCBL Bank Ltd.</t>
  </si>
  <si>
    <t>Biratlaxmi Bikas Bank Ltd.</t>
  </si>
  <si>
    <t>United Finance Ltd.</t>
  </si>
  <si>
    <t>2009                 sep</t>
  </si>
  <si>
    <t>2009             Nov</t>
  </si>
  <si>
    <t>Premier Finance Ltd.</t>
  </si>
  <si>
    <t>Siddhartha Bank Ltd.</t>
  </si>
  <si>
    <t>5. Govt Deposits/Overdraft*</t>
  </si>
  <si>
    <t>*Government deposits(-)/Overdraft(+)</t>
  </si>
  <si>
    <t>* Total deposits includes current, saving and fixed deposits but excludes margin deposits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</si>
  <si>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</si>
  <si>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</si>
  <si>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</si>
  <si>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</si>
  <si>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</si>
  <si>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</si>
  <si>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</si>
  <si>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2008</t>
  </si>
  <si>
    <t xml:space="preserve">Exchange Rate of US Dollar (NRs/US$)
</t>
  </si>
  <si>
    <t>Amt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</si>
  <si>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</si>
  <si>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</si>
  <si>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</si>
  <si>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</si>
  <si>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</si>
  <si>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</si>
  <si>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</si>
  <si>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</si>
  <si>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</si>
  <si>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</si>
  <si>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</si>
  <si>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</si>
  <si>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</si>
  <si>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</si>
  <si>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</si>
  <si>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</si>
  <si>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</si>
  <si>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</si>
  <si>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</si>
  <si>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</si>
  <si>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</si>
  <si>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</si>
  <si>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</si>
  <si>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</si>
  <si>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</si>
  <si>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</si>
  <si>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</si>
  <si>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</si>
  <si>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</si>
  <si>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</si>
  <si>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</si>
  <si>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</si>
  <si>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</si>
  <si>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</si>
  <si>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</si>
  <si>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</si>
  <si>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</si>
  <si>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</si>
  <si>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</si>
  <si>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</si>
  <si>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</si>
  <si>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</si>
  <si>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</si>
  <si>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</si>
  <si>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</si>
  <si>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</si>
  <si>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</si>
  <si>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</si>
  <si>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</si>
  <si>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</si>
  <si>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</si>
  <si>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>(Based on the First Four Month's Data of 2009/10)</t>
  </si>
  <si>
    <t>MID-MONTH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</si>
  <si>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</si>
  <si>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</si>
  <si>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</si>
  <si>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</si>
  <si>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</si>
  <si>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</si>
  <si>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</si>
  <si>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</si>
  <si>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</si>
  <si>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</si>
  <si>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</si>
  <si>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</si>
  <si>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</si>
  <si>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</si>
  <si>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</si>
  <si>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</si>
  <si>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</si>
  <si>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Mid-November</t>
  </si>
  <si>
    <r>
      <t>Monthly Turnover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                     </t>
    </r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</si>
  <si>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</si>
  <si>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</si>
  <si>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</si>
  <si>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</si>
  <si>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</si>
  <si>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</si>
  <si>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</si>
  <si>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</si>
  <si>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Udhyam Bikas Bank Ltd.</t>
  </si>
  <si>
    <t>Nerude Laghubitta Bikash Bank Ltd.</t>
  </si>
  <si>
    <t>Prime Com. Bank Ltd.</t>
  </si>
  <si>
    <t>Sunrise Bank Ltd.</t>
  </si>
  <si>
    <t>Vibor Bikas Bank Ltd.</t>
  </si>
  <si>
    <t>Nirdhan Utthan Bank Ltd.</t>
  </si>
  <si>
    <t>Narayani Dev. Bank Ltd.</t>
  </si>
  <si>
    <t>Civil Merchant Bittiya Santha Ltd.</t>
  </si>
  <si>
    <t>Prabhu Finance Ltd.</t>
  </si>
  <si>
    <t>Bikas Rinpatra 2071 "Kha"</t>
  </si>
  <si>
    <t>Gov. Bond</t>
  </si>
  <si>
    <t>Bikas Rinpatra 2073 "Ka"</t>
  </si>
  <si>
    <t>First Four Months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</si>
  <si>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</si>
  <si>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</si>
  <si>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</si>
  <si>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</si>
  <si>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</si>
  <si>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</si>
  <si>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</si>
  <si>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</si>
  <si>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</si>
  <si>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</si>
  <si>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</si>
  <si>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</si>
  <si>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</si>
  <si>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</si>
  <si>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</si>
  <si>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</si>
  <si>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</si>
  <si>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</si>
  <si>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</si>
  <si>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</si>
  <si>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</si>
  <si>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</si>
  <si>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</si>
  <si>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</si>
  <si>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</si>
  <si>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</si>
  <si>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</si>
  <si>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</si>
  <si>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</si>
  <si>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</si>
  <si>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</si>
  <si>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</si>
  <si>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</si>
  <si>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</si>
  <si>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</si>
  <si>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</si>
  <si>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</si>
  <si>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</si>
  <si>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</si>
  <si>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</si>
  <si>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</si>
  <si>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</si>
  <si>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</si>
  <si>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</si>
  <si>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</si>
  <si>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</si>
  <si>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</si>
  <si>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</si>
  <si>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</si>
  <si>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</si>
  <si>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</si>
  <si>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</si>
  <si>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</si>
  <si>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</si>
  <si>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</si>
  <si>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</si>
  <si>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</si>
  <si>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</si>
  <si>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</si>
  <si>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</si>
  <si>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</si>
  <si>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</si>
  <si>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</si>
  <si>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</si>
  <si>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</si>
  <si>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</si>
  <si>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</si>
  <si>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</si>
  <si>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</si>
  <si>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</si>
  <si>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</si>
  <si>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</si>
  <si>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</si>
  <si>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</si>
  <si>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Changes in the First Four Months of </t>
  </si>
  <si>
    <t>Changes in the First Four Months of</t>
  </si>
  <si>
    <t xml:space="preserve">Mid- November 2009 </t>
  </si>
  <si>
    <t>During 4 months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</si>
  <si>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</si>
  <si>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</si>
  <si>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</si>
  <si>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</si>
  <si>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</si>
  <si>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</si>
  <si>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</si>
  <si>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</si>
  <si>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</si>
  <si>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</si>
  <si>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</si>
  <si>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</si>
  <si>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</si>
  <si>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</si>
  <si>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</si>
  <si>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</si>
  <si>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</si>
  <si>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</si>
  <si>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</si>
  <si>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</si>
  <si>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</si>
  <si>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</si>
  <si>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Period-end Buying Rate (Rs./USD)</t>
  </si>
  <si>
    <t>Public Issue Approval By SEBON</t>
  </si>
  <si>
    <t>Company</t>
  </si>
  <si>
    <t>Type of Security</t>
  </si>
  <si>
    <t>Nov (e)</t>
  </si>
  <si>
    <t>Rights</t>
  </si>
  <si>
    <t>Ordinary</t>
  </si>
  <si>
    <t>Source: SEBON</t>
  </si>
  <si>
    <t>Listed Date</t>
  </si>
  <si>
    <t>Bonus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</si>
  <si>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</si>
  <si>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</si>
  <si>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</si>
  <si>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</si>
  <si>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</si>
  <si>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</si>
  <si>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</si>
  <si>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</si>
  <si>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</si>
  <si>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</si>
  <si>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</si>
  <si>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</si>
  <si>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</si>
  <si>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</si>
  <si>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</si>
  <si>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</si>
  <si>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</si>
  <si>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</si>
  <si>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</si>
  <si>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</si>
  <si>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</si>
  <si>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</si>
  <si>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</si>
  <si>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</si>
  <si>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</si>
  <si>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</si>
  <si>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</si>
  <si>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</si>
  <si>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</si>
  <si>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</si>
  <si>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</si>
  <si>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</si>
  <si>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</si>
  <si>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</si>
  <si>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</si>
  <si>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</si>
  <si>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</si>
  <si>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</si>
  <si>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</si>
  <si>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</si>
  <si>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</si>
  <si>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</si>
  <si>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</si>
  <si>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</si>
  <si>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</si>
  <si>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</si>
  <si>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</si>
  <si>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</si>
  <si>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7</t>
  </si>
  <si>
    <t>Revised</t>
  </si>
  <si>
    <t>(Point to point annual change)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</si>
  <si>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</si>
  <si>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</si>
  <si>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</si>
  <si>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</si>
  <si>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</si>
  <si>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</si>
  <si>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</si>
  <si>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</si>
  <si>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</si>
  <si>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</si>
  <si>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</si>
  <si>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</si>
  <si>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</si>
  <si>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</si>
  <si>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</si>
  <si>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</si>
  <si>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</si>
  <si>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</si>
  <si>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</si>
  <si>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</si>
  <si>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</si>
  <si>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</si>
  <si>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</si>
  <si>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</si>
  <si>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</si>
  <si>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</si>
  <si>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</si>
  <si>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</si>
  <si>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</si>
  <si>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</si>
  <si>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</si>
  <si>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</si>
  <si>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</si>
  <si>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</si>
  <si>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</si>
  <si>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</si>
  <si>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</si>
  <si>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</si>
  <si>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–</t>
  </si>
  <si>
    <t>FRUITS</t>
  </si>
  <si>
    <t xml:space="preserve"> Exports of Major Commodities to India</t>
  </si>
  <si>
    <t xml:space="preserve"> Exports of Major Commodities to Other Countries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</si>
  <si>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</si>
  <si>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</si>
  <si>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</si>
  <si>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</si>
  <si>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</si>
  <si>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</si>
  <si>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</si>
  <si>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 xml:space="preserve">Groups and Sub-groups </t>
  </si>
  <si>
    <t xml:space="preserve">Weight % </t>
  </si>
  <si>
    <t xml:space="preserve">     2006/07</t>
  </si>
  <si>
    <t>Army  &amp; Police Forces</t>
  </si>
  <si>
    <t>Private Institutions</t>
  </si>
  <si>
    <t>Worker</t>
  </si>
  <si>
    <t xml:space="preserve">Mid-November  2009 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</si>
  <si>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</si>
  <si>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</si>
  <si>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</si>
  <si>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</si>
  <si>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</si>
  <si>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</si>
  <si>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</si>
  <si>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</si>
  <si>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</si>
  <si>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</si>
  <si>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</si>
  <si>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</si>
  <si>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</si>
  <si>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</si>
  <si>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</si>
  <si>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</si>
  <si>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Table 8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</si>
  <si>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</si>
  <si>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</si>
  <si>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</si>
  <si>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</si>
  <si>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</si>
  <si>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</si>
  <si>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</si>
  <si>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</si>
  <si>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</si>
  <si>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</si>
  <si>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</si>
  <si>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</si>
  <si>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</si>
  <si>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</si>
  <si>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</si>
  <si>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</si>
  <si>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</si>
  <si>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</si>
  <si>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</si>
  <si>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</si>
  <si>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</si>
  <si>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</si>
  <si>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</si>
  <si>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</si>
  <si>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</si>
  <si>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</si>
  <si>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</si>
  <si>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</si>
  <si>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</si>
  <si>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</si>
  <si>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</si>
  <si>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</si>
  <si>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</si>
  <si>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</si>
  <si>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</si>
  <si>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</si>
  <si>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</si>
  <si>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</si>
  <si>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</si>
  <si>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</si>
  <si>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</si>
  <si>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</si>
  <si>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</si>
  <si>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</si>
  <si>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</si>
  <si>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</si>
  <si>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</si>
  <si>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</si>
  <si>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 xml:space="preserve">2008 </t>
  </si>
  <si>
    <t>2009E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</si>
  <si>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</si>
  <si>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</si>
  <si>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</si>
  <si>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</si>
  <si>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</si>
  <si>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</si>
  <si>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</si>
  <si>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</si>
  <si>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</si>
  <si>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</si>
  <si>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S.N.</t>
  </si>
  <si>
    <t>Table 35</t>
  </si>
  <si>
    <t>Nepal SBI Bank Ltd.</t>
  </si>
  <si>
    <t>9/24/2009 (6/08/2066)</t>
  </si>
  <si>
    <t>Laxmi Bank Ltd.</t>
  </si>
  <si>
    <t>10/15/2009 (6/29/2066)</t>
  </si>
  <si>
    <t>Miteri Development Bank Ltd.</t>
  </si>
  <si>
    <t>8/16/2009 (4/32/2066)</t>
  </si>
  <si>
    <t>9/02/2009 (5/17/2066)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</si>
  <si>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</si>
  <si>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</si>
  <si>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</si>
  <si>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</si>
  <si>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</si>
  <si>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</si>
  <si>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Listed Shares  in Nepal Stock Exchange Limited</t>
  </si>
  <si>
    <t>Listed Securities in Thousand</t>
  </si>
  <si>
    <t>Listed Amounts in million</t>
  </si>
  <si>
    <t>Api Finance Ltd.</t>
  </si>
  <si>
    <t>Om Finance Ltd.</t>
  </si>
  <si>
    <t>Kumari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</si>
  <si>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</si>
  <si>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</si>
  <si>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</si>
  <si>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</si>
  <si>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</si>
  <si>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Source: Nepal Stock Exchange Limited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</si>
  <si>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</si>
  <si>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</si>
  <si>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</si>
  <si>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</si>
  <si>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</si>
  <si>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</si>
  <si>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</si>
  <si>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 xml:space="preserve">P Provisional   </t>
  </si>
  <si>
    <t>R  Revised</t>
  </si>
  <si>
    <t>First Four  Months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</si>
  <si>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</si>
  <si>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</si>
  <si>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</si>
  <si>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</si>
  <si>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</si>
  <si>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</si>
  <si>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</si>
  <si>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</si>
  <si>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</si>
  <si>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</si>
  <si>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</si>
  <si>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</si>
  <si>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</si>
  <si>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</si>
  <si>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</si>
  <si>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</si>
  <si>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</si>
  <si>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</si>
  <si>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</si>
  <si>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</si>
  <si>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</si>
  <si>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</si>
  <si>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</si>
  <si>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</si>
  <si>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</si>
  <si>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</si>
  <si>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</si>
  <si>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</si>
  <si>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</si>
  <si>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</si>
  <si>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</si>
  <si>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</si>
  <si>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</si>
  <si>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</si>
  <si>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</si>
  <si>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</si>
  <si>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</si>
  <si>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</si>
  <si>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</si>
  <si>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</si>
  <si>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</si>
  <si>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</si>
  <si>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</si>
  <si>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</si>
  <si>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</si>
  <si>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</si>
  <si>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</si>
  <si>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</si>
  <si>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</si>
  <si>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</si>
  <si>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</si>
  <si>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</si>
  <si>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</si>
  <si>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</si>
  <si>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</si>
  <si>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</si>
  <si>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</si>
  <si>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</si>
  <si>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</si>
  <si>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</si>
  <si>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</si>
  <si>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</si>
  <si>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</si>
  <si>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</si>
  <si>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</si>
  <si>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</si>
  <si>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</si>
  <si>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</si>
  <si>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</si>
  <si>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</si>
  <si>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</si>
  <si>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</si>
  <si>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</si>
  <si>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</si>
  <si>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</si>
  <si>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</si>
  <si>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</si>
  <si>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</si>
  <si>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</si>
  <si>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</si>
  <si>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</si>
  <si>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</si>
  <si>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</si>
  <si>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</si>
  <si>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</si>
  <si>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</si>
  <si>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</si>
  <si>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</si>
  <si>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</si>
  <si>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</si>
  <si>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</si>
  <si>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</si>
  <si>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</si>
  <si>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</si>
  <si>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</si>
  <si>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</si>
  <si>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</si>
  <si>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</si>
  <si>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</si>
  <si>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</si>
  <si>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Group &amp; sub-groups</t>
  </si>
  <si>
    <t>Total weight excluded 31.58</t>
  </si>
  <si>
    <t>Total weight included 68.42</t>
  </si>
  <si>
    <t xml:space="preserve">     2007/08</t>
  </si>
  <si>
    <t xml:space="preserve">     2008/09</t>
  </si>
  <si>
    <t xml:space="preserve">     2009/10P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</si>
  <si>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</si>
  <si>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</si>
  <si>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</si>
  <si>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</si>
  <si>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</si>
  <si>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</si>
  <si>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</si>
  <si>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</si>
  <si>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</si>
  <si>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</si>
  <si>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</si>
  <si>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</si>
  <si>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</si>
  <si>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</si>
  <si>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</si>
  <si>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</si>
  <si>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</si>
  <si>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</si>
  <si>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</si>
  <si>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</si>
  <si>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</si>
  <si>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</si>
  <si>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</si>
  <si>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</si>
  <si>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</si>
  <si>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</si>
  <si>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</si>
  <si>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</si>
  <si>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</si>
  <si>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</si>
  <si>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</si>
  <si>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</si>
  <si>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</si>
  <si>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</si>
  <si>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</si>
  <si>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</si>
  <si>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</si>
  <si>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</si>
  <si>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</si>
  <si>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</si>
  <si>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</si>
  <si>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</si>
  <si>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</si>
  <si>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</si>
  <si>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</si>
  <si>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</si>
  <si>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</si>
  <si>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</si>
  <si>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</si>
  <si>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</si>
  <si>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</si>
  <si>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</si>
  <si>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</si>
  <si>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</si>
  <si>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</si>
  <si>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</si>
  <si>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</si>
  <si>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</si>
  <si>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</si>
  <si>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</si>
  <si>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</si>
  <si>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</si>
  <si>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</si>
  <si>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</si>
  <si>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</si>
  <si>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</si>
  <si>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</si>
  <si>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</si>
  <si>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</si>
  <si>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</si>
  <si>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</si>
  <si>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</si>
  <si>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</si>
  <si>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</si>
  <si>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</si>
  <si>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</si>
  <si>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</si>
  <si>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</si>
  <si>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</si>
  <si>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</si>
  <si>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</si>
  <si>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</si>
  <si>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</si>
  <si>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Urban Consumer Price Index : Tarai</t>
  </si>
  <si>
    <t>13.5</t>
  </si>
  <si>
    <t>14.5</t>
  </si>
  <si>
    <t xml:space="preserve">Column 5 </t>
  </si>
  <si>
    <t xml:space="preserve">Column 8 </t>
  </si>
  <si>
    <t>** Base: July 16, 2006</t>
  </si>
  <si>
    <t>Index</t>
  </si>
  <si>
    <t>Resources</t>
  </si>
  <si>
    <t>Amount Change</t>
  </si>
  <si>
    <t>4 Months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</si>
  <si>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</si>
  <si>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</si>
  <si>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</si>
  <si>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</si>
  <si>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</si>
  <si>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</si>
  <si>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</si>
  <si>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</si>
  <si>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</si>
  <si>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</si>
  <si>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</si>
  <si>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</si>
  <si>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</si>
  <si>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</si>
  <si>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</si>
  <si>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</si>
  <si>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</si>
  <si>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</si>
  <si>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</si>
  <si>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</si>
  <si>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</si>
  <si>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</si>
  <si>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</si>
  <si>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</si>
  <si>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</si>
  <si>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</si>
  <si>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</si>
  <si>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</si>
  <si>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</si>
  <si>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</si>
  <si>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</si>
  <si>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</si>
  <si>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</si>
  <si>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</si>
  <si>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</si>
  <si>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</si>
  <si>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</si>
  <si>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</si>
  <si>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</si>
  <si>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</si>
  <si>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</si>
  <si>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</si>
  <si>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</si>
  <si>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</si>
  <si>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</si>
  <si>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</si>
  <si>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</si>
  <si>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</si>
  <si>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Mid-November 2009 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</si>
  <si>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</si>
  <si>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</si>
  <si>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</si>
  <si>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</si>
  <si>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</si>
  <si>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</si>
  <si>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</si>
  <si>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</si>
  <si>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</si>
  <si>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</si>
  <si>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</si>
  <si>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</si>
  <si>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</si>
  <si>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</si>
  <si>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</si>
  <si>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</si>
  <si>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</si>
  <si>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</si>
  <si>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</si>
  <si>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</si>
  <si>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</si>
  <si>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</si>
  <si>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</si>
  <si>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</si>
  <si>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</si>
  <si>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</si>
  <si>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</si>
  <si>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</si>
  <si>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</si>
  <si>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</si>
  <si>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</si>
  <si>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</si>
  <si>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</si>
  <si>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</si>
  <si>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</si>
  <si>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</si>
  <si>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</si>
  <si>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</si>
  <si>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</si>
  <si>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</si>
  <si>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</si>
  <si>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</si>
  <si>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>Oct/Nov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</si>
  <si>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</si>
  <si>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</si>
  <si>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</si>
  <si>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</si>
  <si>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</si>
  <si>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</si>
  <si>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</si>
  <si>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</si>
  <si>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</si>
  <si>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</si>
  <si>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</si>
  <si>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</si>
  <si>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</si>
  <si>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</si>
  <si>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</si>
  <si>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</si>
  <si>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</si>
  <si>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</si>
  <si>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</si>
  <si>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</si>
  <si>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</si>
  <si>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</si>
  <si>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</si>
  <si>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</si>
  <si>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</si>
  <si>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</si>
  <si>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</si>
  <si>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</si>
  <si>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</si>
  <si>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</si>
  <si>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7/27/2009 (4/12/2066)</t>
  </si>
  <si>
    <t>8/9/2009 (4/25/2066)</t>
  </si>
  <si>
    <t>8/23/2009 (5/7/2066)</t>
  </si>
  <si>
    <t>8/26/2009 (5/10/2066)</t>
  </si>
  <si>
    <t>9/7/2009 (5/22/2066)</t>
  </si>
  <si>
    <t>9/10/2009 (5/25/2066)</t>
  </si>
  <si>
    <t>9/16/2009 (5/31/2066)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</si>
  <si>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</si>
  <si>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</si>
  <si>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</si>
  <si>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</si>
  <si>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</si>
  <si>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</si>
  <si>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</si>
  <si>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</si>
  <si>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</si>
  <si>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</si>
  <si>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</si>
  <si>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</si>
  <si>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</si>
  <si>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</si>
  <si>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</si>
  <si>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</si>
  <si>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</si>
  <si>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>14.4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</si>
  <si>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</si>
  <si>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</si>
  <si>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</si>
  <si>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</si>
  <si>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</si>
  <si>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</si>
  <si>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</si>
  <si>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</si>
  <si>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</si>
  <si>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</si>
  <si>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</si>
  <si>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</si>
  <si>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</si>
  <si>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</si>
  <si>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</si>
  <si>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</si>
  <si>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</si>
  <si>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</si>
  <si>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</si>
  <si>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</si>
  <si>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3.1 Deposit collection Institution</t>
  </si>
  <si>
    <t>Mid-Jul To Mid-Nov</t>
  </si>
  <si>
    <t>* Change in NFA is derived by taking mid-July as base and minus (-) sign indicates increase.</t>
  </si>
  <si>
    <t>* *  After adjusting exchange valuation gain/loss</t>
  </si>
  <si>
    <t>6.Change in NFA (6+7)**</t>
  </si>
  <si>
    <t>Sources: Nepal Rastra Bank and Commercial Banks;  E  estimated.</t>
  </si>
  <si>
    <r>
      <t xml:space="preserve">Sources: </t>
    </r>
    <r>
      <rPr>
        <sz val="8"/>
        <rFont val="Arial"/>
        <family val="2"/>
      </rPr>
      <t>h</t>
    </r>
    <r>
      <rPr>
        <u val="single"/>
        <sz val="8"/>
        <rFont val="Arial"/>
        <family val="2"/>
      </rPr>
      <t>ttp://www.eia.doe.gov/emeu/international/crude1.xls</t>
    </r>
    <r>
      <rPr>
        <sz val="8"/>
        <rFont val="Arial"/>
        <family val="2"/>
      </rPr>
      <t xml:space="preserve"> and </t>
    </r>
    <r>
      <rPr>
        <u val="single"/>
        <sz val="8"/>
        <rFont val="Arial"/>
        <family val="2"/>
      </rPr>
      <t>http://www.kitco.com/gold.londonfix.html</t>
    </r>
  </si>
  <si>
    <t>Nov-Nov</t>
  </si>
  <si>
    <t>3.2 Non-Deposit Financial Institutions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</si>
  <si>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</si>
  <si>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</si>
  <si>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</si>
  <si>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</si>
  <si>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</si>
  <si>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</si>
  <si>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</si>
  <si>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</si>
  <si>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</si>
  <si>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</si>
  <si>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</si>
  <si>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</si>
  <si>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</si>
  <si>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</si>
  <si>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</si>
  <si>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</si>
  <si>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</si>
  <si>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</si>
  <si>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</si>
  <si>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</si>
  <si>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</si>
  <si>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</si>
  <si>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</si>
  <si>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</si>
  <si>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</si>
  <si>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</si>
  <si>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</si>
  <si>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</si>
  <si>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</si>
  <si>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</si>
  <si>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</si>
  <si>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</si>
  <si>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</si>
  <si>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</si>
  <si>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</si>
  <si>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</si>
  <si>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</si>
  <si>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</si>
  <si>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</si>
  <si>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</si>
  <si>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</si>
  <si>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</si>
  <si>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</si>
  <si>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</si>
  <si>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</si>
  <si>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</si>
  <si>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</si>
  <si>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</si>
  <si>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</si>
  <si>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</si>
  <si>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</si>
  <si>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</si>
  <si>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</si>
  <si>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</si>
  <si>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</si>
  <si>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</si>
  <si>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</si>
  <si>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</si>
  <si>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</si>
  <si>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</si>
  <si>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</si>
  <si>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</si>
  <si>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</si>
  <si>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</si>
  <si>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</si>
  <si>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</si>
  <si>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</si>
  <si>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</si>
  <si>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</si>
  <si>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</si>
  <si>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</si>
  <si>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</si>
  <si>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</si>
  <si>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</si>
  <si>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</si>
  <si>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</si>
  <si>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</si>
  <si>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</si>
  <si>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</si>
  <si>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</si>
  <si>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</si>
  <si>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</si>
  <si>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</si>
  <si>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</si>
  <si>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</si>
  <si>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</si>
  <si>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</si>
  <si>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</si>
  <si>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</si>
  <si>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</si>
  <si>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</si>
  <si>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</si>
  <si>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</si>
  <si>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</si>
  <si>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</si>
  <si>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</si>
  <si>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</si>
  <si>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</si>
  <si>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</si>
  <si>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</si>
  <si>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</si>
  <si>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</si>
  <si>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</si>
  <si>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</si>
  <si>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</si>
  <si>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</si>
  <si>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</si>
  <si>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</si>
  <si>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</si>
  <si>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</si>
  <si>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</si>
  <si>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</si>
  <si>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</si>
  <si>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</si>
  <si>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 xml:space="preserve"> National Urban Consumer Price Index</t>
  </si>
  <si>
    <t>Core CPI Inflation**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</si>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</sst>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2"/>
      <name val="Helv"/>
      <family val="0"/>
    </font>
    <font>
      <sz val="10"/>
      <color indexed="57"/>
      <name val="Arial"/>
      <family val="2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48"/>
      <name val="Times New Roman"/>
      <family val="1"/>
    </font>
    <font>
      <b/>
      <sz val="12"/>
      <name val="Helv"/>
      <family val="0"/>
    </font>
    <font>
      <sz val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sz val="8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>
        <color indexed="63"/>
      </left>
      <right style="medium"/>
      <top>
        <color indexed="63"/>
      </top>
      <bottom style="hair">
        <color indexed="50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3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5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3">
      <alignment/>
      <protection/>
    </xf>
    <xf numFmtId="165" fontId="2" fillId="0" borderId="0" xfId="23" applyFont="1">
      <alignment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20" xfId="0" applyFont="1" applyBorder="1" applyAlignment="1">
      <alignment/>
    </xf>
    <xf numFmtId="0" fontId="11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6" fillId="2" borderId="22" xfId="0" applyFont="1" applyFill="1" applyBorder="1" applyAlignment="1" quotePrefix="1">
      <alignment horizontal="center"/>
    </xf>
    <xf numFmtId="0" fontId="16" fillId="2" borderId="23" xfId="0" applyFont="1" applyFill="1" applyBorder="1" applyAlignment="1" quotePrefix="1">
      <alignment horizontal="center"/>
    </xf>
    <xf numFmtId="177" fontId="16" fillId="0" borderId="8" xfId="0" applyNumberFormat="1" applyFont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2" borderId="24" xfId="0" applyFont="1" applyFill="1" applyBorder="1" applyAlignment="1" quotePrefix="1">
      <alignment horizontal="center"/>
    </xf>
    <xf numFmtId="176" fontId="16" fillId="0" borderId="8" xfId="0" applyNumberFormat="1" applyFont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center" vertical="center"/>
    </xf>
    <xf numFmtId="39" fontId="16" fillId="0" borderId="0" xfId="0" applyNumberFormat="1" applyFont="1" applyAlignment="1" applyProtection="1">
      <alignment horizontal="center"/>
      <protection/>
    </xf>
    <xf numFmtId="39" fontId="16" fillId="2" borderId="25" xfId="0" applyNumberFormat="1" applyFont="1" applyFill="1" applyBorder="1" applyAlignment="1" applyProtection="1">
      <alignment horizontal="center" vertical="center"/>
      <protection/>
    </xf>
    <xf numFmtId="177" fontId="16" fillId="2" borderId="26" xfId="0" applyNumberFormat="1" applyFont="1" applyFill="1" applyBorder="1" applyAlignment="1">
      <alignment horizontal="left" vertical="center"/>
    </xf>
    <xf numFmtId="39" fontId="16" fillId="2" borderId="27" xfId="0" applyNumberFormat="1" applyFont="1" applyFill="1" applyBorder="1" applyAlignment="1" applyProtection="1">
      <alignment horizontal="center" vertical="center"/>
      <protection/>
    </xf>
    <xf numFmtId="39" fontId="16" fillId="2" borderId="1" xfId="0" applyNumberFormat="1" applyFont="1" applyFill="1" applyBorder="1" applyAlignment="1" applyProtection="1">
      <alignment horizontal="center" vertical="center"/>
      <protection/>
    </xf>
    <xf numFmtId="39" fontId="16" fillId="2" borderId="4" xfId="0" applyNumberFormat="1" applyFont="1" applyFill="1" applyBorder="1" applyAlignment="1" applyProtection="1">
      <alignment horizontal="center" vertical="center" wrapText="1"/>
      <protection/>
    </xf>
    <xf numFmtId="39" fontId="16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177" fontId="8" fillId="0" borderId="3" xfId="0" applyNumberFormat="1" applyFont="1" applyFill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17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7" fontId="8" fillId="0" borderId="27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177" fontId="16" fillId="0" borderId="30" xfId="0" applyNumberFormat="1" applyFont="1" applyFill="1" applyBorder="1" applyAlignment="1">
      <alignment vertical="center"/>
    </xf>
    <xf numFmtId="177" fontId="16" fillId="0" borderId="31" xfId="0" applyNumberFormat="1" applyFont="1" applyFill="1" applyBorder="1" applyAlignment="1">
      <alignment vertical="center"/>
    </xf>
    <xf numFmtId="177" fontId="16" fillId="0" borderId="32" xfId="0" applyNumberFormat="1" applyFont="1" applyFill="1" applyBorder="1" applyAlignment="1">
      <alignment vertical="center"/>
    </xf>
    <xf numFmtId="177" fontId="16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6" fillId="2" borderId="27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2" borderId="34" xfId="0" applyFont="1" applyFill="1" applyBorder="1" applyAlignment="1">
      <alignment horizontal="left" vertical="center"/>
    </xf>
    <xf numFmtId="0" fontId="16" fillId="2" borderId="24" xfId="0" applyFont="1" applyFill="1" applyBorder="1" applyAlignment="1" quotePrefix="1">
      <alignment horizontal="center" vertical="center"/>
    </xf>
    <xf numFmtId="0" fontId="16" fillId="2" borderId="22" xfId="0" applyFont="1" applyFill="1" applyBorder="1" applyAlignment="1" quotePrefix="1">
      <alignment horizontal="center" vertical="center"/>
    </xf>
    <xf numFmtId="0" fontId="16" fillId="2" borderId="23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2" borderId="34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68" fontId="16" fillId="0" borderId="7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43" fontId="2" fillId="0" borderId="13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7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Border="1" applyAlignment="1">
      <alignment/>
    </xf>
    <xf numFmtId="43" fontId="2" fillId="0" borderId="19" xfId="15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17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35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43" fontId="2" fillId="0" borderId="17" xfId="15" applyNumberFormat="1" applyFont="1" applyFill="1" applyBorder="1" applyAlignment="1">
      <alignment/>
    </xf>
    <xf numFmtId="166" fontId="1" fillId="0" borderId="36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15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2" fillId="0" borderId="36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1" fillId="0" borderId="37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7" xfId="0" applyNumberFormat="1" applyFont="1" applyBorder="1" applyAlignment="1">
      <alignment horizontal="right"/>
    </xf>
    <xf numFmtId="0" fontId="12" fillId="0" borderId="0" xfId="30" applyFont="1">
      <alignment/>
      <protection/>
    </xf>
    <xf numFmtId="0" fontId="2" fillId="0" borderId="0" xfId="30" applyFont="1">
      <alignment/>
      <protection/>
    </xf>
    <xf numFmtId="164" fontId="1" fillId="0" borderId="13" xfId="30" applyNumberFormat="1" applyFont="1" applyBorder="1">
      <alignment/>
      <protection/>
    </xf>
    <xf numFmtId="164" fontId="2" fillId="0" borderId="13" xfId="30" applyNumberFormat="1" applyFont="1" applyBorder="1">
      <alignment/>
      <protection/>
    </xf>
    <xf numFmtId="164" fontId="2" fillId="0" borderId="19" xfId="30" applyNumberFormat="1" applyFont="1" applyBorder="1">
      <alignment/>
      <protection/>
    </xf>
    <xf numFmtId="0" fontId="2" fillId="0" borderId="0" xfId="30" applyFont="1" applyAlignment="1">
      <alignment horizontal="right"/>
      <protection/>
    </xf>
    <xf numFmtId="164" fontId="2" fillId="0" borderId="21" xfId="30" applyNumberFormat="1" applyFont="1" applyBorder="1">
      <alignment/>
      <protection/>
    </xf>
    <xf numFmtId="164" fontId="2" fillId="0" borderId="2" xfId="30" applyNumberFormat="1" applyFont="1" applyBorder="1">
      <alignment/>
      <protection/>
    </xf>
    <xf numFmtId="164" fontId="2" fillId="0" borderId="4" xfId="30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1" fontId="1" fillId="2" borderId="38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" fontId="1" fillId="0" borderId="0" xfId="30" applyNumberFormat="1" applyFont="1" applyFill="1" applyAlignment="1">
      <alignment horizontal="centerContinuous"/>
      <protection/>
    </xf>
    <xf numFmtId="4" fontId="5" fillId="0" borderId="0" xfId="30" applyNumberFormat="1" applyFont="1" applyAlignment="1" applyProtection="1">
      <alignment horizontal="centerContinuous"/>
      <protection/>
    </xf>
    <xf numFmtId="0" fontId="2" fillId="0" borderId="0" xfId="30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1" fillId="2" borderId="14" xfId="0" applyFont="1" applyFill="1" applyBorder="1" applyAlignment="1" quotePrefix="1">
      <alignment horizontal="centerContinuous"/>
    </xf>
    <xf numFmtId="0" fontId="1" fillId="2" borderId="39" xfId="0" applyFont="1" applyFill="1" applyBorder="1" applyAlignment="1" quotePrefix="1">
      <alignment horizontal="centerContinuous"/>
    </xf>
    <xf numFmtId="0" fontId="1" fillId="2" borderId="13" xfId="0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41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16" fillId="2" borderId="4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27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6" fontId="5" fillId="0" borderId="0" xfId="31" applyFont="1" applyAlignment="1" applyProtection="1">
      <alignment horizontal="centerContinuous"/>
      <protection/>
    </xf>
    <xf numFmtId="166" fontId="11" fillId="0" borderId="0" xfId="31" applyFont="1" applyBorder="1" applyAlignment="1" applyProtection="1">
      <alignment horizontal="centerContinuous"/>
      <protection/>
    </xf>
    <xf numFmtId="166" fontId="2" fillId="0" borderId="0" xfId="31" applyFont="1" applyBorder="1">
      <alignment/>
      <protection/>
    </xf>
    <xf numFmtId="166" fontId="10" fillId="0" borderId="0" xfId="31" applyFont="1" applyBorder="1">
      <alignment/>
      <protection/>
    </xf>
    <xf numFmtId="166" fontId="10" fillId="0" borderId="0" xfId="31" applyFont="1" applyFill="1" applyBorder="1">
      <alignment/>
      <protection/>
    </xf>
    <xf numFmtId="166" fontId="2" fillId="0" borderId="0" xfId="31" applyFont="1" applyBorder="1" applyAlignment="1">
      <alignment horizontal="left"/>
      <protection/>
    </xf>
    <xf numFmtId="166" fontId="10" fillId="0" borderId="0" xfId="31" applyFont="1">
      <alignment/>
      <protection/>
    </xf>
    <xf numFmtId="0" fontId="15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15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166" fontId="3" fillId="2" borderId="14" xfId="21" applyFont="1" applyFill="1" applyBorder="1">
      <alignment/>
      <protection/>
    </xf>
    <xf numFmtId="166" fontId="2" fillId="2" borderId="46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quotePrefix="1">
      <alignment/>
    </xf>
    <xf numFmtId="0" fontId="19" fillId="0" borderId="0" xfId="0" applyFont="1" applyAlignment="1">
      <alignment horizontal="right"/>
    </xf>
    <xf numFmtId="0" fontId="19" fillId="0" borderId="0" xfId="30" applyFont="1" applyAlignment="1" applyProtection="1">
      <alignment horizontal="right"/>
      <protection/>
    </xf>
    <xf numFmtId="166" fontId="26" fillId="0" borderId="0" xfId="31" applyFont="1" applyBorder="1">
      <alignment/>
      <protection/>
    </xf>
    <xf numFmtId="166" fontId="26" fillId="0" borderId="0" xfId="31" applyFont="1" applyBorder="1" applyAlignment="1">
      <alignment horizontal="right"/>
      <protection/>
    </xf>
    <xf numFmtId="166" fontId="15" fillId="0" borderId="0" xfId="31" applyFont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2" fillId="0" borderId="36" xfId="0" applyNumberFormat="1" applyFont="1" applyBorder="1" applyAlignment="1">
      <alignment/>
    </xf>
    <xf numFmtId="1" fontId="1" fillId="2" borderId="21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164" fontId="8" fillId="0" borderId="0" xfId="0" applyNumberFormat="1" applyFont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5" xfId="0" applyFont="1" applyFill="1" applyBorder="1" applyAlignment="1" quotePrefix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1" fillId="2" borderId="14" xfId="0" applyNumberFormat="1" applyFont="1" applyFill="1" applyBorder="1" applyAlignment="1">
      <alignment/>
    </xf>
    <xf numFmtId="164" fontId="1" fillId="2" borderId="3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36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27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43" fontId="2" fillId="0" borderId="15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15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27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27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77" fontId="2" fillId="0" borderId="1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1" fillId="0" borderId="17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/>
      <protection/>
    </xf>
    <xf numFmtId="168" fontId="2" fillId="0" borderId="17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7" xfId="15" applyNumberFormat="1" applyFont="1" applyFill="1" applyBorder="1" applyAlignment="1">
      <alignment horizontal="right" vertical="center"/>
    </xf>
    <xf numFmtId="0" fontId="2" fillId="0" borderId="26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28" xfId="15" applyNumberFormat="1" applyFont="1" applyFill="1" applyBorder="1" applyAlignment="1">
      <alignment horizontal="right" vertical="center"/>
    </xf>
    <xf numFmtId="43" fontId="2" fillId="0" borderId="17" xfId="15" applyNumberFormat="1" applyFont="1" applyFill="1" applyBorder="1" applyAlignment="1">
      <alignment horizontal="center"/>
    </xf>
    <xf numFmtId="43" fontId="2" fillId="0" borderId="41" xfId="15" applyNumberFormat="1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1" fillId="2" borderId="4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0" borderId="47" xfId="0" applyFont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164" fontId="2" fillId="0" borderId="35" xfId="0" applyNumberFormat="1" applyFont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0" fontId="15" fillId="0" borderId="47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164" fontId="2" fillId="0" borderId="35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64" fontId="2" fillId="0" borderId="35" xfId="0" applyNumberFormat="1" applyFont="1" applyBorder="1" applyAlignment="1" quotePrefix="1">
      <alignment horizontal="right"/>
    </xf>
    <xf numFmtId="164" fontId="2" fillId="0" borderId="35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 quotePrefix="1">
      <alignment/>
    </xf>
    <xf numFmtId="164" fontId="2" fillId="0" borderId="35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 quotePrefix="1">
      <alignment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right" vertical="center"/>
    </xf>
    <xf numFmtId="164" fontId="2" fillId="0" borderId="51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1" fillId="2" borderId="4" xfId="23" applyNumberFormat="1" applyFont="1" applyFill="1" applyBorder="1" applyAlignment="1" applyProtection="1">
      <alignment horizontal="center" vertical="center"/>
      <protection/>
    </xf>
    <xf numFmtId="165" fontId="1" fillId="2" borderId="1" xfId="23" applyNumberFormat="1" applyFont="1" applyFill="1" applyBorder="1" applyAlignment="1" applyProtection="1">
      <alignment horizontal="center" vertical="center"/>
      <protection/>
    </xf>
    <xf numFmtId="165" fontId="1" fillId="2" borderId="53" xfId="23" applyNumberFormat="1" applyFont="1" applyFill="1" applyBorder="1" applyAlignment="1" applyProtection="1">
      <alignment horizontal="center" vertical="center"/>
      <protection/>
    </xf>
    <xf numFmtId="165" fontId="1" fillId="2" borderId="49" xfId="23" applyNumberFormat="1" applyFont="1" applyFill="1" applyBorder="1" applyAlignment="1" applyProtection="1">
      <alignment horizontal="center" vertical="center"/>
      <protection/>
    </xf>
    <xf numFmtId="165" fontId="2" fillId="0" borderId="54" xfId="23" applyNumberFormat="1" applyFont="1" applyBorder="1" applyAlignment="1" applyProtection="1">
      <alignment horizontal="center" vertical="center"/>
      <protection/>
    </xf>
    <xf numFmtId="165" fontId="1" fillId="0" borderId="55" xfId="23" applyNumberFormat="1" applyFont="1" applyBorder="1" applyAlignment="1" applyProtection="1">
      <alignment horizontal="center" vertical="center"/>
      <protection/>
    </xf>
    <xf numFmtId="0" fontId="1" fillId="2" borderId="5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0" fillId="0" borderId="0" xfId="25" applyFont="1">
      <alignment/>
      <protection/>
    </xf>
    <xf numFmtId="49" fontId="20" fillId="2" borderId="57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27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5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20" fillId="0" borderId="13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0" fillId="0" borderId="13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0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20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>
      <alignment horizontal="right"/>
    </xf>
    <xf numFmtId="166" fontId="20" fillId="0" borderId="13" xfId="0" applyNumberFormat="1" applyFont="1" applyBorder="1" applyAlignment="1">
      <alignment horizontal="right"/>
    </xf>
    <xf numFmtId="166" fontId="15" fillId="0" borderId="13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 applyProtection="1">
      <alignment horizontal="right"/>
      <protection locked="0"/>
    </xf>
    <xf numFmtId="166" fontId="15" fillId="0" borderId="13" xfId="0" applyNumberFormat="1" applyFont="1" applyBorder="1" applyAlignment="1" applyProtection="1">
      <alignment horizontal="right"/>
      <protection/>
    </xf>
    <xf numFmtId="166" fontId="15" fillId="0" borderId="0" xfId="0" applyNumberFormat="1" applyFont="1" applyBorder="1" applyAlignment="1" applyProtection="1">
      <alignment horizontal="right"/>
      <protection/>
    </xf>
    <xf numFmtId="166" fontId="24" fillId="0" borderId="13" xfId="0" applyNumberFormat="1" applyFont="1" applyBorder="1" applyAlignment="1" applyProtection="1">
      <alignment horizontal="right"/>
      <protection/>
    </xf>
    <xf numFmtId="0" fontId="1" fillId="2" borderId="34" xfId="0" applyFont="1" applyFill="1" applyBorder="1" applyAlignment="1">
      <alignment/>
    </xf>
    <xf numFmtId="0" fontId="1" fillId="2" borderId="26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164" fontId="2" fillId="0" borderId="41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vertical="center"/>
      <protection/>
    </xf>
    <xf numFmtId="164" fontId="1" fillId="0" borderId="49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58" xfId="0" applyNumberFormat="1" applyFont="1" applyBorder="1" applyAlignment="1" applyProtection="1">
      <alignment horizontal="center" vertical="center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1" fontId="1" fillId="0" borderId="20" xfId="0" applyNumberFormat="1" applyFont="1" applyBorder="1" applyAlignment="1" applyProtection="1">
      <alignment horizontal="center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1" fontId="15" fillId="0" borderId="20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/>
      <protection locked="0"/>
    </xf>
    <xf numFmtId="1" fontId="15" fillId="0" borderId="20" xfId="0" applyNumberFormat="1" applyFont="1" applyBorder="1" applyAlignment="1" applyProtection="1">
      <alignment/>
      <protection locked="0"/>
    </xf>
    <xf numFmtId="1" fontId="15" fillId="0" borderId="29" xfId="0" applyNumberFormat="1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/>
      <protection locked="0"/>
    </xf>
    <xf numFmtId="166" fontId="2" fillId="0" borderId="5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57" xfId="0" applyNumberFormat="1" applyFont="1" applyFill="1" applyBorder="1" applyAlignment="1">
      <alignment horizontal="right"/>
    </xf>
    <xf numFmtId="166" fontId="2" fillId="0" borderId="58" xfId="0" applyNumberFormat="1" applyFont="1" applyBorder="1" applyAlignment="1">
      <alignment horizontal="right"/>
    </xf>
    <xf numFmtId="166" fontId="1" fillId="0" borderId="21" xfId="31" applyFont="1" applyBorder="1" applyAlignment="1" quotePrefix="1">
      <alignment horizontal="right"/>
      <protection/>
    </xf>
    <xf numFmtId="166" fontId="2" fillId="0" borderId="13" xfId="31" applyFont="1" applyBorder="1" applyAlignment="1">
      <alignment horizontal="right"/>
      <protection/>
    </xf>
    <xf numFmtId="166" fontId="1" fillId="0" borderId="13" xfId="31" applyFont="1" applyBorder="1" applyAlignment="1">
      <alignment horizontal="right"/>
      <protection/>
    </xf>
    <xf numFmtId="166" fontId="1" fillId="0" borderId="21" xfId="31" applyFont="1" applyBorder="1">
      <alignment/>
      <protection/>
    </xf>
    <xf numFmtId="166" fontId="1" fillId="2" borderId="35" xfId="31" applyFont="1" applyFill="1" applyBorder="1" applyAlignment="1" quotePrefix="1">
      <alignment horizontal="center"/>
      <protection/>
    </xf>
    <xf numFmtId="166" fontId="1" fillId="2" borderId="25" xfId="31" applyFont="1" applyFill="1" applyBorder="1" applyAlignment="1">
      <alignment horizontal="left"/>
      <protection/>
    </xf>
    <xf numFmtId="166" fontId="1" fillId="2" borderId="38" xfId="31" applyFont="1" applyFill="1" applyBorder="1">
      <alignment/>
      <protection/>
    </xf>
    <xf numFmtId="166" fontId="1" fillId="2" borderId="26" xfId="31" applyFont="1" applyFill="1" applyBorder="1" applyAlignment="1">
      <alignment horizontal="center"/>
      <protection/>
    </xf>
    <xf numFmtId="166" fontId="1" fillId="2" borderId="49" xfId="31" applyFont="1" applyFill="1" applyBorder="1" applyAlignment="1" quotePrefix="1">
      <alignment horizontal="center"/>
      <protection/>
    </xf>
    <xf numFmtId="166" fontId="1" fillId="0" borderId="43" xfId="31" applyFont="1" applyBorder="1" applyAlignment="1" quotePrefix="1">
      <alignment horizontal="right"/>
      <protection/>
    </xf>
    <xf numFmtId="167" fontId="2" fillId="0" borderId="20" xfId="31" applyNumberFormat="1" applyFont="1" applyBorder="1" applyAlignment="1">
      <alignment horizontal="left"/>
      <protection/>
    </xf>
    <xf numFmtId="166" fontId="2" fillId="0" borderId="40" xfId="31" applyFont="1" applyBorder="1" applyAlignment="1">
      <alignment horizontal="right"/>
      <protection/>
    </xf>
    <xf numFmtId="166" fontId="1" fillId="0" borderId="40" xfId="31" applyFont="1" applyBorder="1" applyAlignment="1" quotePrefix="1">
      <alignment horizontal="right"/>
      <protection/>
    </xf>
    <xf numFmtId="167" fontId="2" fillId="0" borderId="29" xfId="31" applyNumberFormat="1" applyFont="1" applyBorder="1" applyAlignment="1">
      <alignment horizontal="left"/>
      <protection/>
    </xf>
    <xf numFmtId="166" fontId="1" fillId="0" borderId="57" xfId="31" applyFont="1" applyBorder="1" applyAlignment="1">
      <alignment horizontal="right"/>
      <protection/>
    </xf>
    <xf numFmtId="166" fontId="1" fillId="0" borderId="8" xfId="31" applyFont="1" applyBorder="1" applyAlignment="1" quotePrefix="1">
      <alignment horizontal="right"/>
      <protection/>
    </xf>
    <xf numFmtId="166" fontId="1" fillId="0" borderId="58" xfId="31" applyFont="1" applyBorder="1" applyAlignment="1" quotePrefix="1">
      <alignment horizontal="right"/>
      <protection/>
    </xf>
    <xf numFmtId="166" fontId="1" fillId="2" borderId="25" xfId="3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6" fontId="1" fillId="2" borderId="1" xfId="31" applyFont="1" applyFill="1" applyBorder="1" applyAlignment="1">
      <alignment horizontal="center"/>
      <protection/>
    </xf>
    <xf numFmtId="166" fontId="1" fillId="2" borderId="53" xfId="31" applyFont="1" applyFill="1" applyBorder="1" applyAlignment="1" quotePrefix="1">
      <alignment horizontal="center"/>
      <protection/>
    </xf>
    <xf numFmtId="166" fontId="1" fillId="2" borderId="49" xfId="31" applyFont="1" applyFill="1" applyBorder="1" applyAlignment="1">
      <alignment horizontal="center"/>
      <protection/>
    </xf>
    <xf numFmtId="166" fontId="1" fillId="2" borderId="6" xfId="31" applyFont="1" applyFill="1" applyBorder="1" applyAlignment="1" quotePrefix="1">
      <alignment horizontal="center"/>
      <protection/>
    </xf>
    <xf numFmtId="166" fontId="2" fillId="0" borderId="42" xfId="31" applyFont="1" applyBorder="1" applyAlignment="1">
      <alignment horizontal="center"/>
      <protection/>
    </xf>
    <xf numFmtId="166" fontId="1" fillId="0" borderId="36" xfId="31" applyFont="1" applyBorder="1">
      <alignment/>
      <protection/>
    </xf>
    <xf numFmtId="166" fontId="1" fillId="0" borderId="42" xfId="31" applyFont="1" applyBorder="1">
      <alignment/>
      <protection/>
    </xf>
    <xf numFmtId="166" fontId="1" fillId="0" borderId="43" xfId="31" applyFont="1" applyBorder="1">
      <alignment/>
      <protection/>
    </xf>
    <xf numFmtId="166" fontId="1" fillId="0" borderId="2" xfId="31" applyFont="1" applyBorder="1" applyAlignment="1" quotePrefix="1">
      <alignment horizontal="right"/>
      <protection/>
    </xf>
    <xf numFmtId="166" fontId="2" fillId="0" borderId="15" xfId="31" applyFont="1" applyBorder="1">
      <alignment/>
      <protection/>
    </xf>
    <xf numFmtId="166" fontId="2" fillId="0" borderId="20" xfId="31" applyFont="1" applyBorder="1">
      <alignment/>
      <protection/>
    </xf>
    <xf numFmtId="166" fontId="2" fillId="0" borderId="3" xfId="31" applyFont="1" applyBorder="1" applyAlignment="1">
      <alignment horizontal="right"/>
      <protection/>
    </xf>
    <xf numFmtId="166" fontId="1" fillId="0" borderId="15" xfId="31" applyFont="1" applyBorder="1">
      <alignment/>
      <protection/>
    </xf>
    <xf numFmtId="166" fontId="1" fillId="0" borderId="20" xfId="31" applyFont="1" applyBorder="1">
      <alignment/>
      <protection/>
    </xf>
    <xf numFmtId="166" fontId="1" fillId="0" borderId="13" xfId="31" applyFont="1" applyBorder="1">
      <alignment/>
      <protection/>
    </xf>
    <xf numFmtId="166" fontId="1" fillId="0" borderId="40" xfId="31" applyFont="1" applyBorder="1">
      <alignment/>
      <protection/>
    </xf>
    <xf numFmtId="166" fontId="1" fillId="0" borderId="3" xfId="31" applyFont="1" applyBorder="1" applyAlignment="1" quotePrefix="1">
      <alignment horizontal="right"/>
      <protection/>
    </xf>
    <xf numFmtId="166" fontId="1" fillId="0" borderId="16" xfId="31" applyFont="1" applyBorder="1">
      <alignment/>
      <protection/>
    </xf>
    <xf numFmtId="166" fontId="1" fillId="0" borderId="29" xfId="31" applyFont="1" applyBorder="1">
      <alignment/>
      <protection/>
    </xf>
    <xf numFmtId="166" fontId="1" fillId="0" borderId="58" xfId="31" applyFont="1" applyBorder="1" applyAlignment="1">
      <alignment horizontal="right"/>
      <protection/>
    </xf>
    <xf numFmtId="166" fontId="2" fillId="0" borderId="0" xfId="31" applyFont="1">
      <alignment/>
      <protection/>
    </xf>
    <xf numFmtId="166" fontId="1" fillId="2" borderId="25" xfId="31" applyFont="1" applyFill="1" applyBorder="1">
      <alignment/>
      <protection/>
    </xf>
    <xf numFmtId="166" fontId="2" fillId="0" borderId="42" xfId="31" applyFont="1" applyBorder="1">
      <alignment/>
      <protection/>
    </xf>
    <xf numFmtId="166" fontId="1" fillId="0" borderId="42" xfId="31" applyFont="1" applyBorder="1" applyAlignment="1" quotePrefix="1">
      <alignment horizontal="right"/>
      <protection/>
    </xf>
    <xf numFmtId="166" fontId="2" fillId="0" borderId="20" xfId="31" applyNumberFormat="1" applyFont="1" applyBorder="1" applyAlignment="1">
      <alignment horizontal="right"/>
      <protection/>
    </xf>
    <xf numFmtId="166" fontId="2" fillId="0" borderId="20" xfId="31" applyFont="1" applyBorder="1" applyAlignment="1">
      <alignment horizontal="right"/>
      <protection/>
    </xf>
    <xf numFmtId="166" fontId="1" fillId="0" borderId="20" xfId="31" applyFont="1" applyBorder="1" applyAlignment="1">
      <alignment horizontal="right"/>
      <protection/>
    </xf>
    <xf numFmtId="166" fontId="1" fillId="0" borderId="40" xfId="31" applyFont="1" applyBorder="1" applyAlignment="1">
      <alignment horizontal="right"/>
      <protection/>
    </xf>
    <xf numFmtId="166" fontId="2" fillId="0" borderId="42" xfId="31" applyFont="1" applyBorder="1" applyAlignment="1">
      <alignment horizontal="left"/>
      <protection/>
    </xf>
    <xf numFmtId="167" fontId="2" fillId="0" borderId="15" xfId="31" applyNumberFormat="1" applyFont="1" applyBorder="1" applyAlignment="1">
      <alignment horizontal="left"/>
      <protection/>
    </xf>
    <xf numFmtId="167" fontId="1" fillId="0" borderId="15" xfId="31" applyNumberFormat="1" applyFont="1" applyBorder="1" applyAlignment="1">
      <alignment horizontal="left"/>
      <protection/>
    </xf>
    <xf numFmtId="0" fontId="0" fillId="0" borderId="9" xfId="0" applyBorder="1" applyAlignment="1">
      <alignment/>
    </xf>
    <xf numFmtId="0" fontId="2" fillId="2" borderId="56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3" xfId="0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2" borderId="9" xfId="21" applyFont="1" applyFill="1" applyBorder="1">
      <alignment/>
      <protection/>
    </xf>
    <xf numFmtId="0" fontId="2" fillId="0" borderId="36" xfId="0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2" fontId="2" fillId="0" borderId="35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64" xfId="0" applyFont="1" applyBorder="1" applyAlignment="1">
      <alignment horizontal="left" indent="1"/>
    </xf>
    <xf numFmtId="2" fontId="1" fillId="0" borderId="35" xfId="0" applyNumberFormat="1" applyFont="1" applyBorder="1" applyAlignment="1" quotePrefix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5" xfId="0" applyNumberFormat="1" applyFont="1" applyBorder="1" applyAlignment="1" applyProtection="1">
      <alignment horizontal="center" vertical="center"/>
      <protection/>
    </xf>
    <xf numFmtId="0" fontId="2" fillId="0" borderId="62" xfId="0" applyFont="1" applyBorder="1" applyAlignment="1">
      <alignment horizontal="left" indent="1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6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6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quotePrefix="1">
      <alignment horizontal="center" vertical="center"/>
    </xf>
    <xf numFmtId="0" fontId="1" fillId="0" borderId="64" xfId="0" applyFont="1" applyBorder="1" applyAlignment="1">
      <alignment/>
    </xf>
    <xf numFmtId="0" fontId="2" fillId="0" borderId="63" xfId="0" applyFont="1" applyBorder="1" applyAlignment="1">
      <alignment horizontal="left" indent="1"/>
    </xf>
    <xf numFmtId="2" fontId="2" fillId="0" borderId="1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7" xfId="0" applyNumberFormat="1" applyFont="1" applyBorder="1" applyAlignment="1" applyProtection="1">
      <alignment horizontal="center" vertical="center"/>
      <protection/>
    </xf>
    <xf numFmtId="2" fontId="2" fillId="0" borderId="62" xfId="0" applyNumberFormat="1" applyFont="1" applyBorder="1" applyAlignment="1">
      <alignment/>
    </xf>
    <xf numFmtId="2" fontId="2" fillId="0" borderId="21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68" xfId="0" applyNumberFormat="1" applyFont="1" applyBorder="1" applyAlignment="1">
      <alignment/>
    </xf>
    <xf numFmtId="2" fontId="2" fillId="0" borderId="69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vertical="center"/>
    </xf>
    <xf numFmtId="164" fontId="2" fillId="0" borderId="70" xfId="0" applyNumberFormat="1" applyFont="1" applyBorder="1" applyAlignment="1" applyProtection="1">
      <alignment horizontal="center" vertical="center"/>
      <protection/>
    </xf>
    <xf numFmtId="164" fontId="2" fillId="0" borderId="72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21" xfId="0" applyNumberFormat="1" applyFont="1" applyBorder="1" applyAlignment="1" quotePrefix="1">
      <alignment horizontal="center" vertical="center"/>
    </xf>
    <xf numFmtId="2" fontId="2" fillId="0" borderId="19" xfId="0" applyNumberFormat="1" applyFont="1" applyBorder="1" applyAlignment="1" quotePrefix="1">
      <alignment horizontal="center" vertical="center"/>
    </xf>
    <xf numFmtId="164" fontId="2" fillId="0" borderId="27" xfId="0" applyNumberFormat="1" applyFont="1" applyBorder="1" applyAlignment="1">
      <alignment vertical="center"/>
    </xf>
    <xf numFmtId="2" fontId="2" fillId="0" borderId="63" xfId="0" applyNumberFormat="1" applyFont="1" applyBorder="1" applyAlignment="1" quotePrefix="1">
      <alignment horizontal="left"/>
    </xf>
    <xf numFmtId="2" fontId="2" fillId="0" borderId="73" xfId="0" applyNumberFormat="1" applyFont="1" applyBorder="1" applyAlignment="1">
      <alignment/>
    </xf>
    <xf numFmtId="2" fontId="2" fillId="0" borderId="74" xfId="0" applyNumberFormat="1" applyFont="1" applyBorder="1" applyAlignment="1">
      <alignment/>
    </xf>
    <xf numFmtId="2" fontId="1" fillId="0" borderId="19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67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0" fontId="2" fillId="0" borderId="74" xfId="0" applyFont="1" applyBorder="1" applyAlignment="1">
      <alignment/>
    </xf>
    <xf numFmtId="164" fontId="2" fillId="0" borderId="75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71" fontId="2" fillId="0" borderId="0" xfId="0" applyNumberFormat="1" applyFont="1" applyAlignment="1">
      <alignment/>
    </xf>
    <xf numFmtId="1" fontId="35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34" fillId="0" borderId="0" xfId="0" applyNumberFormat="1" applyFont="1" applyBorder="1" applyAlignment="1">
      <alignment/>
    </xf>
    <xf numFmtId="164" fontId="34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61" xfId="0" applyNumberFormat="1" applyFont="1" applyBorder="1" applyAlignment="1">
      <alignment/>
    </xf>
    <xf numFmtId="164" fontId="2" fillId="0" borderId="61" xfId="0" applyNumberFormat="1" applyFont="1" applyFill="1" applyBorder="1" applyAlignment="1">
      <alignment horizontal="right"/>
    </xf>
    <xf numFmtId="175" fontId="2" fillId="0" borderId="61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4" xfId="0" applyNumberFormat="1" applyFont="1" applyFill="1" applyBorder="1" applyAlignment="1">
      <alignment horizontal="right"/>
    </xf>
    <xf numFmtId="175" fontId="2" fillId="0" borderId="54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164" fontId="2" fillId="0" borderId="60" xfId="0" applyNumberFormat="1" applyFont="1" applyFill="1" applyBorder="1" applyAlignment="1">
      <alignment horizontal="right"/>
    </xf>
    <xf numFmtId="175" fontId="2" fillId="0" borderId="60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/>
    </xf>
    <xf numFmtId="0" fontId="1" fillId="2" borderId="76" xfId="0" applyFont="1" applyFill="1" applyBorder="1" applyAlignment="1">
      <alignment/>
    </xf>
    <xf numFmtId="164" fontId="1" fillId="0" borderId="55" xfId="0" applyNumberFormat="1" applyFont="1" applyBorder="1" applyAlignment="1">
      <alignment/>
    </xf>
    <xf numFmtId="175" fontId="1" fillId="0" borderId="55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2" fontId="1" fillId="0" borderId="35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right" wrapText="1"/>
    </xf>
    <xf numFmtId="164" fontId="1" fillId="0" borderId="53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1" fillId="2" borderId="79" xfId="0" applyFont="1" applyFill="1" applyBorder="1" applyAlignment="1" applyProtection="1">
      <alignment horizontal="center" vertical="center"/>
      <protection/>
    </xf>
    <xf numFmtId="0" fontId="1" fillId="2" borderId="80" xfId="0" applyFont="1" applyFill="1" applyBorder="1" applyAlignment="1" applyProtection="1">
      <alignment horizontal="center" vertical="center"/>
      <protection/>
    </xf>
    <xf numFmtId="0" fontId="1" fillId="2" borderId="81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82" xfId="0" applyFont="1" applyFill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1" fillId="0" borderId="84" xfId="0" applyNumberFormat="1" applyFont="1" applyBorder="1" applyAlignment="1" applyProtection="1">
      <alignment horizontal="right" vertical="center"/>
      <protection/>
    </xf>
    <xf numFmtId="168" fontId="1" fillId="0" borderId="85" xfId="0" applyNumberFormat="1" applyFont="1" applyBorder="1" applyAlignment="1" applyProtection="1">
      <alignment horizontal="right" vertical="center"/>
      <protection/>
    </xf>
    <xf numFmtId="0" fontId="2" fillId="0" borderId="83" xfId="0" applyFont="1" applyBorder="1" applyAlignment="1">
      <alignment horizontal="center" vertical="center"/>
    </xf>
    <xf numFmtId="0" fontId="2" fillId="0" borderId="83" xfId="0" applyNumberFormat="1" applyFont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85" xfId="0" applyNumberFormat="1" applyFont="1" applyFill="1" applyBorder="1" applyAlignment="1" applyProtection="1">
      <alignment horizontal="right" vertical="center"/>
      <protection/>
    </xf>
    <xf numFmtId="2" fontId="0" fillId="0" borderId="86" xfId="0" applyNumberFormat="1" applyFont="1" applyBorder="1" applyAlignment="1">
      <alignment horizontal="center" vertical="center"/>
    </xf>
    <xf numFmtId="2" fontId="0" fillId="0" borderId="87" xfId="0" applyNumberFormat="1" applyFont="1" applyBorder="1" applyAlignment="1">
      <alignment horizontal="center" vertical="center"/>
    </xf>
    <xf numFmtId="2" fontId="20" fillId="0" borderId="88" xfId="0" applyNumberFormat="1" applyFont="1" applyBorder="1" applyAlignment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1" fillId="0" borderId="40" xfId="0" applyNumberFormat="1" applyFont="1" applyFill="1" applyBorder="1" applyAlignment="1">
      <alignment horizontal="center" vertical="center"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164" fontId="2" fillId="0" borderId="13" xfId="33" applyNumberFormat="1" applyFont="1" applyBorder="1">
      <alignment/>
      <protection/>
    </xf>
    <xf numFmtId="164" fontId="2" fillId="0" borderId="13" xfId="33" applyNumberFormat="1" applyFont="1" applyBorder="1" applyAlignment="1">
      <alignment horizontal="right"/>
      <protection/>
    </xf>
    <xf numFmtId="0" fontId="2" fillId="0" borderId="3" xfId="33" applyFont="1" applyBorder="1">
      <alignment/>
      <protection/>
    </xf>
    <xf numFmtId="0" fontId="2" fillId="0" borderId="0" xfId="33" applyFont="1" applyFill="1" applyBorder="1">
      <alignment/>
      <protection/>
    </xf>
    <xf numFmtId="164" fontId="2" fillId="0" borderId="15" xfId="33" applyNumberFormat="1" applyFont="1" applyBorder="1">
      <alignment/>
      <protection/>
    </xf>
    <xf numFmtId="0" fontId="2" fillId="0" borderId="12" xfId="33" applyFont="1" applyBorder="1">
      <alignment/>
      <protection/>
    </xf>
    <xf numFmtId="164" fontId="2" fillId="0" borderId="21" xfId="33" applyNumberFormat="1" applyFont="1" applyBorder="1">
      <alignment/>
      <protection/>
    </xf>
    <xf numFmtId="0" fontId="2" fillId="0" borderId="63" xfId="33" applyFont="1" applyBorder="1">
      <alignment/>
      <protection/>
    </xf>
    <xf numFmtId="0" fontId="2" fillId="0" borderId="1" xfId="33" applyFont="1" applyBorder="1">
      <alignment/>
      <protection/>
    </xf>
    <xf numFmtId="164" fontId="2" fillId="0" borderId="19" xfId="33" applyNumberFormat="1" applyFont="1" applyBorder="1">
      <alignment/>
      <protection/>
    </xf>
    <xf numFmtId="164" fontId="2" fillId="0" borderId="13" xfId="33" applyNumberFormat="1" applyFont="1" applyBorder="1" applyAlignment="1">
      <alignment horizontal="center"/>
      <protection/>
    </xf>
    <xf numFmtId="0" fontId="2" fillId="3" borderId="0" xfId="33" applyFont="1" applyFill="1">
      <alignment/>
      <protection/>
    </xf>
    <xf numFmtId="0" fontId="1" fillId="2" borderId="35" xfId="33" applyFont="1" applyFill="1" applyBorder="1" applyAlignment="1">
      <alignment horizontal="center"/>
      <protection/>
    </xf>
    <xf numFmtId="164" fontId="1" fillId="2" borderId="38" xfId="0" applyNumberFormat="1" applyFont="1" applyFill="1" applyBorder="1" applyAlignment="1">
      <alignment/>
    </xf>
    <xf numFmtId="0" fontId="2" fillId="0" borderId="9" xfId="33" applyFont="1" applyBorder="1">
      <alignment/>
      <protection/>
    </xf>
    <xf numFmtId="164" fontId="2" fillId="0" borderId="40" xfId="33" applyNumberFormat="1" applyFont="1" applyBorder="1">
      <alignment/>
      <protection/>
    </xf>
    <xf numFmtId="164" fontId="2" fillId="0" borderId="40" xfId="33" applyNumberFormat="1" applyFont="1" applyBorder="1" applyAlignment="1">
      <alignment horizontal="right"/>
      <protection/>
    </xf>
    <xf numFmtId="0" fontId="2" fillId="0" borderId="44" xfId="33" applyFont="1" applyBorder="1">
      <alignment/>
      <protection/>
    </xf>
    <xf numFmtId="164" fontId="2" fillId="0" borderId="43" xfId="33" applyNumberFormat="1" applyFont="1" applyBorder="1">
      <alignment/>
      <protection/>
    </xf>
    <xf numFmtId="0" fontId="2" fillId="0" borderId="10" xfId="33" applyFont="1" applyBorder="1">
      <alignment/>
      <protection/>
    </xf>
    <xf numFmtId="164" fontId="2" fillId="0" borderId="41" xfId="33" applyNumberFormat="1" applyFont="1" applyBorder="1">
      <alignment/>
      <protection/>
    </xf>
    <xf numFmtId="164" fontId="2" fillId="0" borderId="40" xfId="33" applyNumberFormat="1" applyFont="1" applyBorder="1" applyAlignment="1">
      <alignment horizontal="center"/>
      <protection/>
    </xf>
    <xf numFmtId="0" fontId="2" fillId="0" borderId="50" xfId="33" applyFont="1" applyBorder="1">
      <alignment/>
      <protection/>
    </xf>
    <xf numFmtId="0" fontId="2" fillId="0" borderId="31" xfId="33" applyFont="1" applyBorder="1">
      <alignment/>
      <protection/>
    </xf>
    <xf numFmtId="164" fontId="2" fillId="0" borderId="51" xfId="33" applyNumberFormat="1" applyFont="1" applyBorder="1">
      <alignment/>
      <protection/>
    </xf>
    <xf numFmtId="164" fontId="2" fillId="0" borderId="51" xfId="33" applyNumberFormat="1" applyFont="1" applyFill="1" applyBorder="1">
      <alignment/>
      <protection/>
    </xf>
    <xf numFmtId="164" fontId="2" fillId="0" borderId="52" xfId="33" applyNumberFormat="1" applyFont="1" applyBorder="1">
      <alignment/>
      <protection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 applyProtection="1" quotePrefix="1">
      <alignment horizontal="center" vertical="center"/>
      <protection/>
    </xf>
    <xf numFmtId="0" fontId="2" fillId="2" borderId="91" xfId="0" applyFont="1" applyFill="1" applyBorder="1" applyAlignment="1">
      <alignment vertical="center"/>
    </xf>
    <xf numFmtId="0" fontId="2" fillId="2" borderId="91" xfId="0" applyFont="1" applyFill="1" applyBorder="1" applyAlignment="1" applyProtection="1">
      <alignment horizontal="left" vertical="center"/>
      <protection/>
    </xf>
    <xf numFmtId="0" fontId="2" fillId="2" borderId="9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93" xfId="0" applyFont="1" applyFill="1" applyBorder="1" applyAlignment="1" applyProtection="1">
      <alignment horizontal="center" vertical="center"/>
      <protection/>
    </xf>
    <xf numFmtId="165" fontId="2" fillId="2" borderId="5" xfId="23" applyNumberFormat="1" applyFont="1" applyFill="1" applyBorder="1" applyAlignment="1" applyProtection="1">
      <alignment horizontal="centerContinuous"/>
      <protection/>
    </xf>
    <xf numFmtId="165" fontId="2" fillId="2" borderId="6" xfId="23" applyFont="1" applyFill="1" applyBorder="1" applyAlignment="1">
      <alignment horizontal="centerContinuous"/>
      <protection/>
    </xf>
    <xf numFmtId="165" fontId="2" fillId="2" borderId="4" xfId="23" applyNumberFormat="1" applyFont="1" applyFill="1" applyBorder="1" applyAlignment="1" applyProtection="1">
      <alignment horizontal="center"/>
      <protection/>
    </xf>
    <xf numFmtId="166" fontId="2" fillId="0" borderId="0" xfId="31" applyFont="1" applyFill="1">
      <alignment/>
      <protection/>
    </xf>
    <xf numFmtId="0" fontId="2" fillId="0" borderId="0" xfId="33" applyFont="1" applyFill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19" xfId="0" applyFont="1" applyFill="1" applyBorder="1" applyAlignment="1" quotePrefix="1">
      <alignment horizontal="center"/>
    </xf>
    <xf numFmtId="0" fontId="16" fillId="0" borderId="13" xfId="0" applyFont="1" applyBorder="1" applyAlignment="1">
      <alignment/>
    </xf>
    <xf numFmtId="167" fontId="8" fillId="0" borderId="13" xfId="0" applyNumberFormat="1" applyFont="1" applyBorder="1" applyAlignment="1">
      <alignment horizontal="left"/>
    </xf>
    <xf numFmtId="167" fontId="16" fillId="0" borderId="13" xfId="0" applyNumberFormat="1" applyFont="1" applyBorder="1" applyAlignment="1">
      <alignment horizontal="left"/>
    </xf>
    <xf numFmtId="167" fontId="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16" fillId="2" borderId="25" xfId="0" applyFont="1" applyFill="1" applyBorder="1" applyAlignment="1">
      <alignment horizontal="left"/>
    </xf>
    <xf numFmtId="0" fontId="16" fillId="2" borderId="56" xfId="0" applyFont="1" applyFill="1" applyBorder="1" applyAlignment="1">
      <alignment/>
    </xf>
    <xf numFmtId="0" fontId="16" fillId="2" borderId="26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167" fontId="8" fillId="0" borderId="20" xfId="0" applyNumberFormat="1" applyFont="1" applyBorder="1" applyAlignment="1">
      <alignment horizontal="left"/>
    </xf>
    <xf numFmtId="167" fontId="8" fillId="0" borderId="29" xfId="0" applyNumberFormat="1" applyFont="1" applyBorder="1" applyAlignment="1">
      <alignment horizontal="left"/>
    </xf>
    <xf numFmtId="167" fontId="16" fillId="0" borderId="57" xfId="0" applyNumberFormat="1" applyFont="1" applyBorder="1" applyAlignment="1">
      <alignment horizontal="left"/>
    </xf>
    <xf numFmtId="164" fontId="16" fillId="0" borderId="13" xfId="0" applyNumberFormat="1" applyFont="1" applyBorder="1" applyAlignment="1" quotePrefix="1">
      <alignment horizontal="right"/>
    </xf>
    <xf numFmtId="164" fontId="16" fillId="0" borderId="13" xfId="0" applyNumberFormat="1" applyFont="1" applyBorder="1" applyAlignment="1" quotePrefix="1">
      <alignment/>
    </xf>
    <xf numFmtId="164" fontId="16" fillId="0" borderId="40" xfId="0" applyNumberFormat="1" applyFont="1" applyBorder="1" applyAlignment="1" quotePrefix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40" xfId="0" applyNumberFormat="1" applyFont="1" applyBorder="1" applyAlignment="1">
      <alignment horizontal="right"/>
    </xf>
    <xf numFmtId="164" fontId="16" fillId="0" borderId="13" xfId="0" applyNumberFormat="1" applyFont="1" applyBorder="1" applyAlignment="1">
      <alignment horizontal="right"/>
    </xf>
    <xf numFmtId="164" fontId="16" fillId="0" borderId="13" xfId="0" applyNumberFormat="1" applyFont="1" applyBorder="1" applyAlignment="1">
      <alignment/>
    </xf>
    <xf numFmtId="164" fontId="16" fillId="0" borderId="57" xfId="0" applyNumberFormat="1" applyFont="1" applyBorder="1" applyAlignment="1">
      <alignment horizontal="right"/>
    </xf>
    <xf numFmtId="164" fontId="16" fillId="0" borderId="57" xfId="0" applyNumberFormat="1" applyFont="1" applyBorder="1" applyAlignment="1">
      <alignment/>
    </xf>
    <xf numFmtId="164" fontId="16" fillId="0" borderId="57" xfId="0" applyNumberFormat="1" applyFont="1" applyBorder="1" applyAlignment="1" quotePrefix="1">
      <alignment horizontal="right"/>
    </xf>
    <xf numFmtId="164" fontId="16" fillId="0" borderId="58" xfId="0" applyNumberFormat="1" applyFont="1" applyBorder="1" applyAlignment="1" quotePrefix="1">
      <alignment horizontal="right"/>
    </xf>
    <xf numFmtId="0" fontId="16" fillId="2" borderId="41" xfId="0" applyFont="1" applyFill="1" applyBorder="1" applyAlignment="1">
      <alignment horizontal="center"/>
    </xf>
    <xf numFmtId="0" fontId="2" fillId="2" borderId="94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0" fontId="0" fillId="0" borderId="62" xfId="0" applyBorder="1" applyAlignment="1">
      <alignment horizontal="left" indent="1"/>
    </xf>
    <xf numFmtId="2" fontId="20" fillId="0" borderId="13" xfId="0" applyNumberFormat="1" applyFont="1" applyBorder="1" applyAlignment="1">
      <alignment horizontal="center" vertical="center"/>
    </xf>
    <xf numFmtId="164" fontId="0" fillId="0" borderId="37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20" fillId="0" borderId="0" xfId="0" applyNumberFormat="1" applyFont="1" applyBorder="1" applyAlignment="1" applyProtection="1">
      <alignment horizontal="center" vertical="center"/>
      <protection/>
    </xf>
    <xf numFmtId="164" fontId="20" fillId="0" borderId="66" xfId="0" applyNumberFormat="1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66" xfId="0" applyNumberFormat="1" applyFont="1" applyBorder="1" applyAlignment="1" applyProtection="1">
      <alignment horizontal="center" vertical="center"/>
      <protection/>
    </xf>
    <xf numFmtId="0" fontId="1" fillId="0" borderId="95" xfId="0" applyFont="1" applyBorder="1" applyAlignment="1">
      <alignment/>
    </xf>
    <xf numFmtId="0" fontId="1" fillId="0" borderId="62" xfId="0" applyFont="1" applyBorder="1" applyAlignment="1">
      <alignment/>
    </xf>
    <xf numFmtId="0" fontId="0" fillId="0" borderId="0" xfId="28" applyAlignment="1">
      <alignment vertical="center"/>
      <protection/>
    </xf>
    <xf numFmtId="0" fontId="0" fillId="0" borderId="0" xfId="28">
      <alignment/>
      <protection/>
    </xf>
    <xf numFmtId="2" fontId="0" fillId="0" borderId="0" xfId="28" applyNumberFormat="1" applyAlignment="1">
      <alignment horizontal="left" indent="1"/>
      <protection/>
    </xf>
    <xf numFmtId="164" fontId="0" fillId="0" borderId="0" xfId="28" applyNumberFormat="1" applyAlignment="1">
      <alignment vertical="center"/>
      <protection/>
    </xf>
    <xf numFmtId="0" fontId="0" fillId="0" borderId="0" xfId="28" applyAlignment="1">
      <alignment horizontal="left" indent="1"/>
      <protection/>
    </xf>
    <xf numFmtId="0" fontId="0" fillId="0" borderId="0" xfId="28" applyAlignment="1">
      <alignment horizontal="left" indent="2"/>
      <protection/>
    </xf>
    <xf numFmtId="0" fontId="2" fillId="0" borderId="96" xfId="28" applyFont="1" applyBorder="1" applyAlignment="1">
      <alignment horizontal="center" vertical="center"/>
      <protection/>
    </xf>
    <xf numFmtId="0" fontId="2" fillId="0" borderId="96" xfId="28" applyFont="1" applyBorder="1" applyAlignment="1">
      <alignment vertical="center"/>
      <protection/>
    </xf>
    <xf numFmtId="0" fontId="2" fillId="0" borderId="96" xfId="28" applyFont="1" applyBorder="1" applyAlignment="1" quotePrefix="1">
      <alignment horizontal="center" vertical="center"/>
      <protection/>
    </xf>
    <xf numFmtId="0" fontId="2" fillId="0" borderId="19" xfId="28" applyFont="1" applyBorder="1" applyAlignment="1">
      <alignment horizontal="center" vertical="center"/>
      <protection/>
    </xf>
    <xf numFmtId="0" fontId="2" fillId="0" borderId="19" xfId="28" applyFont="1" applyBorder="1" applyAlignment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5" xfId="28" applyFont="1" applyBorder="1" applyAlignment="1" quotePrefix="1">
      <alignment horizontal="center" vertical="center"/>
      <protection/>
    </xf>
    <xf numFmtId="0" fontId="2" fillId="0" borderId="97" xfId="28" applyFont="1" applyBorder="1" applyAlignment="1" quotePrefix="1">
      <alignment horizontal="center" vertical="center"/>
      <protection/>
    </xf>
    <xf numFmtId="0" fontId="1" fillId="0" borderId="64" xfId="28" applyFont="1" applyBorder="1" applyAlignment="1">
      <alignment vertical="center"/>
      <protection/>
    </xf>
    <xf numFmtId="2" fontId="1" fillId="0" borderId="35" xfId="28" applyNumberFormat="1" applyFont="1" applyBorder="1" applyAlignment="1">
      <alignment horizontal="center" vertical="center"/>
      <protection/>
    </xf>
    <xf numFmtId="2" fontId="2" fillId="0" borderId="35" xfId="28" applyNumberFormat="1" applyFont="1" applyBorder="1" applyAlignment="1">
      <alignment horizontal="center" vertical="center"/>
      <protection/>
    </xf>
    <xf numFmtId="0" fontId="2" fillId="0" borderId="35" xfId="28" applyFont="1" applyBorder="1" applyAlignment="1">
      <alignment horizontal="center" vertical="center"/>
      <protection/>
    </xf>
    <xf numFmtId="164" fontId="1" fillId="0" borderId="5" xfId="28" applyNumberFormat="1" applyFont="1" applyBorder="1" applyAlignment="1">
      <alignment horizontal="center" vertical="center"/>
      <protection/>
    </xf>
    <xf numFmtId="164" fontId="1" fillId="0" borderId="37" xfId="28" applyNumberFormat="1" applyFont="1" applyBorder="1" applyAlignment="1">
      <alignment horizontal="center" vertical="center"/>
      <protection/>
    </xf>
    <xf numFmtId="164" fontId="1" fillId="0" borderId="65" xfId="28" applyNumberFormat="1" applyFont="1" applyBorder="1" applyAlignment="1">
      <alignment horizontal="center" vertical="center"/>
      <protection/>
    </xf>
    <xf numFmtId="164" fontId="2" fillId="0" borderId="5" xfId="28" applyNumberFormat="1" applyFont="1" applyBorder="1" applyAlignment="1">
      <alignment horizontal="center" vertical="center"/>
      <protection/>
    </xf>
    <xf numFmtId="164" fontId="2" fillId="0" borderId="6" xfId="28" applyNumberFormat="1" applyFont="1" applyBorder="1" applyAlignment="1">
      <alignment horizontal="center" vertical="center"/>
      <protection/>
    </xf>
    <xf numFmtId="0" fontId="1" fillId="0" borderId="62" xfId="28" applyFont="1" applyBorder="1" applyAlignment="1">
      <alignment vertical="center"/>
      <protection/>
    </xf>
    <xf numFmtId="2" fontId="1" fillId="0" borderId="13" xfId="28" applyNumberFormat="1" applyFont="1" applyBorder="1" applyAlignment="1">
      <alignment horizontal="center" vertical="center"/>
      <protection/>
    </xf>
    <xf numFmtId="2" fontId="2" fillId="0" borderId="13" xfId="28" applyNumberFormat="1" applyFont="1" applyBorder="1" applyAlignment="1">
      <alignment horizontal="center" vertical="center"/>
      <protection/>
    </xf>
    <xf numFmtId="164" fontId="2" fillId="0" borderId="0" xfId="28" applyNumberFormat="1" applyFont="1" applyBorder="1" applyAlignment="1">
      <alignment horizontal="center" vertical="center"/>
      <protection/>
    </xf>
    <xf numFmtId="164" fontId="2" fillId="0" borderId="3" xfId="28" applyNumberFormat="1" applyFont="1" applyBorder="1" applyAlignment="1">
      <alignment horizontal="center" vertical="center"/>
      <protection/>
    </xf>
    <xf numFmtId="164" fontId="1" fillId="0" borderId="15" xfId="28" applyNumberFormat="1" applyFont="1" applyBorder="1" applyAlignment="1">
      <alignment horizontal="center" vertical="center"/>
      <protection/>
    </xf>
    <xf numFmtId="164" fontId="1" fillId="0" borderId="66" xfId="28" applyNumberFormat="1" applyFont="1" applyBorder="1" applyAlignment="1">
      <alignment horizontal="center" vertical="center"/>
      <protection/>
    </xf>
    <xf numFmtId="0" fontId="2" fillId="0" borderId="62" xfId="28" applyFont="1" applyBorder="1" applyAlignment="1">
      <alignment vertical="center"/>
      <protection/>
    </xf>
    <xf numFmtId="0" fontId="2" fillId="0" borderId="13" xfId="28" applyFont="1" applyBorder="1" applyAlignment="1">
      <alignment horizontal="center" vertical="center"/>
      <protection/>
    </xf>
    <xf numFmtId="164" fontId="2" fillId="0" borderId="15" xfId="0" applyNumberFormat="1" applyFont="1" applyBorder="1" applyAlignment="1">
      <alignment horizontal="center" vertical="center"/>
    </xf>
    <xf numFmtId="164" fontId="2" fillId="0" borderId="3" xfId="28" applyNumberFormat="1" applyFont="1" applyBorder="1" applyAlignment="1">
      <alignment vertical="center"/>
      <protection/>
    </xf>
    <xf numFmtId="164" fontId="1" fillId="0" borderId="0" xfId="28" applyNumberFormat="1" applyFont="1" applyBorder="1" applyAlignment="1">
      <alignment horizontal="center" vertical="center"/>
      <protection/>
    </xf>
    <xf numFmtId="0" fontId="2" fillId="0" borderId="62" xfId="28" applyFont="1" applyBorder="1" applyAlignment="1">
      <alignment horizontal="left" vertical="center" indent="1"/>
      <protection/>
    </xf>
    <xf numFmtId="2" fontId="17" fillId="0" borderId="13" xfId="28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horizontal="center"/>
    </xf>
    <xf numFmtId="164" fontId="2" fillId="0" borderId="66" xfId="28" applyNumberFormat="1" applyFont="1" applyBorder="1" applyAlignment="1">
      <alignment horizontal="center" vertical="center"/>
      <protection/>
    </xf>
    <xf numFmtId="0" fontId="2" fillId="0" borderId="62" xfId="28" applyFont="1" applyBorder="1" applyAlignment="1">
      <alignment horizontal="left" vertical="center"/>
      <protection/>
    </xf>
    <xf numFmtId="0" fontId="2" fillId="0" borderId="62" xfId="28" applyFont="1" applyBorder="1" applyAlignment="1">
      <alignment horizontal="left" indent="1"/>
      <protection/>
    </xf>
    <xf numFmtId="0" fontId="2" fillId="0" borderId="62" xfId="28" applyFont="1" applyBorder="1" applyAlignment="1">
      <alignment horizontal="left" indent="2"/>
      <protection/>
    </xf>
    <xf numFmtId="164" fontId="2" fillId="0" borderId="0" xfId="28" applyNumberFormat="1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0" fontId="2" fillId="0" borderId="62" xfId="28" applyFont="1" applyBorder="1">
      <alignment/>
      <protection/>
    </xf>
    <xf numFmtId="0" fontId="2" fillId="0" borderId="68" xfId="28" applyFont="1" applyBorder="1" applyAlignment="1">
      <alignment vertical="center"/>
      <protection/>
    </xf>
    <xf numFmtId="2" fontId="2" fillId="0" borderId="69" xfId="28" applyNumberFormat="1" applyFont="1" applyBorder="1" applyAlignment="1">
      <alignment horizontal="center" vertical="center"/>
      <protection/>
    </xf>
    <xf numFmtId="164" fontId="2" fillId="0" borderId="70" xfId="22" applyNumberFormat="1" applyFont="1" applyBorder="1" applyAlignment="1">
      <alignment horizontal="center" vertical="center"/>
      <protection/>
    </xf>
    <xf numFmtId="164" fontId="2" fillId="0" borderId="70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/>
    </xf>
    <xf numFmtId="164" fontId="2" fillId="0" borderId="70" xfId="28" applyNumberFormat="1" applyFont="1" applyBorder="1" applyAlignment="1">
      <alignment horizontal="center" vertical="center"/>
      <protection/>
    </xf>
    <xf numFmtId="164" fontId="2" fillId="0" borderId="72" xfId="28" applyNumberFormat="1" applyFont="1" applyBorder="1" applyAlignment="1">
      <alignment horizontal="center" vertical="center"/>
      <protection/>
    </xf>
    <xf numFmtId="0" fontId="2" fillId="0" borderId="0" xfId="28" applyFont="1" applyAlignment="1">
      <alignment vertical="center"/>
      <protection/>
    </xf>
    <xf numFmtId="2" fontId="18" fillId="0" borderId="0" xfId="28" applyNumberFormat="1" applyFont="1" applyAlignment="1">
      <alignment vertical="center"/>
      <protection/>
    </xf>
    <xf numFmtId="2" fontId="1" fillId="0" borderId="0" xfId="28" applyNumberFormat="1" applyFont="1" applyAlignment="1">
      <alignment vertical="center"/>
      <protection/>
    </xf>
    <xf numFmtId="2" fontId="2" fillId="0" borderId="0" xfId="28" applyNumberFormat="1" applyFont="1" applyAlignment="1">
      <alignment vertical="center"/>
      <protection/>
    </xf>
    <xf numFmtId="0" fontId="2" fillId="0" borderId="0" xfId="28" applyFont="1">
      <alignment/>
      <protection/>
    </xf>
    <xf numFmtId="166" fontId="12" fillId="0" borderId="0" xfId="23" applyNumberFormat="1" applyFont="1" applyBorder="1" applyAlignment="1" applyProtection="1">
      <alignment horizontal="center" vertical="center"/>
      <protection/>
    </xf>
    <xf numFmtId="166" fontId="12" fillId="0" borderId="3" xfId="23" applyNumberFormat="1" applyFont="1" applyBorder="1" applyAlignment="1" applyProtection="1">
      <alignment horizontal="center" vertical="center"/>
      <protection/>
    </xf>
    <xf numFmtId="2" fontId="4" fillId="0" borderId="0" xfId="23" applyNumberFormat="1" applyAlignment="1">
      <alignment horizontal="right"/>
      <protection/>
    </xf>
    <xf numFmtId="165" fontId="4" fillId="0" borderId="0" xfId="23" applyBorder="1">
      <alignment/>
      <protection/>
    </xf>
    <xf numFmtId="2" fontId="4" fillId="0" borderId="0" xfId="23" applyNumberFormat="1">
      <alignment/>
      <protection/>
    </xf>
    <xf numFmtId="166" fontId="12" fillId="0" borderId="1" xfId="23" applyNumberFormat="1" applyFont="1" applyBorder="1" applyAlignment="1" applyProtection="1">
      <alignment horizontal="center" vertical="center"/>
      <protection/>
    </xf>
    <xf numFmtId="164" fontId="1" fillId="0" borderId="35" xfId="23" applyNumberFormat="1" applyFont="1" applyBorder="1" applyAlignment="1">
      <alignment horizontal="center" vertical="center"/>
      <protection/>
    </xf>
    <xf numFmtId="164" fontId="5" fillId="0" borderId="35" xfId="23" applyNumberFormat="1" applyFont="1" applyBorder="1" applyAlignment="1">
      <alignment horizontal="center" vertical="center"/>
      <protection/>
    </xf>
    <xf numFmtId="164" fontId="2" fillId="0" borderId="13" xfId="23" applyNumberFormat="1" applyFont="1" applyBorder="1" applyAlignment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4" fontId="2" fillId="0" borderId="19" xfId="23" applyNumberFormat="1" applyFont="1" applyBorder="1" applyAlignment="1">
      <alignment horizontal="center" vertical="center"/>
      <protection/>
    </xf>
    <xf numFmtId="0" fontId="0" fillId="0" borderId="0" xfId="25">
      <alignment/>
      <protection/>
    </xf>
    <xf numFmtId="0" fontId="20" fillId="0" borderId="0" xfId="25" applyFont="1">
      <alignment/>
      <protection/>
    </xf>
    <xf numFmtId="0" fontId="2" fillId="0" borderId="90" xfId="0" applyFont="1" applyBorder="1" applyAlignment="1" applyProtection="1" quotePrefix="1">
      <alignment horizontal="center" vertical="center"/>
      <protection/>
    </xf>
    <xf numFmtId="0" fontId="2" fillId="0" borderId="36" xfId="25" applyFont="1" applyBorder="1" applyAlignment="1">
      <alignment horizontal="center"/>
      <protection/>
    </xf>
    <xf numFmtId="0" fontId="2" fillId="0" borderId="21" xfId="25" applyFont="1" applyBorder="1" applyAlignment="1">
      <alignment horizontal="center"/>
      <protection/>
    </xf>
    <xf numFmtId="0" fontId="2" fillId="0" borderId="12" xfId="25" applyFont="1" applyBorder="1" applyAlignment="1">
      <alignment horizontal="center"/>
      <protection/>
    </xf>
    <xf numFmtId="0" fontId="2" fillId="0" borderId="93" xfId="25" applyFont="1" applyBorder="1" applyAlignment="1">
      <alignment horizontal="center"/>
      <protection/>
    </xf>
    <xf numFmtId="0" fontId="2" fillId="0" borderId="64" xfId="25" applyNumberFormat="1" applyFont="1" applyBorder="1" applyAlignment="1">
      <alignment horizontal="center"/>
      <protection/>
    </xf>
    <xf numFmtId="0" fontId="2" fillId="0" borderId="35" xfId="25" applyFont="1" applyBorder="1" applyAlignment="1">
      <alignment horizontal="center"/>
      <protection/>
    </xf>
    <xf numFmtId="0" fontId="2" fillId="0" borderId="37" xfId="25" applyFont="1" applyBorder="1" applyAlignment="1">
      <alignment horizontal="center"/>
      <protection/>
    </xf>
    <xf numFmtId="0" fontId="2" fillId="0" borderId="6" xfId="25" applyFont="1" applyBorder="1" applyAlignment="1">
      <alignment horizontal="center"/>
      <protection/>
    </xf>
    <xf numFmtId="0" fontId="2" fillId="0" borderId="27" xfId="25" applyFont="1" applyBorder="1" applyAlignment="1">
      <alignment horizontal="center"/>
      <protection/>
    </xf>
    <xf numFmtId="0" fontId="2" fillId="0" borderId="19" xfId="25" applyFont="1" applyBorder="1" applyAlignment="1">
      <alignment horizontal="center"/>
      <protection/>
    </xf>
    <xf numFmtId="0" fontId="2" fillId="0" borderId="1" xfId="25" applyFont="1" applyBorder="1" applyAlignment="1">
      <alignment horizontal="center"/>
      <protection/>
    </xf>
    <xf numFmtId="0" fontId="2" fillId="0" borderId="98" xfId="25" applyFont="1" applyBorder="1" applyAlignment="1">
      <alignment horizontal="center"/>
      <protection/>
    </xf>
    <xf numFmtId="0" fontId="1" fillId="0" borderId="62" xfId="25" applyFont="1" applyBorder="1">
      <alignment/>
      <protection/>
    </xf>
    <xf numFmtId="2" fontId="1" fillId="0" borderId="13" xfId="25" applyNumberFormat="1" applyFont="1" applyBorder="1" applyAlignment="1">
      <alignment horizontal="center" vertical="center"/>
      <protection/>
    </xf>
    <xf numFmtId="164" fontId="5" fillId="0" borderId="0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1" fillId="0" borderId="0" xfId="25" applyNumberFormat="1" applyFont="1" applyBorder="1" applyAlignment="1">
      <alignment vertical="center"/>
      <protection/>
    </xf>
    <xf numFmtId="164" fontId="1" fillId="0" borderId="66" xfId="25" applyNumberFormat="1" applyFont="1" applyBorder="1" applyAlignment="1">
      <alignment vertical="center"/>
      <protection/>
    </xf>
    <xf numFmtId="0" fontId="1" fillId="0" borderId="64" xfId="25" applyFont="1" applyBorder="1">
      <alignment/>
      <protection/>
    </xf>
    <xf numFmtId="2" fontId="1" fillId="0" borderId="37" xfId="25" applyNumberFormat="1" applyFont="1" applyBorder="1" applyAlignment="1">
      <alignment horizontal="center" vertical="center"/>
      <protection/>
    </xf>
    <xf numFmtId="164" fontId="5" fillId="0" borderId="3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1" fillId="0" borderId="5" xfId="25" applyNumberFormat="1" applyFont="1" applyBorder="1" applyAlignment="1">
      <alignment vertical="center"/>
      <protection/>
    </xf>
    <xf numFmtId="164" fontId="1" fillId="0" borderId="65" xfId="25" applyNumberFormat="1" applyFont="1" applyBorder="1" applyAlignment="1">
      <alignment vertical="center"/>
      <protection/>
    </xf>
    <xf numFmtId="0" fontId="2" fillId="0" borderId="62" xfId="25" applyFont="1" applyBorder="1">
      <alignment/>
      <protection/>
    </xf>
    <xf numFmtId="2" fontId="2" fillId="0" borderId="13" xfId="25" applyNumberFormat="1" applyFont="1" applyBorder="1" applyAlignment="1">
      <alignment horizontal="center" vertical="center"/>
      <protection/>
    </xf>
    <xf numFmtId="164" fontId="12" fillId="0" borderId="0" xfId="0" applyNumberFormat="1" applyFont="1" applyBorder="1" applyAlignment="1">
      <alignment horizontal="right" vertical="center"/>
    </xf>
    <xf numFmtId="164" fontId="12" fillId="0" borderId="3" xfId="0" applyNumberFormat="1" applyFont="1" applyBorder="1" applyAlignment="1">
      <alignment horizontal="right" vertical="center"/>
    </xf>
    <xf numFmtId="164" fontId="2" fillId="0" borderId="0" xfId="25" applyNumberFormat="1" applyFont="1" applyBorder="1" applyAlignment="1">
      <alignment vertical="center"/>
      <protection/>
    </xf>
    <xf numFmtId="164" fontId="2" fillId="0" borderId="66" xfId="25" applyNumberFormat="1" applyFont="1" applyBorder="1" applyAlignment="1">
      <alignment vertical="center"/>
      <protection/>
    </xf>
    <xf numFmtId="2" fontId="1" fillId="0" borderId="35" xfId="25" applyNumberFormat="1" applyFont="1" applyBorder="1" applyAlignment="1">
      <alignment horizontal="center" vertical="center"/>
      <protection/>
    </xf>
    <xf numFmtId="0" fontId="2" fillId="0" borderId="68" xfId="25" applyFont="1" applyBorder="1">
      <alignment/>
      <protection/>
    </xf>
    <xf numFmtId="2" fontId="2" fillId="0" borderId="69" xfId="25" applyNumberFormat="1" applyFont="1" applyBorder="1" applyAlignment="1">
      <alignment horizontal="center" vertical="center"/>
      <protection/>
    </xf>
    <xf numFmtId="164" fontId="12" fillId="0" borderId="70" xfId="0" applyNumberFormat="1" applyFont="1" applyBorder="1" applyAlignment="1">
      <alignment horizontal="right" vertical="center"/>
    </xf>
    <xf numFmtId="164" fontId="12" fillId="0" borderId="71" xfId="0" applyNumberFormat="1" applyFont="1" applyBorder="1" applyAlignment="1">
      <alignment horizontal="right" vertical="center"/>
    </xf>
    <xf numFmtId="164" fontId="2" fillId="0" borderId="70" xfId="25" applyNumberFormat="1" applyFont="1" applyBorder="1" applyAlignment="1">
      <alignment vertical="center"/>
      <protection/>
    </xf>
    <xf numFmtId="164" fontId="2" fillId="0" borderId="72" xfId="25" applyNumberFormat="1" applyFont="1" applyBorder="1" applyAlignment="1">
      <alignment vertical="center"/>
      <protection/>
    </xf>
    <xf numFmtId="0" fontId="0" fillId="0" borderId="0" xfId="25" applyAlignment="1">
      <alignment horizontal="right"/>
      <protection/>
    </xf>
    <xf numFmtId="164" fontId="0" fillId="0" borderId="0" xfId="25" applyNumberFormat="1">
      <alignment/>
      <protection/>
    </xf>
    <xf numFmtId="164" fontId="0" fillId="0" borderId="0" xfId="25" applyNumberFormat="1" applyAlignment="1">
      <alignment horizontal="right"/>
      <protection/>
    </xf>
    <xf numFmtId="0" fontId="9" fillId="0" borderId="0" xfId="25" applyFont="1" applyAlignment="1">
      <alignment horizontal="center" vertical="center"/>
      <protection/>
    </xf>
    <xf numFmtId="164" fontId="2" fillId="0" borderId="0" xfId="25" applyNumberFormat="1" applyFont="1" applyBorder="1" applyAlignment="1">
      <alignment horizontal="center" vertical="center"/>
      <protection/>
    </xf>
    <xf numFmtId="165" fontId="1" fillId="2" borderId="99" xfId="23" applyNumberFormat="1" applyFont="1" applyFill="1" applyBorder="1" applyAlignment="1" applyProtection="1">
      <alignment horizontal="center" vertical="center"/>
      <protection/>
    </xf>
    <xf numFmtId="0" fontId="1" fillId="0" borderId="99" xfId="25" applyFont="1" applyBorder="1" applyAlignment="1">
      <alignment horizontal="center" vertical="center"/>
      <protection/>
    </xf>
    <xf numFmtId="165" fontId="2" fillId="0" borderId="100" xfId="23" applyNumberFormat="1" applyFont="1" applyBorder="1" applyAlignment="1" applyProtection="1">
      <alignment horizontal="center" vertical="center"/>
      <protection/>
    </xf>
    <xf numFmtId="164" fontId="2" fillId="0" borderId="100" xfId="25" applyNumberFormat="1" applyFont="1" applyBorder="1" applyAlignment="1">
      <alignment horizontal="center" vertical="center"/>
      <protection/>
    </xf>
    <xf numFmtId="164" fontId="2" fillId="0" borderId="100" xfId="0" applyNumberFormat="1" applyFont="1" applyBorder="1" applyAlignment="1">
      <alignment horizontal="center" vertical="center"/>
    </xf>
    <xf numFmtId="166" fontId="2" fillId="0" borderId="100" xfId="23" applyNumberFormat="1" applyFont="1" applyBorder="1" applyAlignment="1" applyProtection="1">
      <alignment horizontal="center" vertical="center"/>
      <protection/>
    </xf>
    <xf numFmtId="164" fontId="2" fillId="0" borderId="54" xfId="25" applyNumberFormat="1" applyFont="1" applyBorder="1" applyAlignment="1">
      <alignment horizontal="center" vertical="center"/>
      <protection/>
    </xf>
    <xf numFmtId="164" fontId="2" fillId="0" borderId="54" xfId="0" applyNumberFormat="1" applyFont="1" applyBorder="1" applyAlignment="1">
      <alignment horizontal="center" vertical="center"/>
    </xf>
    <xf numFmtId="166" fontId="2" fillId="0" borderId="54" xfId="23" applyNumberFormat="1" applyFont="1" applyBorder="1" applyAlignment="1" applyProtection="1">
      <alignment horizontal="center" vertical="center"/>
      <protection/>
    </xf>
    <xf numFmtId="166" fontId="2" fillId="0" borderId="54" xfId="0" applyNumberFormat="1" applyFont="1" applyBorder="1" applyAlignment="1" applyProtection="1">
      <alignment horizontal="center" vertical="center"/>
      <protection/>
    </xf>
    <xf numFmtId="0" fontId="1" fillId="0" borderId="101" xfId="25" applyFont="1" applyBorder="1" applyAlignment="1">
      <alignment horizontal="center" vertical="center"/>
      <protection/>
    </xf>
    <xf numFmtId="164" fontId="1" fillId="0" borderId="102" xfId="25" applyNumberFormat="1" applyFont="1" applyBorder="1" applyAlignment="1">
      <alignment horizontal="center" vertical="center"/>
      <protection/>
    </xf>
    <xf numFmtId="164" fontId="1" fillId="0" borderId="103" xfId="25" applyNumberFormat="1" applyFont="1" applyBorder="1" applyAlignment="1">
      <alignment horizontal="center" vertical="center"/>
      <protection/>
    </xf>
    <xf numFmtId="0" fontId="38" fillId="0" borderId="0" xfId="25" applyFont="1">
      <alignment/>
      <protection/>
    </xf>
    <xf numFmtId="1" fontId="2" fillId="0" borderId="35" xfId="25" applyNumberFormat="1" applyFont="1" applyBorder="1" applyAlignment="1" quotePrefix="1">
      <alignment horizontal="center"/>
      <protection/>
    </xf>
    <xf numFmtId="164" fontId="1" fillId="0" borderId="35" xfId="25" applyNumberFormat="1" applyFont="1" applyBorder="1" applyAlignment="1">
      <alignment vertical="center"/>
      <protection/>
    </xf>
    <xf numFmtId="0" fontId="1" fillId="0" borderId="104" xfId="25" applyFont="1" applyBorder="1">
      <alignment/>
      <protection/>
    </xf>
    <xf numFmtId="164" fontId="1" fillId="0" borderId="13" xfId="25" applyNumberFormat="1" applyFont="1" applyBorder="1" applyAlignment="1">
      <alignment vertical="center"/>
      <protection/>
    </xf>
    <xf numFmtId="0" fontId="1" fillId="0" borderId="104" xfId="25" applyFont="1" applyBorder="1" applyAlignment="1">
      <alignment horizontal="center"/>
      <protection/>
    </xf>
    <xf numFmtId="164" fontId="2" fillId="0" borderId="13" xfId="25" applyNumberFormat="1" applyFont="1" applyBorder="1" applyAlignment="1">
      <alignment vertical="center"/>
      <protection/>
    </xf>
    <xf numFmtId="164" fontId="1" fillId="0" borderId="13" xfId="27" applyNumberFormat="1" applyFont="1" applyBorder="1" applyAlignment="1">
      <alignment vertical="center"/>
      <protection/>
    </xf>
    <xf numFmtId="164" fontId="2" fillId="0" borderId="13" xfId="27" applyNumberFormat="1" applyFont="1" applyBorder="1" applyAlignment="1">
      <alignment vertical="center"/>
      <protection/>
    </xf>
    <xf numFmtId="0" fontId="20" fillId="0" borderId="0" xfId="25" applyFont="1">
      <alignment/>
      <protection/>
    </xf>
    <xf numFmtId="2" fontId="0" fillId="0" borderId="0" xfId="25" applyNumberFormat="1">
      <alignment/>
      <protection/>
    </xf>
    <xf numFmtId="0" fontId="2" fillId="0" borderId="104" xfId="25" applyFont="1" applyBorder="1" applyAlignment="1">
      <alignment horizontal="center"/>
      <protection/>
    </xf>
    <xf numFmtId="0" fontId="1" fillId="0" borderId="105" xfId="25" applyFont="1" applyBorder="1">
      <alignment/>
      <protection/>
    </xf>
    <xf numFmtId="164" fontId="2" fillId="0" borderId="69" xfId="25" applyNumberFormat="1" applyFont="1" applyBorder="1" applyAlignment="1">
      <alignment vertical="center"/>
      <protection/>
    </xf>
    <xf numFmtId="0" fontId="0" fillId="0" borderId="0" xfId="25" applyFill="1" applyBorder="1">
      <alignment/>
      <protection/>
    </xf>
    <xf numFmtId="0" fontId="0" fillId="0" borderId="0" xfId="25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1" fillId="0" borderId="96" xfId="25" applyFont="1" applyBorder="1" applyAlignment="1">
      <alignment horizontal="center"/>
      <protection/>
    </xf>
    <xf numFmtId="0" fontId="1" fillId="0" borderId="19" xfId="25" applyFont="1" applyBorder="1" applyAlignment="1">
      <alignment horizontal="center"/>
      <protection/>
    </xf>
    <xf numFmtId="0" fontId="1" fillId="0" borderId="5" xfId="25" applyFont="1" applyBorder="1" applyAlignment="1">
      <alignment vertical="center"/>
      <protection/>
    </xf>
    <xf numFmtId="164" fontId="1" fillId="0" borderId="106" xfId="25" applyNumberFormat="1" applyFont="1" applyBorder="1" applyAlignment="1">
      <alignment horizontal="center" vertical="center"/>
      <protection/>
    </xf>
    <xf numFmtId="164" fontId="1" fillId="0" borderId="107" xfId="25" applyNumberFormat="1" applyFont="1" applyBorder="1" applyAlignment="1">
      <alignment horizontal="center" vertical="center"/>
      <protection/>
    </xf>
    <xf numFmtId="164" fontId="1" fillId="0" borderId="108" xfId="25" applyNumberFormat="1" applyFont="1" applyBorder="1" applyAlignment="1">
      <alignment horizontal="center" vertical="center"/>
      <protection/>
    </xf>
    <xf numFmtId="0" fontId="1" fillId="0" borderId="0" xfId="25" applyFont="1" applyBorder="1" applyAlignment="1">
      <alignment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66" xfId="25" applyNumberFormat="1" applyFont="1" applyBorder="1" applyAlignment="1">
      <alignment horizontal="center" vertical="center"/>
      <protection/>
    </xf>
    <xf numFmtId="0" fontId="2" fillId="0" borderId="0" xfId="25" applyFont="1" applyBorder="1" applyAlignment="1">
      <alignment vertical="center"/>
      <protection/>
    </xf>
    <xf numFmtId="164" fontId="2" fillId="0" borderId="66" xfId="25" applyNumberFormat="1" applyFont="1" applyBorder="1" applyAlignment="1">
      <alignment horizontal="center" vertical="center"/>
      <protection/>
    </xf>
    <xf numFmtId="0" fontId="2" fillId="0" borderId="75" xfId="25" applyFont="1" applyBorder="1" applyAlignment="1">
      <alignment vertical="center"/>
      <protection/>
    </xf>
    <xf numFmtId="164" fontId="2" fillId="0" borderId="70" xfId="25" applyNumberFormat="1" applyFont="1" applyBorder="1" applyAlignment="1">
      <alignment horizontal="center" vertical="center"/>
      <protection/>
    </xf>
    <xf numFmtId="164" fontId="2" fillId="0" borderId="72" xfId="25" applyNumberFormat="1" applyFont="1" applyBorder="1" applyAlignment="1">
      <alignment horizontal="center" vertical="center"/>
      <protection/>
    </xf>
    <xf numFmtId="164" fontId="1" fillId="0" borderId="5" xfId="26" applyNumberFormat="1" applyFont="1" applyBorder="1" applyAlignment="1">
      <alignment horizontal="center" vertical="center"/>
      <protection/>
    </xf>
    <xf numFmtId="164" fontId="2" fillId="0" borderId="12" xfId="26" applyNumberFormat="1" applyFont="1" applyBorder="1" applyAlignment="1">
      <alignment horizontal="center" vertical="center"/>
      <protection/>
    </xf>
    <xf numFmtId="164" fontId="1" fillId="0" borderId="0" xfId="26" applyNumberFormat="1" applyFont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2" fillId="0" borderId="0" xfId="26" applyNumberFormat="1" applyFont="1" applyAlignment="1">
      <alignment horizontal="center" vertical="center"/>
      <protection/>
    </xf>
    <xf numFmtId="164" fontId="2" fillId="0" borderId="70" xfId="26" applyNumberFormat="1" applyFont="1" applyBorder="1" applyAlignment="1">
      <alignment horizontal="center" vertical="center"/>
      <protection/>
    </xf>
    <xf numFmtId="0" fontId="1" fillId="0" borderId="90" xfId="0" applyFont="1" applyBorder="1" applyAlignment="1" applyProtection="1" quotePrefix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2" fontId="11" fillId="0" borderId="35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35" xfId="0" applyFont="1" applyBorder="1" applyAlignment="1">
      <alignment/>
    </xf>
    <xf numFmtId="2" fontId="11" fillId="0" borderId="35" xfId="0" applyNumberFormat="1" applyFont="1" applyBorder="1" applyAlignment="1">
      <alignment/>
    </xf>
    <xf numFmtId="2" fontId="11" fillId="0" borderId="35" xfId="0" applyNumberFormat="1" applyFont="1" applyBorder="1" applyAlignment="1">
      <alignment horizontal="right"/>
    </xf>
    <xf numFmtId="164" fontId="11" fillId="0" borderId="35" xfId="0" applyNumberFormat="1" applyFont="1" applyBorder="1" applyAlignment="1">
      <alignment horizontal="center"/>
    </xf>
    <xf numFmtId="164" fontId="11" fillId="0" borderId="49" xfId="0" applyNumberFormat="1" applyFont="1" applyBorder="1" applyAlignment="1">
      <alignment horizontal="center"/>
    </xf>
    <xf numFmtId="0" fontId="11" fillId="0" borderId="35" xfId="0" applyFont="1" applyBorder="1" applyAlignment="1" quotePrefix="1">
      <alignment horizontal="right"/>
    </xf>
    <xf numFmtId="164" fontId="11" fillId="0" borderId="49" xfId="0" applyNumberFormat="1" applyFont="1" applyBorder="1" applyAlignment="1" quotePrefix="1">
      <alignment horizontal="center"/>
    </xf>
    <xf numFmtId="2" fontId="11" fillId="0" borderId="35" xfId="0" applyNumberFormat="1" applyFont="1" applyBorder="1" applyAlignment="1" quotePrefix="1">
      <alignment horizontal="center"/>
    </xf>
    <xf numFmtId="2" fontId="11" fillId="0" borderId="19" xfId="0" applyNumberFormat="1" applyFont="1" applyFill="1" applyBorder="1" applyAlignment="1">
      <alignment/>
    </xf>
    <xf numFmtId="2" fontId="11" fillId="0" borderId="35" xfId="0" applyNumberFormat="1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left" wrapText="1"/>
    </xf>
    <xf numFmtId="1" fontId="11" fillId="0" borderId="35" xfId="0" applyNumberFormat="1" applyFont="1" applyBorder="1" applyAlignment="1">
      <alignment/>
    </xf>
    <xf numFmtId="1" fontId="11" fillId="0" borderId="35" xfId="0" applyNumberFormat="1" applyFont="1" applyBorder="1" applyAlignment="1" quotePrefix="1">
      <alignment horizontal="right"/>
    </xf>
    <xf numFmtId="1" fontId="11" fillId="0" borderId="35" xfId="0" applyNumberFormat="1" applyFont="1" applyBorder="1" applyAlignment="1">
      <alignment horizontal="right"/>
    </xf>
    <xf numFmtId="0" fontId="11" fillId="0" borderId="53" xfId="0" applyFont="1" applyFill="1" applyBorder="1" applyAlignment="1">
      <alignment horizontal="left" vertical="center"/>
    </xf>
    <xf numFmtId="0" fontId="11" fillId="0" borderId="35" xfId="0" applyFont="1" applyBorder="1" applyAlignment="1">
      <alignment horizontal="right"/>
    </xf>
    <xf numFmtId="164" fontId="11" fillId="0" borderId="35" xfId="0" applyNumberFormat="1" applyFont="1" applyBorder="1" applyAlignment="1" quotePrefix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/>
    </xf>
    <xf numFmtId="164" fontId="11" fillId="0" borderId="5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0" fontId="11" fillId="0" borderId="53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164" fontId="11" fillId="0" borderId="35" xfId="0" applyNumberFormat="1" applyFont="1" applyBorder="1" applyAlignment="1">
      <alignment horizontal="right" vertical="center" wrapText="1"/>
    </xf>
    <xf numFmtId="164" fontId="11" fillId="0" borderId="3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/>
    </xf>
    <xf numFmtId="164" fontId="11" fillId="0" borderId="35" xfId="0" applyNumberFormat="1" applyFont="1" applyFill="1" applyBorder="1" applyAlignment="1" quotePrefix="1">
      <alignment horizontal="center"/>
    </xf>
    <xf numFmtId="164" fontId="11" fillId="0" borderId="49" xfId="0" applyNumberFormat="1" applyFont="1" applyFill="1" applyBorder="1" applyAlignment="1" quotePrefix="1">
      <alignment horizontal="center"/>
    </xf>
    <xf numFmtId="0" fontId="11" fillId="0" borderId="109" xfId="0" applyFont="1" applyBorder="1" applyAlignment="1">
      <alignment horizontal="left" vertical="center" wrapText="1"/>
    </xf>
    <xf numFmtId="0" fontId="11" fillId="0" borderId="51" xfId="0" applyFont="1" applyFill="1" applyBorder="1" applyAlignment="1">
      <alignment/>
    </xf>
    <xf numFmtId="164" fontId="11" fillId="0" borderId="51" xfId="0" applyNumberFormat="1" applyFont="1" applyBorder="1" applyAlignment="1" quotePrefix="1">
      <alignment horizontal="center"/>
    </xf>
    <xf numFmtId="164" fontId="11" fillId="0" borderId="52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quotePrefix="1">
      <alignment horizontal="right"/>
    </xf>
    <xf numFmtId="2" fontId="20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15" fontId="2" fillId="0" borderId="19" xfId="0" applyNumberFormat="1" applyFont="1" applyFill="1" applyBorder="1" applyAlignment="1">
      <alignment horizontal="center" vertical="center"/>
    </xf>
    <xf numFmtId="15" fontId="0" fillId="0" borderId="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110" xfId="0" applyFont="1" applyFill="1" applyBorder="1" applyAlignment="1" applyProtection="1" quotePrefix="1">
      <alignment horizontal="center" vertical="center"/>
      <protection/>
    </xf>
    <xf numFmtId="164" fontId="2" fillId="0" borderId="49" xfId="0" applyNumberFormat="1" applyFont="1" applyBorder="1" applyAlignment="1">
      <alignment horizontal="right" vertical="center"/>
    </xf>
    <xf numFmtId="164" fontId="1" fillId="0" borderId="49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51" xfId="0" applyNumberFormat="1" applyFont="1" applyBorder="1" applyAlignment="1">
      <alignment horizontal="right"/>
    </xf>
    <xf numFmtId="164" fontId="1" fillId="0" borderId="51" xfId="0" applyNumberFormat="1" applyFont="1" applyBorder="1" applyAlignment="1">
      <alignment horizontal="right" vertical="center"/>
    </xf>
    <xf numFmtId="164" fontId="1" fillId="0" borderId="52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2" fontId="2" fillId="0" borderId="35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2" fontId="2" fillId="0" borderId="35" xfId="0" applyNumberFormat="1" applyFont="1" applyBorder="1" applyAlignment="1">
      <alignment horizontal="left" vertical="center" indent="1"/>
    </xf>
    <xf numFmtId="2" fontId="2" fillId="0" borderId="35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16" fontId="1" fillId="2" borderId="35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2" fontId="1" fillId="0" borderId="35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2" fontId="2" fillId="0" borderId="35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 quotePrefix="1">
      <alignment horizontal="center" vertical="center"/>
      <protection/>
    </xf>
    <xf numFmtId="0" fontId="2" fillId="2" borderId="92" xfId="0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/>
    </xf>
    <xf numFmtId="0" fontId="1" fillId="2" borderId="19" xfId="30" applyFont="1" applyFill="1" applyBorder="1" applyAlignment="1" applyProtection="1">
      <alignment horizontal="center"/>
      <protection/>
    </xf>
    <xf numFmtId="0" fontId="2" fillId="0" borderId="13" xfId="30" applyFont="1" applyBorder="1">
      <alignment/>
      <protection/>
    </xf>
    <xf numFmtId="0" fontId="1" fillId="0" borderId="13" xfId="30" applyFont="1" applyBorder="1" applyAlignment="1" applyProtection="1">
      <alignment horizontal="left"/>
      <protection/>
    </xf>
    <xf numFmtId="0" fontId="2" fillId="0" borderId="13" xfId="30" applyFont="1" applyBorder="1" applyAlignment="1" applyProtection="1">
      <alignment horizontal="left"/>
      <protection/>
    </xf>
    <xf numFmtId="0" fontId="2" fillId="0" borderId="19" xfId="30" applyFont="1" applyBorder="1" applyAlignment="1" applyProtection="1">
      <alignment horizontal="left"/>
      <protection/>
    </xf>
    <xf numFmtId="166" fontId="1" fillId="0" borderId="36" xfId="30" applyNumberFormat="1" applyFont="1" applyBorder="1" applyAlignment="1" applyProtection="1" quotePrefix="1">
      <alignment horizontal="left"/>
      <protection/>
    </xf>
    <xf numFmtId="164" fontId="2" fillId="0" borderId="35" xfId="30" applyNumberFormat="1" applyFont="1" applyBorder="1">
      <alignment/>
      <protection/>
    </xf>
    <xf numFmtId="166" fontId="2" fillId="0" borderId="36" xfId="30" applyNumberFormat="1" applyFont="1" applyBorder="1" applyAlignment="1" applyProtection="1" quotePrefix="1">
      <alignment horizontal="left"/>
      <protection/>
    </xf>
    <xf numFmtId="166" fontId="2" fillId="0" borderId="27" xfId="30" applyNumberFormat="1" applyFont="1" applyBorder="1" applyAlignment="1" applyProtection="1">
      <alignment horizontal="left"/>
      <protection/>
    </xf>
    <xf numFmtId="166" fontId="2" fillId="0" borderId="15" xfId="30" applyNumberFormat="1" applyFont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/>
    </xf>
    <xf numFmtId="0" fontId="1" fillId="0" borderId="21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/>
    </xf>
    <xf numFmtId="166" fontId="2" fillId="0" borderId="27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4" fontId="0" fillId="0" borderId="0" xfId="0" applyNumberFormat="1" applyAlignment="1">
      <alignment/>
    </xf>
    <xf numFmtId="164" fontId="8" fillId="0" borderId="17" xfId="0" applyNumberFormat="1" applyFont="1" applyFill="1" applyBorder="1" applyAlignment="1">
      <alignment vertical="center"/>
    </xf>
    <xf numFmtId="164" fontId="16" fillId="0" borderId="53" xfId="0" applyNumberFormat="1" applyFont="1" applyFill="1" applyBorder="1" applyAlignment="1">
      <alignment vertical="center"/>
    </xf>
    <xf numFmtId="164" fontId="16" fillId="0" borderId="49" xfId="0" applyNumberFormat="1" applyFont="1" applyFill="1" applyBorder="1" applyAlignment="1">
      <alignment vertical="center"/>
    </xf>
    <xf numFmtId="164" fontId="16" fillId="0" borderId="6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vertical="center"/>
    </xf>
    <xf numFmtId="164" fontId="16" fillId="0" borderId="35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4" fontId="11" fillId="0" borderId="36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11" fillId="0" borderId="27" xfId="0" applyNumberFormat="1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 vertical="center"/>
    </xf>
    <xf numFmtId="164" fontId="25" fillId="0" borderId="35" xfId="0" applyNumberFormat="1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164" fontId="41" fillId="0" borderId="21" xfId="0" applyNumberFormat="1" applyFont="1" applyFill="1" applyBorder="1" applyAlignment="1">
      <alignment/>
    </xf>
    <xf numFmtId="164" fontId="41" fillId="0" borderId="13" xfId="0" applyNumberFormat="1" applyFont="1" applyFill="1" applyBorder="1" applyAlignment="1">
      <alignment/>
    </xf>
    <xf numFmtId="164" fontId="41" fillId="0" borderId="19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6" fillId="2" borderId="19" xfId="0" applyFont="1" applyFill="1" applyBorder="1" applyAlignment="1">
      <alignment/>
    </xf>
    <xf numFmtId="0" fontId="16" fillId="0" borderId="35" xfId="0" applyFont="1" applyBorder="1" applyAlignment="1">
      <alignment/>
    </xf>
    <xf numFmtId="43" fontId="16" fillId="0" borderId="27" xfId="15" applyFont="1" applyBorder="1" applyAlignment="1">
      <alignment horizontal="right"/>
    </xf>
    <xf numFmtId="43" fontId="16" fillId="0" borderId="4" xfId="15" applyFont="1" applyBorder="1" applyAlignment="1">
      <alignment horizontal="right"/>
    </xf>
    <xf numFmtId="43" fontId="16" fillId="0" borderId="1" xfId="15" applyFont="1" applyBorder="1" applyAlignment="1">
      <alignment horizontal="right" vertical="center"/>
    </xf>
    <xf numFmtId="168" fontId="16" fillId="0" borderId="1" xfId="15" applyNumberFormat="1" applyFont="1" applyBorder="1" applyAlignment="1">
      <alignment horizontal="right" vertical="center"/>
    </xf>
    <xf numFmtId="43" fontId="16" fillId="0" borderId="37" xfId="15" applyFont="1" applyFill="1" applyBorder="1" applyAlignment="1">
      <alignment horizontal="right" vertical="center"/>
    </xf>
    <xf numFmtId="168" fontId="16" fillId="0" borderId="6" xfId="15" applyNumberFormat="1" applyFont="1" applyFill="1" applyBorder="1" applyAlignment="1">
      <alignment horizontal="right" vertical="center"/>
    </xf>
    <xf numFmtId="43" fontId="16" fillId="0" borderId="37" xfId="15" applyNumberFormat="1" applyFont="1" applyFill="1" applyBorder="1" applyAlignment="1">
      <alignment horizontal="right" vertical="center"/>
    </xf>
    <xf numFmtId="0" fontId="16" fillId="2" borderId="34" xfId="0" applyFont="1" applyFill="1" applyBorder="1" applyAlignment="1" applyProtection="1">
      <alignment horizontal="left" vertical="center"/>
      <protection/>
    </xf>
    <xf numFmtId="0" fontId="16" fillId="2" borderId="111" xfId="0" applyFont="1" applyFill="1" applyBorder="1" applyAlignment="1" quotePrefix="1">
      <alignment horizontal="center" vertical="center"/>
    </xf>
    <xf numFmtId="0" fontId="16" fillId="2" borderId="111" xfId="0" applyNumberFormat="1" applyFont="1" applyFill="1" applyBorder="1" applyAlignment="1" quotePrefix="1">
      <alignment horizontal="center" vertical="center"/>
    </xf>
    <xf numFmtId="0" fontId="16" fillId="2" borderId="23" xfId="0" applyNumberFormat="1" applyFont="1" applyFill="1" applyBorder="1" applyAlignment="1" quotePrefix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0" borderId="29" xfId="0" applyFont="1" applyBorder="1" applyAlignment="1" applyProtection="1">
      <alignment horizontal="left" vertical="center"/>
      <protection/>
    </xf>
    <xf numFmtId="168" fontId="16" fillId="0" borderId="7" xfId="0" applyNumberFormat="1" applyFont="1" applyBorder="1" applyAlignment="1">
      <alignment horizontal="right" vertical="center"/>
    </xf>
    <xf numFmtId="168" fontId="16" fillId="0" borderId="7" xfId="15" applyNumberFormat="1" applyFont="1" applyFill="1" applyBorder="1" applyAlignment="1">
      <alignment horizontal="right" vertical="center"/>
    </xf>
    <xf numFmtId="168" fontId="16" fillId="0" borderId="18" xfId="15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16" fillId="2" borderId="112" xfId="0" applyFont="1" applyFill="1" applyBorder="1" applyAlignment="1">
      <alignment horizontal="left"/>
    </xf>
    <xf numFmtId="0" fontId="16" fillId="2" borderId="23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43" fontId="16" fillId="0" borderId="57" xfId="15" applyNumberFormat="1" applyFont="1" applyBorder="1" applyAlignment="1">
      <alignment horizontal="center" vertical="center"/>
    </xf>
    <xf numFmtId="43" fontId="16" fillId="0" borderId="8" xfId="15" applyNumberFormat="1" applyFont="1" applyBorder="1" applyAlignment="1">
      <alignment horizontal="center" vertical="center"/>
    </xf>
    <xf numFmtId="43" fontId="16" fillId="0" borderId="8" xfId="15" applyNumberFormat="1" applyFont="1" applyFill="1" applyBorder="1" applyAlignment="1">
      <alignment horizontal="center" vertical="center"/>
    </xf>
    <xf numFmtId="43" fontId="16" fillId="0" borderId="18" xfId="15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167" fontId="1" fillId="2" borderId="15" xfId="0" applyNumberFormat="1" applyFont="1" applyFill="1" applyBorder="1" applyAlignment="1">
      <alignment horizontal="center"/>
    </xf>
    <xf numFmtId="167" fontId="1" fillId="2" borderId="36" xfId="0" applyNumberFormat="1" applyFont="1" applyFill="1" applyBorder="1" applyAlignment="1" quotePrefix="1">
      <alignment horizontal="center"/>
    </xf>
    <xf numFmtId="167" fontId="1" fillId="2" borderId="35" xfId="0" applyNumberFormat="1" applyFont="1" applyFill="1" applyBorder="1" applyAlignment="1" quotePrefix="1">
      <alignment horizontal="center"/>
    </xf>
    <xf numFmtId="0" fontId="1" fillId="0" borderId="13" xfId="0" applyFont="1" applyBorder="1" applyAlignment="1">
      <alignment horizontal="right"/>
    </xf>
    <xf numFmtId="0" fontId="18" fillId="0" borderId="0" xfId="0" applyFont="1" applyFill="1" applyAlignment="1" quotePrefix="1">
      <alignment horizontal="centerContinuous"/>
    </xf>
    <xf numFmtId="1" fontId="1" fillId="2" borderId="35" xfId="32" applyNumberFormat="1" applyFont="1" applyFill="1" applyBorder="1" applyAlignment="1" applyProtection="1">
      <alignment horizontal="right"/>
      <protection/>
    </xf>
    <xf numFmtId="2" fontId="2" fillId="0" borderId="35" xfId="32" applyNumberFormat="1" applyFont="1" applyBorder="1">
      <alignment/>
      <protection/>
    </xf>
    <xf numFmtId="164" fontId="2" fillId="0" borderId="35" xfId="32" applyNumberFormat="1" applyFont="1" applyBorder="1">
      <alignment/>
      <protection/>
    </xf>
    <xf numFmtId="0" fontId="0" fillId="0" borderId="0" xfId="32">
      <alignment/>
      <protection/>
    </xf>
    <xf numFmtId="0" fontId="10" fillId="0" borderId="0" xfId="32" applyFont="1">
      <alignment/>
      <protection/>
    </xf>
    <xf numFmtId="0" fontId="42" fillId="0" borderId="0" xfId="32" applyFont="1">
      <alignment/>
      <protection/>
    </xf>
    <xf numFmtId="0" fontId="2" fillId="0" borderId="40" xfId="0" applyFont="1" applyBorder="1" applyAlignment="1">
      <alignment/>
    </xf>
    <xf numFmtId="166" fontId="2" fillId="0" borderId="13" xfId="0" applyNumberFormat="1" applyFont="1" applyBorder="1" applyAlignment="1">
      <alignment horizontal="left" indent="2"/>
    </xf>
    <xf numFmtId="166" fontId="2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0" fontId="2" fillId="0" borderId="13" xfId="0" applyFont="1" applyBorder="1" applyAlignment="1">
      <alignment horizontal="left" indent="2"/>
    </xf>
    <xf numFmtId="166" fontId="2" fillId="0" borderId="13" xfId="0" applyNumberFormat="1" applyFont="1" applyBorder="1" applyAlignment="1" applyProtection="1">
      <alignment horizontal="left" indent="2"/>
      <protection/>
    </xf>
    <xf numFmtId="166" fontId="2" fillId="0" borderId="13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" fontId="1" fillId="2" borderId="49" xfId="32" applyNumberFormat="1" applyFont="1" applyFill="1" applyBorder="1" applyAlignment="1" applyProtection="1">
      <alignment horizontal="right"/>
      <protection/>
    </xf>
    <xf numFmtId="164" fontId="2" fillId="0" borderId="49" xfId="32" applyNumberFormat="1" applyFont="1" applyBorder="1">
      <alignment/>
      <protection/>
    </xf>
    <xf numFmtId="0" fontId="1" fillId="0" borderId="109" xfId="32" applyFont="1" applyBorder="1" applyAlignment="1">
      <alignment horizontal="left"/>
      <protection/>
    </xf>
    <xf numFmtId="2" fontId="2" fillId="0" borderId="51" xfId="32" applyNumberFormat="1" applyFont="1" applyBorder="1">
      <alignment/>
      <protection/>
    </xf>
    <xf numFmtId="164" fontId="2" fillId="0" borderId="51" xfId="32" applyNumberFormat="1" applyFont="1" applyBorder="1">
      <alignment/>
      <protection/>
    </xf>
    <xf numFmtId="164" fontId="2" fillId="0" borderId="52" xfId="32" applyNumberFormat="1" applyFont="1" applyBorder="1">
      <alignment/>
      <protection/>
    </xf>
    <xf numFmtId="0" fontId="2" fillId="2" borderId="53" xfId="32" applyFont="1" applyFill="1" applyBorder="1">
      <alignment/>
      <protection/>
    </xf>
    <xf numFmtId="0" fontId="1" fillId="0" borderId="53" xfId="32" applyFont="1" applyBorder="1" applyAlignment="1">
      <alignment horizontal="left"/>
      <protection/>
    </xf>
    <xf numFmtId="0" fontId="2" fillId="0" borderId="42" xfId="0" applyFont="1" applyBorder="1" applyAlignment="1" quotePrefix="1">
      <alignment horizontal="left"/>
    </xf>
    <xf numFmtId="164" fontId="2" fillId="0" borderId="21" xfId="0" applyNumberFormat="1" applyFont="1" applyBorder="1" applyAlignment="1">
      <alignment horizontal="right"/>
    </xf>
    <xf numFmtId="164" fontId="2" fillId="0" borderId="84" xfId="0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left"/>
    </xf>
    <xf numFmtId="164" fontId="2" fillId="0" borderId="85" xfId="0" applyNumberFormat="1" applyFont="1" applyBorder="1" applyAlignment="1">
      <alignment horizontal="right"/>
    </xf>
    <xf numFmtId="0" fontId="1" fillId="0" borderId="20" xfId="0" applyFont="1" applyBorder="1" applyAlignment="1" quotePrefix="1">
      <alignment horizontal="left"/>
    </xf>
    <xf numFmtId="164" fontId="1" fillId="0" borderId="85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left"/>
    </xf>
    <xf numFmtId="0" fontId="1" fillId="0" borderId="85" xfId="0" applyFont="1" applyBorder="1" applyAlignment="1">
      <alignment horizontal="right"/>
    </xf>
    <xf numFmtId="0" fontId="2" fillId="0" borderId="113" xfId="0" applyFont="1" applyBorder="1" applyAlignment="1">
      <alignment/>
    </xf>
    <xf numFmtId="0" fontId="1" fillId="0" borderId="113" xfId="0" applyFont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0" fillId="0" borderId="0" xfId="20" applyFont="1" applyBorder="1" applyAlignment="1">
      <alignment/>
    </xf>
    <xf numFmtId="0" fontId="0" fillId="0" borderId="0" xfId="20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7" fontId="0" fillId="0" borderId="0" xfId="0" applyNumberFormat="1" applyFont="1" applyBorder="1" applyAlignment="1">
      <alignment/>
    </xf>
    <xf numFmtId="0" fontId="16" fillId="2" borderId="3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176" fontId="2" fillId="0" borderId="56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6" fontId="2" fillId="0" borderId="56" xfId="0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/>
    </xf>
    <xf numFmtId="177" fontId="2" fillId="0" borderId="11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 horizontal="left"/>
    </xf>
    <xf numFmtId="177" fontId="2" fillId="0" borderId="114" xfId="0" applyNumberFormat="1" applyFont="1" applyFill="1" applyBorder="1" applyAlignment="1">
      <alignment horizontal="left"/>
    </xf>
    <xf numFmtId="177" fontId="2" fillId="0" borderId="13" xfId="0" applyNumberFormat="1" applyFont="1" applyFill="1" applyBorder="1" applyAlignment="1">
      <alignment horizontal="left"/>
    </xf>
    <xf numFmtId="177" fontId="2" fillId="0" borderId="40" xfId="0" applyNumberFormat="1" applyFont="1" applyFill="1" applyBorder="1" applyAlignment="1">
      <alignment horizontal="left"/>
    </xf>
    <xf numFmtId="178" fontId="2" fillId="0" borderId="13" xfId="0" applyNumberFormat="1" applyFont="1" applyBorder="1" applyAlignment="1">
      <alignment/>
    </xf>
    <xf numFmtId="178" fontId="2" fillId="0" borderId="13" xfId="0" applyNumberFormat="1" applyFont="1" applyFill="1" applyBorder="1" applyAlignment="1">
      <alignment horizontal="left"/>
    </xf>
    <xf numFmtId="178" fontId="2" fillId="0" borderId="40" xfId="0" applyNumberFormat="1" applyFont="1" applyFill="1" applyBorder="1" applyAlignment="1">
      <alignment horizontal="left"/>
    </xf>
    <xf numFmtId="0" fontId="1" fillId="0" borderId="115" xfId="0" applyFont="1" applyBorder="1" applyAlignment="1">
      <alignment horizontal="center" vertical="center"/>
    </xf>
    <xf numFmtId="176" fontId="16" fillId="0" borderId="116" xfId="0" applyNumberFormat="1" applyFont="1" applyBorder="1" applyAlignment="1">
      <alignment vertical="center"/>
    </xf>
    <xf numFmtId="177" fontId="16" fillId="0" borderId="116" xfId="0" applyNumberFormat="1" applyFont="1" applyBorder="1" applyAlignment="1">
      <alignment vertical="center"/>
    </xf>
    <xf numFmtId="177" fontId="16" fillId="0" borderId="116" xfId="0" applyNumberFormat="1" applyFont="1" applyFill="1" applyBorder="1" applyAlignment="1">
      <alignment vertical="center"/>
    </xf>
    <xf numFmtId="177" fontId="16" fillId="0" borderId="117" xfId="0" applyNumberFormat="1" applyFont="1" applyFill="1" applyBorder="1" applyAlignment="1">
      <alignment vertical="center"/>
    </xf>
    <xf numFmtId="176" fontId="16" fillId="0" borderId="116" xfId="0" applyNumberFormat="1" applyFont="1" applyBorder="1" applyAlignment="1">
      <alignment horizontal="center" vertical="center"/>
    </xf>
    <xf numFmtId="176" fontId="16" fillId="0" borderId="116" xfId="0" applyNumberFormat="1" applyFont="1" applyFill="1" applyBorder="1" applyAlignment="1">
      <alignment horizontal="center" vertical="center"/>
    </xf>
    <xf numFmtId="176" fontId="16" fillId="0" borderId="1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2" borderId="25" xfId="0" applyFont="1" applyFill="1" applyBorder="1" applyAlignment="1">
      <alignment horizontal="left"/>
    </xf>
    <xf numFmtId="0" fontId="16" fillId="2" borderId="56" xfId="0" applyFont="1" applyFill="1" applyBorder="1" applyAlignment="1" quotePrefix="1">
      <alignment horizontal="center"/>
    </xf>
    <xf numFmtId="0" fontId="16" fillId="2" borderId="46" xfId="0" applyFont="1" applyFill="1" applyBorder="1" applyAlignment="1" quotePrefix="1">
      <alignment horizontal="center"/>
    </xf>
    <xf numFmtId="0" fontId="16" fillId="2" borderId="39" xfId="0" applyFont="1" applyFill="1" applyBorder="1" applyAlignment="1" quotePrefix="1">
      <alignment horizontal="center"/>
    </xf>
    <xf numFmtId="176" fontId="2" fillId="0" borderId="114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57" xfId="0" applyNumberFormat="1" applyFont="1" applyBorder="1" applyAlignment="1">
      <alignment/>
    </xf>
    <xf numFmtId="176" fontId="2" fillId="0" borderId="57" xfId="0" applyNumberFormat="1" applyFont="1" applyFill="1" applyBorder="1" applyAlignment="1">
      <alignment/>
    </xf>
    <xf numFmtId="176" fontId="2" fillId="0" borderId="57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76" fontId="2" fillId="0" borderId="57" xfId="0" applyNumberFormat="1" applyFont="1" applyFill="1" applyBorder="1" applyAlignment="1">
      <alignment horizontal="center"/>
    </xf>
    <xf numFmtId="177" fontId="8" fillId="0" borderId="36" xfId="0" applyNumberFormat="1" applyFont="1" applyFill="1" applyBorder="1" applyAlignment="1">
      <alignment/>
    </xf>
    <xf numFmtId="177" fontId="8" fillId="0" borderId="12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4" xfId="0" applyNumberFormat="1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2" fillId="2" borderId="21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right" wrapText="1"/>
    </xf>
    <xf numFmtId="0" fontId="2" fillId="3" borderId="35" xfId="0" applyFont="1" applyFill="1" applyBorder="1" applyAlignment="1">
      <alignment wrapText="1"/>
    </xf>
    <xf numFmtId="0" fontId="2" fillId="3" borderId="35" xfId="0" applyFont="1" applyFill="1" applyBorder="1" applyAlignment="1">
      <alignment horizontal="center" wrapText="1"/>
    </xf>
    <xf numFmtId="164" fontId="2" fillId="3" borderId="35" xfId="0" applyNumberFormat="1" applyFont="1" applyFill="1" applyBorder="1" applyAlignment="1">
      <alignment horizontal="right" wrapText="1"/>
    </xf>
    <xf numFmtId="14" fontId="2" fillId="3" borderId="35" xfId="0" applyNumberFormat="1" applyFont="1" applyFill="1" applyBorder="1" applyAlignment="1">
      <alignment horizontal="center" wrapText="1"/>
    </xf>
    <xf numFmtId="164" fontId="1" fillId="3" borderId="35" xfId="0" applyNumberFormat="1" applyFont="1" applyFill="1" applyBorder="1" applyAlignment="1">
      <alignment horizontal="right" wrapText="1"/>
    </xf>
    <xf numFmtId="164" fontId="2" fillId="3" borderId="35" xfId="0" applyNumberFormat="1" applyFont="1" applyFill="1" applyBorder="1" applyAlignment="1">
      <alignment wrapText="1"/>
    </xf>
    <xf numFmtId="0" fontId="2" fillId="0" borderId="35" xfId="0" applyFont="1" applyBorder="1" applyAlignment="1">
      <alignment/>
    </xf>
    <xf numFmtId="164" fontId="1" fillId="0" borderId="35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left" vertical="center"/>
    </xf>
    <xf numFmtId="2" fontId="2" fillId="0" borderId="35" xfId="0" applyNumberFormat="1" applyFont="1" applyFill="1" applyBorder="1" applyAlignment="1">
      <alignment horizontal="right" vertical="center"/>
    </xf>
    <xf numFmtId="15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16" fillId="0" borderId="55" xfId="15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6" fontId="2" fillId="0" borderId="99" xfId="31" applyFont="1" applyBorder="1">
      <alignment/>
      <protection/>
    </xf>
    <xf numFmtId="166" fontId="1" fillId="0" borderId="99" xfId="31" applyFont="1" applyBorder="1">
      <alignment/>
      <protection/>
    </xf>
    <xf numFmtId="166" fontId="1" fillId="0" borderId="99" xfId="31" applyFont="1" applyBorder="1" applyAlignment="1">
      <alignment horizontal="right"/>
      <protection/>
    </xf>
    <xf numFmtId="166" fontId="1" fillId="0" borderId="99" xfId="31" applyFont="1" applyBorder="1" applyAlignment="1" quotePrefix="1">
      <alignment horizontal="right"/>
      <protection/>
    </xf>
    <xf numFmtId="167" fontId="2" fillId="0" borderId="115" xfId="31" applyNumberFormat="1" applyFont="1" applyBorder="1" applyAlignment="1">
      <alignment horizontal="left"/>
      <protection/>
    </xf>
    <xf numFmtId="167" fontId="1" fillId="0" borderId="118" xfId="31" applyNumberFormat="1" applyFont="1" applyBorder="1" applyAlignment="1">
      <alignment horizontal="left"/>
      <protection/>
    </xf>
    <xf numFmtId="166" fontId="1" fillId="0" borderId="115" xfId="31" applyFont="1" applyBorder="1" applyAlignment="1">
      <alignment horizontal="right"/>
      <protection/>
    </xf>
    <xf numFmtId="166" fontId="1" fillId="0" borderId="116" xfId="31" applyFont="1" applyBorder="1" applyAlignment="1">
      <alignment horizontal="right"/>
      <protection/>
    </xf>
    <xf numFmtId="166" fontId="1" fillId="0" borderId="117" xfId="31" applyFont="1" applyBorder="1" applyAlignment="1">
      <alignment horizontal="right"/>
      <protection/>
    </xf>
    <xf numFmtId="166" fontId="1" fillId="0" borderId="119" xfId="31" applyFont="1" applyBorder="1" applyAlignment="1" quotePrefix="1">
      <alignment horizontal="right"/>
      <protection/>
    </xf>
    <xf numFmtId="166" fontId="1" fillId="0" borderId="117" xfId="31" applyFont="1" applyBorder="1" applyAlignment="1" quotePrefix="1">
      <alignment horizontal="right"/>
      <protection/>
    </xf>
    <xf numFmtId="0" fontId="2" fillId="0" borderId="35" xfId="34" applyFont="1" applyBorder="1" applyAlignment="1">
      <alignment horizontal="center"/>
      <protection/>
    </xf>
    <xf numFmtId="0" fontId="2" fillId="0" borderId="35" xfId="34" applyFont="1" applyFill="1" applyBorder="1" applyAlignment="1">
      <alignment horizontal="center"/>
      <protection/>
    </xf>
    <xf numFmtId="0" fontId="2" fillId="0" borderId="49" xfId="34" applyFont="1" applyBorder="1" applyAlignment="1">
      <alignment horizontal="center"/>
      <protection/>
    </xf>
    <xf numFmtId="0" fontId="1" fillId="2" borderId="5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/>
    </xf>
    <xf numFmtId="2" fontId="2" fillId="0" borderId="58" xfId="0" applyNumberFormat="1" applyFont="1" applyBorder="1" applyAlignment="1">
      <alignment/>
    </xf>
    <xf numFmtId="176" fontId="16" fillId="0" borderId="116" xfId="0" applyNumberFormat="1" applyFont="1" applyFill="1" applyBorder="1" applyAlignment="1">
      <alignment vertical="center"/>
    </xf>
    <xf numFmtId="1" fontId="11" fillId="0" borderId="51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36" xfId="0" applyFont="1" applyBorder="1" applyAlignment="1">
      <alignment/>
    </xf>
    <xf numFmtId="0" fontId="1" fillId="0" borderId="3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2" fillId="0" borderId="36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2" fillId="0" borderId="3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2" fillId="0" borderId="4" xfId="0" applyFont="1" applyBorder="1" applyAlignment="1">
      <alignment/>
    </xf>
    <xf numFmtId="164" fontId="12" fillId="0" borderId="19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9" fontId="2" fillId="0" borderId="57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0" fontId="2" fillId="0" borderId="12" xfId="0" applyFont="1" applyFill="1" applyBorder="1" applyAlignment="1" quotePrefix="1">
      <alignment horizontal="left"/>
    </xf>
    <xf numFmtId="166" fontId="2" fillId="0" borderId="12" xfId="0" applyNumberFormat="1" applyFont="1" applyFill="1" applyBorder="1" applyAlignment="1">
      <alignment/>
    </xf>
    <xf numFmtId="164" fontId="1" fillId="2" borderId="59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115" xfId="0" applyNumberFormat="1" applyFont="1" applyFill="1" applyBorder="1" applyAlignment="1" applyProtection="1">
      <alignment horizontal="left"/>
      <protection/>
    </xf>
    <xf numFmtId="164" fontId="1" fillId="0" borderId="119" xfId="15" applyNumberFormat="1" applyFont="1" applyFill="1" applyBorder="1" applyAlignment="1">
      <alignment/>
    </xf>
    <xf numFmtId="164" fontId="1" fillId="0" borderId="118" xfId="15" applyNumberFormat="1" applyFont="1" applyFill="1" applyBorder="1" applyAlignment="1">
      <alignment/>
    </xf>
    <xf numFmtId="2" fontId="1" fillId="0" borderId="119" xfId="15" applyNumberFormat="1" applyFont="1" applyFill="1" applyBorder="1" applyAlignment="1">
      <alignment/>
    </xf>
    <xf numFmtId="2" fontId="1" fillId="0" borderId="120" xfId="15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15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4" fontId="1" fillId="0" borderId="121" xfId="15" applyNumberFormat="1" applyFont="1" applyFill="1" applyBorder="1" applyAlignment="1">
      <alignment/>
    </xf>
    <xf numFmtId="164" fontId="2" fillId="0" borderId="20" xfId="0" applyNumberFormat="1" applyFont="1" applyFill="1" applyBorder="1" applyAlignment="1" applyProtection="1">
      <alignment horizontal="left"/>
      <protection/>
    </xf>
    <xf numFmtId="2" fontId="2" fillId="0" borderId="45" xfId="15" applyNumberFormat="1" applyFont="1" applyFill="1" applyBorder="1" applyAlignment="1">
      <alignment/>
    </xf>
    <xf numFmtId="2" fontId="2" fillId="0" borderId="28" xfId="15" applyNumberFormat="1" applyFont="1" applyFill="1" applyBorder="1" applyAlignment="1">
      <alignment/>
    </xf>
    <xf numFmtId="164" fontId="2" fillId="0" borderId="42" xfId="0" applyNumberFormat="1" applyFont="1" applyFill="1" applyBorder="1" applyAlignment="1" applyProtection="1">
      <alignment horizontal="left"/>
      <protection/>
    </xf>
    <xf numFmtId="2" fontId="2" fillId="0" borderId="17" xfId="15" applyNumberFormat="1" applyFont="1" applyFill="1" applyBorder="1" applyAlignment="1">
      <alignment/>
    </xf>
    <xf numFmtId="164" fontId="2" fillId="0" borderId="26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20" xfId="0" applyNumberFormat="1" applyFont="1" applyFill="1" applyBorder="1" applyAlignment="1" applyProtection="1">
      <alignment horizontal="left"/>
      <protection/>
    </xf>
    <xf numFmtId="164" fontId="1" fillId="2" borderId="26" xfId="0" applyNumberFormat="1" applyFont="1" applyFill="1" applyBorder="1" applyAlignment="1">
      <alignment horizontal="center"/>
    </xf>
    <xf numFmtId="164" fontId="1" fillId="2" borderId="19" xfId="15" applyNumberFormat="1" applyFont="1" applyFill="1" applyBorder="1" applyAlignment="1" quotePrefix="1">
      <alignment horizontal="center"/>
    </xf>
    <xf numFmtId="164" fontId="1" fillId="2" borderId="37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5" xfId="15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1" fontId="1" fillId="2" borderId="56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0" fontId="1" fillId="0" borderId="109" xfId="0" applyFont="1" applyFill="1" applyBorder="1" applyAlignment="1">
      <alignment/>
    </xf>
    <xf numFmtId="164" fontId="1" fillId="0" borderId="51" xfId="15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164" fontId="11" fillId="0" borderId="49" xfId="0" applyNumberFormat="1" applyFont="1" applyFill="1" applyBorder="1" applyAlignment="1">
      <alignment/>
    </xf>
    <xf numFmtId="0" fontId="11" fillId="0" borderId="44" xfId="0" applyFont="1" applyFill="1" applyBorder="1" applyAlignment="1">
      <alignment/>
    </xf>
    <xf numFmtId="164" fontId="11" fillId="0" borderId="43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41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164" fontId="11" fillId="0" borderId="40" xfId="0" applyNumberFormat="1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164" fontId="7" fillId="0" borderId="51" xfId="0" applyNumberFormat="1" applyFont="1" applyFill="1" applyBorder="1" applyAlignment="1">
      <alignment/>
    </xf>
    <xf numFmtId="164" fontId="7" fillId="0" borderId="52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19" xfId="15" applyNumberFormat="1" applyFont="1" applyFill="1" applyBorder="1" applyAlignment="1">
      <alignment horizontal="center" vertical="center"/>
    </xf>
    <xf numFmtId="164" fontId="25" fillId="2" borderId="35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/>
    </xf>
    <xf numFmtId="164" fontId="1" fillId="2" borderId="59" xfId="0" applyNumberFormat="1" applyFont="1" applyFill="1" applyBorder="1" applyAlignment="1">
      <alignment horizontal="center" vertical="center"/>
    </xf>
    <xf numFmtId="164" fontId="1" fillId="2" borderId="56" xfId="0" applyNumberFormat="1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/>
    </xf>
    <xf numFmtId="164" fontId="25" fillId="2" borderId="49" xfId="0" applyNumberFormat="1" applyFont="1" applyFill="1" applyBorder="1" applyAlignment="1">
      <alignment horizontal="center"/>
    </xf>
    <xf numFmtId="164" fontId="25" fillId="0" borderId="53" xfId="0" applyNumberFormat="1" applyFont="1" applyFill="1" applyBorder="1" applyAlignment="1">
      <alignment/>
    </xf>
    <xf numFmtId="164" fontId="25" fillId="0" borderId="41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41" fillId="0" borderId="43" xfId="0" applyNumberFormat="1" applyFont="1" applyFill="1" applyBorder="1" applyAlignment="1">
      <alignment/>
    </xf>
    <xf numFmtId="164" fontId="41" fillId="0" borderId="40" xfId="0" applyNumberFormat="1" applyFont="1" applyFill="1" applyBorder="1" applyAlignment="1">
      <alignment/>
    </xf>
    <xf numFmtId="164" fontId="41" fillId="0" borderId="41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1" fillId="0" borderId="57" xfId="0" applyNumberFormat="1" applyFont="1" applyFill="1" applyBorder="1" applyAlignment="1">
      <alignment/>
    </xf>
    <xf numFmtId="164" fontId="8" fillId="0" borderId="57" xfId="0" applyNumberFormat="1" applyFont="1" applyFill="1" applyBorder="1" applyAlignment="1">
      <alignment/>
    </xf>
    <xf numFmtId="164" fontId="41" fillId="0" borderId="57" xfId="0" applyNumberFormat="1" applyFont="1" applyFill="1" applyBorder="1" applyAlignment="1">
      <alignment/>
    </xf>
    <xf numFmtId="164" fontId="41" fillId="0" borderId="58" xfId="0" applyNumberFormat="1" applyFont="1" applyFill="1" applyBorder="1" applyAlignment="1">
      <alignment/>
    </xf>
    <xf numFmtId="177" fontId="16" fillId="0" borderId="117" xfId="0" applyNumberFormat="1" applyFont="1" applyFill="1" applyBorder="1" applyAlignment="1">
      <alignment horizontal="right" vertical="center"/>
    </xf>
    <xf numFmtId="39" fontId="16" fillId="2" borderId="1" xfId="0" applyNumberFormat="1" applyFont="1" applyFill="1" applyBorder="1" applyAlignment="1" applyProtection="1">
      <alignment horizontal="center" vertical="center" wrapText="1"/>
      <protection/>
    </xf>
    <xf numFmtId="177" fontId="16" fillId="0" borderId="33" xfId="0" applyNumberFormat="1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123" xfId="0" applyNumberFormat="1" applyFont="1" applyFill="1" applyBorder="1" applyAlignment="1">
      <alignment horizontal="center"/>
    </xf>
    <xf numFmtId="2" fontId="2" fillId="0" borderId="15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6" fillId="0" borderId="115" xfId="0" applyFont="1" applyBorder="1" applyAlignment="1">
      <alignment horizontal="left" vertical="center"/>
    </xf>
    <xf numFmtId="0" fontId="16" fillId="0" borderId="116" xfId="0" applyFont="1" applyBorder="1" applyAlignment="1">
      <alignment horizontal="left" vertical="center"/>
    </xf>
    <xf numFmtId="0" fontId="16" fillId="0" borderId="116" xfId="0" applyFont="1" applyBorder="1" applyAlignment="1">
      <alignment vertical="center"/>
    </xf>
    <xf numFmtId="164" fontId="16" fillId="0" borderId="116" xfId="0" applyNumberFormat="1" applyFont="1" applyFill="1" applyBorder="1" applyAlignment="1">
      <alignment horizontal="center" vertical="center"/>
    </xf>
    <xf numFmtId="0" fontId="1" fillId="2" borderId="59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24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164" fontId="1" fillId="0" borderId="11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68" fontId="2" fillId="0" borderId="7" xfId="0" applyNumberFormat="1" applyFont="1" applyBorder="1" applyAlignment="1" applyProtection="1">
      <alignment horizontal="right" vertical="center"/>
      <protection/>
    </xf>
    <xf numFmtId="164" fontId="2" fillId="0" borderId="6" xfId="0" applyNumberFormat="1" applyFont="1" applyBorder="1" applyAlignment="1" quotePrefix="1">
      <alignment horizontal="center"/>
    </xf>
    <xf numFmtId="164" fontId="2" fillId="0" borderId="3" xfId="0" applyNumberFormat="1" applyFont="1" applyBorder="1" applyAlignment="1" quotePrefix="1">
      <alignment horizontal="center"/>
    </xf>
    <xf numFmtId="164" fontId="2" fillId="0" borderId="4" xfId="0" applyNumberFormat="1" applyFont="1" applyBorder="1" applyAlignment="1" quotePrefix="1">
      <alignment horizontal="center"/>
    </xf>
    <xf numFmtId="164" fontId="2" fillId="0" borderId="40" xfId="0" applyNumberFormat="1" applyFont="1" applyFill="1" applyBorder="1" applyAlignment="1" quotePrefix="1">
      <alignment horizontal="right"/>
    </xf>
    <xf numFmtId="0" fontId="1" fillId="0" borderId="85" xfId="0" applyFont="1" applyBorder="1" applyAlignment="1">
      <alignment horizontal="right" vertical="center"/>
    </xf>
    <xf numFmtId="168" fontId="2" fillId="0" borderId="29" xfId="0" applyNumberFormat="1" applyFont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43" fontId="9" fillId="0" borderId="7" xfId="15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181" fontId="6" fillId="0" borderId="5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164" fontId="2" fillId="0" borderId="54" xfId="0" applyNumberFormat="1" applyFont="1" applyBorder="1" applyAlignment="1">
      <alignment horizontal="right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6" fillId="2" borderId="5" xfId="0" applyNumberFormat="1" applyFont="1" applyFill="1" applyBorder="1" applyAlignment="1" quotePrefix="1">
      <alignment horizontal="center"/>
    </xf>
    <xf numFmtId="0" fontId="16" fillId="2" borderId="6" xfId="0" applyFont="1" applyFill="1" applyBorder="1" applyAlignment="1" quotePrefix="1">
      <alignment horizontal="center"/>
    </xf>
    <xf numFmtId="0" fontId="1" fillId="0" borderId="125" xfId="0" applyFont="1" applyBorder="1" applyAlignment="1" quotePrefix="1">
      <alignment horizontal="left"/>
    </xf>
    <xf numFmtId="39" fontId="16" fillId="2" borderId="111" xfId="0" applyNumberFormat="1" applyFont="1" applyFill="1" applyBorder="1" applyAlignment="1" applyProtection="1" quotePrefix="1">
      <alignment horizontal="center"/>
      <protection/>
    </xf>
    <xf numFmtId="39" fontId="16" fillId="2" borderId="23" xfId="0" applyNumberFormat="1" applyFont="1" applyFill="1" applyBorder="1" applyAlignment="1" applyProtection="1" quotePrefix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6" fillId="2" borderId="126" xfId="0" applyNumberFormat="1" applyFont="1" applyFill="1" applyBorder="1" applyAlignment="1" applyProtection="1" quotePrefix="1">
      <alignment horizontal="center"/>
      <protection/>
    </xf>
    <xf numFmtId="39" fontId="16" fillId="2" borderId="22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6" fillId="2" borderId="22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5" fillId="0" borderId="7" xfId="0" applyNumberFormat="1" applyFont="1" applyFill="1" applyBorder="1" applyAlignment="1">
      <alignment horizontal="right"/>
    </xf>
    <xf numFmtId="0" fontId="16" fillId="2" borderId="111" xfId="0" applyFont="1" applyFill="1" applyBorder="1" applyAlignment="1" quotePrefix="1">
      <alignment horizontal="center"/>
    </xf>
    <xf numFmtId="0" fontId="16" fillId="2" borderId="23" xfId="0" applyFont="1" applyFill="1" applyBorder="1" applyAlignment="1" quotePrefix="1">
      <alignment horizontal="center"/>
    </xf>
    <xf numFmtId="0" fontId="16" fillId="2" borderId="25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16" fillId="2" borderId="126" xfId="0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48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2" borderId="126" xfId="0" applyFont="1" applyFill="1" applyBorder="1" applyAlignment="1">
      <alignment horizontal="center"/>
    </xf>
    <xf numFmtId="0" fontId="1" fillId="2" borderId="1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28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126" xfId="15" applyNumberFormat="1" applyFont="1" applyFill="1" applyBorder="1" applyAlignment="1">
      <alignment horizontal="center"/>
    </xf>
    <xf numFmtId="164" fontId="1" fillId="2" borderId="111" xfId="15" applyNumberFormat="1" applyFont="1" applyFill="1" applyBorder="1" applyAlignment="1" quotePrefix="1">
      <alignment horizontal="center"/>
    </xf>
    <xf numFmtId="164" fontId="1" fillId="2" borderId="23" xfId="15" applyNumberFormat="1" applyFont="1" applyFill="1" applyBorder="1" applyAlignment="1" quotePrefix="1">
      <alignment horizontal="center"/>
    </xf>
    <xf numFmtId="164" fontId="1" fillId="2" borderId="37" xfId="15" applyNumberFormat="1" applyFont="1" applyFill="1" applyBorder="1" applyAlignment="1" quotePrefix="1">
      <alignment horizontal="center"/>
    </xf>
    <xf numFmtId="1" fontId="1" fillId="2" borderId="13" xfId="15" applyNumberFormat="1" applyFont="1" applyFill="1" applyBorder="1" applyAlignment="1" quotePrefix="1">
      <alignment horizontal="center"/>
    </xf>
    <xf numFmtId="1" fontId="1" fillId="2" borderId="56" xfId="15" applyNumberFormat="1" applyFont="1" applyFill="1" applyBorder="1" applyAlignment="1" quotePrefix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8" fontId="27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3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127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6" fillId="2" borderId="37" xfId="0" applyFont="1" applyFill="1" applyBorder="1" applyAlignment="1" quotePrefix="1">
      <alignment horizontal="center"/>
    </xf>
    <xf numFmtId="39" fontId="16" fillId="2" borderId="37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11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6" fillId="0" borderId="118" xfId="0" applyNumberFormat="1" applyFont="1" applyBorder="1" applyAlignment="1">
      <alignment horizontal="right" vertical="center"/>
    </xf>
    <xf numFmtId="164" fontId="16" fillId="0" borderId="121" xfId="0" applyNumberFormat="1" applyFont="1" applyBorder="1" applyAlignment="1">
      <alignment horizontal="right" vertical="center"/>
    </xf>
    <xf numFmtId="164" fontId="16" fillId="0" borderId="119" xfId="0" applyNumberFormat="1" applyFont="1" applyBorder="1" applyAlignment="1">
      <alignment horizontal="right" vertical="center"/>
    </xf>
    <xf numFmtId="164" fontId="16" fillId="0" borderId="118" xfId="0" applyNumberFormat="1" applyFont="1" applyFill="1" applyBorder="1" applyAlignment="1">
      <alignment horizontal="right" vertical="center"/>
    </xf>
    <xf numFmtId="164" fontId="16" fillId="0" borderId="121" xfId="0" applyNumberFormat="1" applyFont="1" applyFill="1" applyBorder="1" applyAlignment="1">
      <alignment horizontal="right" vertical="center"/>
    </xf>
    <xf numFmtId="164" fontId="16" fillId="0" borderId="119" xfId="0" applyNumberFormat="1" applyFont="1" applyFill="1" applyBorder="1" applyAlignment="1">
      <alignment horizontal="right" vertical="center"/>
    </xf>
    <xf numFmtId="0" fontId="6" fillId="0" borderId="118" xfId="0" applyFont="1" applyBorder="1" applyAlignment="1">
      <alignment horizontal="right" vertical="center"/>
    </xf>
    <xf numFmtId="0" fontId="6" fillId="0" borderId="121" xfId="0" applyFont="1" applyBorder="1" applyAlignment="1">
      <alignment horizontal="right" vertical="center"/>
    </xf>
    <xf numFmtId="0" fontId="6" fillId="0" borderId="119" xfId="0" applyFont="1" applyBorder="1" applyAlignment="1">
      <alignment horizontal="righ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121" xfId="0" applyFont="1" applyFill="1" applyBorder="1" applyAlignment="1">
      <alignment horizontal="left" vertical="center"/>
    </xf>
    <xf numFmtId="0" fontId="16" fillId="0" borderId="120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2" borderId="128" xfId="0" applyFont="1" applyFill="1" applyBorder="1" applyAlignment="1" applyProtection="1">
      <alignment horizontal="center" vertical="center"/>
      <protection/>
    </xf>
    <xf numFmtId="0" fontId="1" fillId="2" borderId="129" xfId="0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1" fillId="2" borderId="126" xfId="0" applyFont="1" applyFill="1" applyBorder="1" applyAlignment="1" applyProtection="1">
      <alignment horizontal="center" vertical="center"/>
      <protection/>
    </xf>
    <xf numFmtId="0" fontId="1" fillId="2" borderId="111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" fillId="2" borderId="126" xfId="0" applyFont="1" applyFill="1" applyBorder="1" applyAlignment="1">
      <alignment horizontal="center" vertical="center"/>
    </xf>
    <xf numFmtId="0" fontId="1" fillId="2" borderId="1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left"/>
    </xf>
    <xf numFmtId="0" fontId="1" fillId="2" borderId="3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2" fillId="2" borderId="9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90" xfId="0" applyFont="1" applyFill="1" applyBorder="1" applyAlignment="1" applyProtection="1" quotePrefix="1">
      <alignment horizontal="center" vertical="center"/>
      <protection/>
    </xf>
    <xf numFmtId="0" fontId="2" fillId="2" borderId="110" xfId="0" applyFont="1" applyFill="1" applyBorder="1" applyAlignment="1" applyProtection="1" quotePrefix="1">
      <alignment horizontal="center" vertical="center"/>
      <protection/>
    </xf>
    <xf numFmtId="0" fontId="2" fillId="2" borderId="91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28" applyFont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" fillId="0" borderId="131" xfId="28" applyFont="1" applyBorder="1" applyAlignment="1">
      <alignment horizontal="center" vertical="center"/>
      <protection/>
    </xf>
    <xf numFmtId="0" fontId="1" fillId="0" borderId="63" xfId="28" applyFont="1" applyBorder="1" applyAlignment="1">
      <alignment horizontal="center" vertical="center"/>
      <protection/>
    </xf>
    <xf numFmtId="0" fontId="2" fillId="0" borderId="132" xfId="28" applyFont="1" applyBorder="1" applyAlignment="1">
      <alignment horizontal="center" vertical="center"/>
      <protection/>
    </xf>
    <xf numFmtId="0" fontId="2" fillId="0" borderId="133" xfId="28" applyFont="1" applyBorder="1" applyAlignment="1">
      <alignment horizontal="center" vertical="center"/>
      <protection/>
    </xf>
    <xf numFmtId="165" fontId="1" fillId="2" borderId="100" xfId="23" applyNumberFormat="1" applyFont="1" applyFill="1" applyBorder="1" applyAlignment="1" applyProtection="1">
      <alignment horizontal="center" vertical="center"/>
      <protection/>
    </xf>
    <xf numFmtId="165" fontId="1" fillId="2" borderId="60" xfId="23" applyFont="1" applyFill="1" applyBorder="1" applyAlignment="1">
      <alignment horizontal="center" vertical="center"/>
      <protection/>
    </xf>
    <xf numFmtId="165" fontId="1" fillId="2" borderId="111" xfId="23" applyNumberFormat="1" applyFont="1" applyFill="1" applyBorder="1" applyAlignment="1" applyProtection="1">
      <alignment horizontal="center" vertical="center"/>
      <protection/>
    </xf>
    <xf numFmtId="165" fontId="1" fillId="2" borderId="112" xfId="23" applyNumberFormat="1" applyFont="1" applyFill="1" applyBorder="1" applyAlignment="1" applyProtection="1">
      <alignment horizontal="center" vertical="center"/>
      <protection/>
    </xf>
    <xf numFmtId="165" fontId="1" fillId="2" borderId="23" xfId="23" applyNumberFormat="1" applyFont="1" applyFill="1" applyBorder="1" applyAlignment="1" applyProtection="1">
      <alignment horizontal="center" vertical="center"/>
      <protection/>
    </xf>
    <xf numFmtId="165" fontId="1" fillId="0" borderId="0" xfId="23" applyFont="1" applyAlignment="1">
      <alignment horizontal="center"/>
      <protection/>
    </xf>
    <xf numFmtId="0" fontId="2" fillId="0" borderId="90" xfId="25" applyFont="1" applyBorder="1" applyAlignment="1">
      <alignment horizontal="center" vertical="center"/>
      <protection/>
    </xf>
    <xf numFmtId="0" fontId="2" fillId="0" borderId="91" xfId="25" applyFont="1" applyBorder="1" applyAlignment="1">
      <alignment horizontal="center" vertical="center"/>
      <protection/>
    </xf>
    <xf numFmtId="0" fontId="2" fillId="0" borderId="92" xfId="25" applyFont="1" applyBorder="1" applyAlignment="1">
      <alignment horizontal="center" vertical="center"/>
      <protection/>
    </xf>
    <xf numFmtId="0" fontId="1" fillId="0" borderId="131" xfId="25" applyNumberFormat="1" applyFont="1" applyBorder="1" applyAlignment="1">
      <alignment horizontal="center" vertical="center"/>
      <protection/>
    </xf>
    <xf numFmtId="0" fontId="1" fillId="0" borderId="63" xfId="25" applyFont="1" applyBorder="1" applyAlignment="1">
      <alignment horizontal="center" vertical="center"/>
      <protection/>
    </xf>
    <xf numFmtId="0" fontId="2" fillId="0" borderId="96" xfId="25" applyFont="1" applyBorder="1" applyAlignment="1">
      <alignment horizontal="center" vertical="center"/>
      <protection/>
    </xf>
    <xf numFmtId="0" fontId="2" fillId="0" borderId="19" xfId="25" applyFont="1" applyBorder="1" applyAlignment="1">
      <alignment horizontal="center" vertical="center"/>
      <protection/>
    </xf>
    <xf numFmtId="0" fontId="2" fillId="0" borderId="90" xfId="0" applyFont="1" applyBorder="1" applyAlignment="1" applyProtection="1" quotePrefix="1">
      <alignment horizontal="center" vertical="center"/>
      <protection/>
    </xf>
    <xf numFmtId="0" fontId="2" fillId="0" borderId="110" xfId="0" applyFont="1" applyBorder="1" applyAlignment="1" applyProtection="1" quotePrefix="1">
      <alignment horizontal="center" vertical="center"/>
      <protection/>
    </xf>
    <xf numFmtId="0" fontId="2" fillId="0" borderId="91" xfId="0" applyFont="1" applyBorder="1" applyAlignment="1" applyProtection="1" quotePrefix="1">
      <alignment horizontal="center" vertical="center"/>
      <protection/>
    </xf>
    <xf numFmtId="165" fontId="5" fillId="0" borderId="0" xfId="29" applyNumberFormat="1" applyFont="1" applyAlignment="1" applyProtection="1">
      <alignment horizontal="center"/>
      <protection/>
    </xf>
    <xf numFmtId="165" fontId="5" fillId="0" borderId="0" xfId="29" applyFont="1" applyBorder="1" applyAlignment="1">
      <alignment horizontal="center"/>
      <protection/>
    </xf>
    <xf numFmtId="0" fontId="12" fillId="0" borderId="0" xfId="0" applyFont="1" applyAlignment="1">
      <alignment/>
    </xf>
    <xf numFmtId="0" fontId="5" fillId="0" borderId="0" xfId="25" applyFont="1" applyAlignment="1">
      <alignment horizontal="center" vertical="center"/>
      <protection/>
    </xf>
    <xf numFmtId="165" fontId="1" fillId="2" borderId="99" xfId="23" applyNumberFormat="1" applyFont="1" applyFill="1" applyBorder="1" applyAlignment="1" applyProtection="1">
      <alignment horizontal="center" vertical="center"/>
      <protection/>
    </xf>
    <xf numFmtId="165" fontId="1" fillId="2" borderId="99" xfId="23" applyFont="1" applyFill="1" applyBorder="1" applyAlignment="1">
      <alignment horizontal="center" vertical="center"/>
      <protection/>
    </xf>
    <xf numFmtId="165" fontId="1" fillId="0" borderId="99" xfId="24" applyNumberFormat="1" applyFont="1" applyBorder="1" applyAlignment="1" applyProtection="1">
      <alignment horizontal="center" vertical="center"/>
      <protection/>
    </xf>
    <xf numFmtId="0" fontId="1" fillId="0" borderId="90" xfId="25" applyFont="1" applyBorder="1" applyAlignment="1">
      <alignment horizontal="center" vertical="center"/>
      <protection/>
    </xf>
    <xf numFmtId="0" fontId="1" fillId="0" borderId="91" xfId="25" applyFont="1" applyBorder="1" applyAlignment="1">
      <alignment horizontal="center" vertical="center"/>
      <protection/>
    </xf>
    <xf numFmtId="0" fontId="1" fillId="0" borderId="92" xfId="25" applyFont="1" applyBorder="1" applyAlignment="1">
      <alignment horizontal="center" vertical="center"/>
      <protection/>
    </xf>
    <xf numFmtId="164" fontId="1" fillId="0" borderId="21" xfId="25" applyNumberFormat="1" applyFont="1" applyBorder="1" applyAlignment="1">
      <alignment horizontal="center" vertical="center"/>
      <protection/>
    </xf>
    <xf numFmtId="0" fontId="1" fillId="0" borderId="19" xfId="25" applyFont="1" applyBorder="1" applyAlignment="1">
      <alignment horizontal="center" vertical="center"/>
      <protection/>
    </xf>
    <xf numFmtId="164" fontId="1" fillId="0" borderId="93" xfId="25" applyNumberFormat="1" applyFont="1" applyBorder="1" applyAlignment="1">
      <alignment horizontal="center" vertical="center"/>
      <protection/>
    </xf>
    <xf numFmtId="0" fontId="1" fillId="0" borderId="98" xfId="25" applyFont="1" applyBorder="1" applyAlignment="1">
      <alignment horizontal="center" vertical="center"/>
      <protection/>
    </xf>
    <xf numFmtId="0" fontId="1" fillId="0" borderId="94" xfId="25" applyFont="1" applyBorder="1" applyAlignment="1">
      <alignment horizontal="center" vertical="center"/>
      <protection/>
    </xf>
    <xf numFmtId="0" fontId="1" fillId="0" borderId="104" xfId="25" applyFont="1" applyBorder="1" applyAlignment="1">
      <alignment horizontal="center" vertical="center"/>
      <protection/>
    </xf>
    <xf numFmtId="0" fontId="1" fillId="0" borderId="74" xfId="25" applyFont="1" applyBorder="1" applyAlignment="1">
      <alignment horizontal="center" vertical="center"/>
      <protection/>
    </xf>
    <xf numFmtId="0" fontId="1" fillId="0" borderId="96" xfId="25" applyFont="1" applyBorder="1" applyAlignment="1">
      <alignment horizontal="center" vertical="center"/>
      <protection/>
    </xf>
    <xf numFmtId="0" fontId="1" fillId="0" borderId="90" xfId="0" applyFont="1" applyBorder="1" applyAlignment="1" applyProtection="1" quotePrefix="1">
      <alignment horizontal="center" vertical="center"/>
      <protection/>
    </xf>
    <xf numFmtId="0" fontId="1" fillId="0" borderId="110" xfId="0" applyFont="1" applyBorder="1" applyAlignment="1" applyProtection="1" quotePrefix="1">
      <alignment horizontal="center" vertical="center"/>
      <protection/>
    </xf>
    <xf numFmtId="0" fontId="1" fillId="0" borderId="91" xfId="0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6" fontId="1" fillId="0" borderId="37" xfId="30" applyNumberFormat="1" applyFont="1" applyBorder="1" applyAlignment="1" applyProtection="1" quotePrefix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30" applyFont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0" fontId="2" fillId="2" borderId="21" xfId="30" applyFont="1" applyFill="1" applyBorder="1" applyAlignment="1">
      <alignment horizontal="center" vertical="center"/>
      <protection/>
    </xf>
    <xf numFmtId="0" fontId="2" fillId="2" borderId="19" xfId="30" applyFont="1" applyFill="1" applyBorder="1" applyAlignment="1">
      <alignment horizontal="center" vertical="center"/>
      <protection/>
    </xf>
    <xf numFmtId="0" fontId="1" fillId="2" borderId="21" xfId="30" applyFont="1" applyFill="1" applyBorder="1" applyAlignment="1" applyProtection="1">
      <alignment horizontal="center" vertical="center"/>
      <protection/>
    </xf>
    <xf numFmtId="0" fontId="1" fillId="2" borderId="19" xfId="30" applyFont="1" applyFill="1" applyBorder="1" applyAlignment="1" applyProtection="1">
      <alignment horizontal="center" vertical="center"/>
      <protection/>
    </xf>
    <xf numFmtId="0" fontId="1" fillId="2" borderId="112" xfId="30" applyFont="1" applyFill="1" applyBorder="1" applyAlignment="1" applyProtection="1">
      <alignment horizontal="center"/>
      <protection/>
    </xf>
    <xf numFmtId="0" fontId="1" fillId="2" borderId="23" xfId="30" applyFont="1" applyFill="1" applyBorder="1" applyAlignment="1" applyProtection="1">
      <alignment horizontal="center"/>
      <protection/>
    </xf>
    <xf numFmtId="166" fontId="1" fillId="0" borderId="5" xfId="30" applyNumberFormat="1" applyFont="1" applyBorder="1" applyAlignment="1" applyProtection="1" quotePrefix="1">
      <alignment/>
      <protection/>
    </xf>
    <xf numFmtId="166" fontId="1" fillId="0" borderId="6" xfId="30" applyNumberFormat="1" applyFont="1" applyBorder="1" applyAlignment="1" applyProtection="1" quotePrefix="1">
      <alignment/>
      <protection/>
    </xf>
    <xf numFmtId="166" fontId="1" fillId="2" borderId="112" xfId="31" applyFont="1" applyFill="1" applyBorder="1" applyAlignment="1" applyProtection="1">
      <alignment horizontal="center" wrapText="1"/>
      <protection hidden="1"/>
    </xf>
    <xf numFmtId="166" fontId="1" fillId="2" borderId="111" xfId="31" applyFont="1" applyFill="1" applyBorder="1" applyAlignment="1" applyProtection="1">
      <alignment horizontal="center" wrapText="1"/>
      <protection hidden="1"/>
    </xf>
    <xf numFmtId="166" fontId="1" fillId="2" borderId="23" xfId="31" applyFont="1" applyFill="1" applyBorder="1" applyAlignment="1" applyProtection="1">
      <alignment horizontal="center" wrapText="1"/>
      <protection hidden="1"/>
    </xf>
    <xf numFmtId="166" fontId="1" fillId="2" borderId="111" xfId="31" applyFont="1" applyFill="1" applyBorder="1" applyAlignment="1">
      <alignment horizontal="center"/>
      <protection/>
    </xf>
    <xf numFmtId="166" fontId="1" fillId="2" borderId="23" xfId="31" applyFont="1" applyFill="1" applyBorder="1" applyAlignment="1">
      <alignment horizontal="center"/>
      <protection/>
    </xf>
    <xf numFmtId="166" fontId="1" fillId="2" borderId="24" xfId="31" applyFont="1" applyFill="1" applyBorder="1" applyAlignment="1" applyProtection="1">
      <alignment horizontal="center" wrapText="1"/>
      <protection hidden="1"/>
    </xf>
    <xf numFmtId="166" fontId="1" fillId="2" borderId="126" xfId="31" applyFont="1" applyFill="1" applyBorder="1" applyAlignment="1" applyProtection="1">
      <alignment horizontal="center" wrapText="1"/>
      <protection hidden="1"/>
    </xf>
    <xf numFmtId="166" fontId="1" fillId="2" borderId="112" xfId="31" applyFont="1" applyFill="1" applyBorder="1" applyAlignment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 horizontal="right"/>
    </xf>
    <xf numFmtId="0" fontId="16" fillId="2" borderId="24" xfId="0" applyFont="1" applyFill="1" applyBorder="1" applyAlignment="1" applyProtection="1">
      <alignment horizontal="center"/>
      <protection/>
    </xf>
    <xf numFmtId="0" fontId="16" fillId="2" borderId="24" xfId="0" applyFont="1" applyFill="1" applyBorder="1" applyAlignment="1">
      <alignment horizontal="center"/>
    </xf>
    <xf numFmtId="0" fontId="16" fillId="2" borderId="127" xfId="0" applyFont="1" applyFill="1" applyBorder="1" applyAlignment="1">
      <alignment horizontal="center"/>
    </xf>
    <xf numFmtId="166" fontId="1" fillId="0" borderId="0" xfId="31" applyFont="1" applyAlignment="1" applyProtection="1">
      <alignment horizontal="center"/>
      <protection/>
    </xf>
    <xf numFmtId="166" fontId="5" fillId="0" borderId="0" xfId="31" applyFont="1" applyAlignment="1" applyProtection="1">
      <alignment horizontal="center"/>
      <protection/>
    </xf>
    <xf numFmtId="166" fontId="1" fillId="2" borderId="34" xfId="31" applyFont="1" applyFill="1" applyBorder="1" applyAlignment="1" applyProtection="1">
      <alignment horizontal="center" wrapText="1"/>
      <protection hidden="1"/>
    </xf>
    <xf numFmtId="166" fontId="1" fillId="2" borderId="34" xfId="31" applyFont="1" applyFill="1" applyBorder="1" applyAlignment="1">
      <alignment horizontal="center"/>
      <protection/>
    </xf>
    <xf numFmtId="166" fontId="1" fillId="2" borderId="126" xfId="31" applyFont="1" applyFill="1" applyBorder="1" applyAlignment="1">
      <alignment horizontal="center"/>
      <protection/>
    </xf>
    <xf numFmtId="0" fontId="1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0" fontId="1" fillId="2" borderId="59" xfId="33" applyFont="1" applyFill="1" applyBorder="1" applyAlignment="1">
      <alignment horizontal="center"/>
      <protection/>
    </xf>
    <xf numFmtId="0" fontId="1" fillId="2" borderId="39" xfId="33" applyFont="1" applyFill="1" applyBorder="1" applyAlignment="1">
      <alignment horizontal="center"/>
      <protection/>
    </xf>
    <xf numFmtId="0" fontId="1" fillId="2" borderId="27" xfId="33" applyFont="1" applyFill="1" applyBorder="1" applyAlignment="1">
      <alignment horizontal="center"/>
      <protection/>
    </xf>
    <xf numFmtId="0" fontId="1" fillId="2" borderId="28" xfId="33" applyFont="1" applyFill="1" applyBorder="1" applyAlignment="1">
      <alignment horizontal="center"/>
      <protection/>
    </xf>
    <xf numFmtId="0" fontId="1" fillId="2" borderId="14" xfId="33" applyFont="1" applyFill="1" applyBorder="1" applyAlignment="1">
      <alignment horizontal="center" vertical="center"/>
      <protection/>
    </xf>
    <xf numFmtId="0" fontId="1" fillId="2" borderId="38" xfId="33" applyFont="1" applyFill="1" applyBorder="1" applyAlignment="1">
      <alignment horizontal="center" vertical="center"/>
      <protection/>
    </xf>
    <xf numFmtId="0" fontId="1" fillId="2" borderId="46" xfId="33" applyFont="1" applyFill="1" applyBorder="1" applyAlignment="1">
      <alignment horizontal="center" vertical="center"/>
      <protection/>
    </xf>
    <xf numFmtId="0" fontId="1" fillId="2" borderId="9" xfId="33" applyFont="1" applyFill="1" applyBorder="1" applyAlignment="1">
      <alignment horizontal="center" vertical="center"/>
      <protection/>
    </xf>
    <xf numFmtId="0" fontId="1" fillId="2" borderId="0" xfId="33" applyFont="1" applyFill="1" applyBorder="1" applyAlignment="1">
      <alignment horizontal="center" vertical="center"/>
      <protection/>
    </xf>
    <xf numFmtId="0" fontId="1" fillId="2" borderId="3" xfId="33" applyFont="1" applyFill="1" applyBorder="1" applyAlignment="1">
      <alignment horizontal="center" vertical="center"/>
      <protection/>
    </xf>
    <xf numFmtId="0" fontId="1" fillId="2" borderId="10" xfId="33" applyFont="1" applyFill="1" applyBorder="1" applyAlignment="1">
      <alignment horizontal="center" vertical="center"/>
      <protection/>
    </xf>
    <xf numFmtId="0" fontId="1" fillId="2" borderId="1" xfId="33" applyFont="1" applyFill="1" applyBorder="1" applyAlignment="1">
      <alignment horizontal="center" vertical="center"/>
      <protection/>
    </xf>
    <xf numFmtId="0" fontId="1" fillId="2" borderId="4" xfId="33" applyFont="1" applyFill="1" applyBorder="1" applyAlignment="1">
      <alignment horizontal="center" vertical="center"/>
      <protection/>
    </xf>
    <xf numFmtId="0" fontId="1" fillId="2" borderId="59" xfId="33" applyFont="1" applyFill="1" applyBorder="1" applyAlignment="1">
      <alignment horizontal="center" vertical="center"/>
      <protection/>
    </xf>
    <xf numFmtId="0" fontId="1" fillId="2" borderId="27" xfId="33" applyFont="1" applyFill="1" applyBorder="1" applyAlignment="1">
      <alignment horizontal="center" vertical="center"/>
      <protection/>
    </xf>
    <xf numFmtId="0" fontId="1" fillId="2" borderId="56" xfId="33" applyFont="1" applyFill="1" applyBorder="1" applyAlignment="1">
      <alignment horizontal="center" vertical="center"/>
      <protection/>
    </xf>
    <xf numFmtId="0" fontId="1" fillId="2" borderId="19" xfId="33" applyFont="1" applyFill="1" applyBorder="1" applyAlignment="1">
      <alignment horizontal="center" vertical="center"/>
      <protection/>
    </xf>
    <xf numFmtId="0" fontId="15" fillId="0" borderId="1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12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5" xfId="32" applyFont="1" applyFill="1" applyBorder="1" applyAlignment="1">
      <alignment horizontal="center"/>
      <protection/>
    </xf>
    <xf numFmtId="0" fontId="1" fillId="2" borderId="49" xfId="32" applyFont="1" applyFill="1" applyBorder="1" applyAlignment="1">
      <alignment horizontal="center"/>
      <protection/>
    </xf>
    <xf numFmtId="0" fontId="2" fillId="2" borderId="34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2" borderId="24" xfId="32" applyFont="1" applyFill="1" applyBorder="1" applyAlignment="1">
      <alignment horizontal="center" vertical="center"/>
      <protection/>
    </xf>
    <xf numFmtId="0" fontId="1" fillId="2" borderId="35" xfId="32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5" fillId="0" borderId="3" xfId="0" applyNumberFormat="1" applyFont="1" applyBorder="1" applyAlignment="1" applyProtection="1">
      <alignment horizontal="center" wrapText="1"/>
      <protection/>
    </xf>
    <xf numFmtId="166" fontId="5" fillId="0" borderId="13" xfId="0" applyNumberFormat="1" applyFont="1" applyBorder="1" applyAlignment="1" applyProtection="1">
      <alignment horizontal="center"/>
      <protection/>
    </xf>
    <xf numFmtId="166" fontId="5" fillId="0" borderId="15" xfId="0" applyNumberFormat="1" applyFont="1" applyBorder="1" applyAlignment="1" applyProtection="1">
      <alignment horizontal="center"/>
      <protection/>
    </xf>
    <xf numFmtId="0" fontId="1" fillId="2" borderId="2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14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62srawan_63 Chait" xfId="22"/>
    <cellStyle name="Normal_bartaman point" xfId="23"/>
    <cellStyle name="Normal_bartaman point_Bartamane 064 Magh" xfId="24"/>
    <cellStyle name="Normal_Bartamane_Book1" xfId="25"/>
    <cellStyle name="Normal_Book1" xfId="26"/>
    <cellStyle name="Normal_Comm_wt" xfId="27"/>
    <cellStyle name="Normal_core Inf" xfId="28"/>
    <cellStyle name="Normal_CPI" xfId="29"/>
    <cellStyle name="Normal_Direction of Trade_BartamanFormat 2063-64" xfId="30"/>
    <cellStyle name="Normal_Foreign Trade Detail" xfId="31"/>
    <cellStyle name="Normal_gold and oil price and exchange rate" xfId="32"/>
    <cellStyle name="Normal_growth print 2009-2010 3 months" xfId="33"/>
    <cellStyle name="Normal_growth print 2009-2010 4 months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4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4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8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Government%20Finance%20Division\Bartaman%20Arthik%20Stithi\Bartaman%202066-67\04%20month\Money\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11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D6" sqref="D6"/>
    </sheetView>
  </sheetViews>
  <sheetFormatPr defaultColWidth="9.140625" defaultRowHeight="12.75"/>
  <cols>
    <col min="1" max="1" width="10.421875" style="47" bestFit="1" customWidth="1"/>
    <col min="2" max="16384" width="9.140625" style="47" customWidth="1"/>
  </cols>
  <sheetData>
    <row r="1" spans="1:7" ht="15.75" customHeight="1">
      <c r="A1" s="1607" t="s">
        <v>1029</v>
      </c>
      <c r="B1" s="1607"/>
      <c r="C1" s="1607"/>
      <c r="D1" s="1607"/>
      <c r="E1" s="1607"/>
      <c r="F1" s="1607"/>
      <c r="G1" s="1607"/>
    </row>
    <row r="2" spans="1:7" s="156" customFormat="1" ht="15.75">
      <c r="A2" s="1606" t="s">
        <v>573</v>
      </c>
      <c r="B2" s="1606"/>
      <c r="C2" s="1606"/>
      <c r="D2" s="1606"/>
      <c r="E2" s="1606"/>
      <c r="F2" s="1606"/>
      <c r="G2" s="1606"/>
    </row>
    <row r="3" spans="3:4" ht="15.75">
      <c r="C3" s="49"/>
      <c r="D3" s="58"/>
    </row>
    <row r="4" spans="1:5" ht="15.75">
      <c r="A4" s="51" t="s">
        <v>698</v>
      </c>
      <c r="B4" s="140" t="s">
        <v>339</v>
      </c>
      <c r="C4" s="46"/>
      <c r="D4" s="46"/>
      <c r="E4" s="46"/>
    </row>
    <row r="5" spans="1:5" ht="15.75">
      <c r="A5" s="58">
        <v>1</v>
      </c>
      <c r="B5" s="1294" t="s">
        <v>1030</v>
      </c>
      <c r="C5" s="49"/>
      <c r="D5" s="49"/>
      <c r="E5" s="49"/>
    </row>
    <row r="6" spans="1:5" ht="15.75">
      <c r="A6" s="58">
        <v>2</v>
      </c>
      <c r="B6" s="1295" t="s">
        <v>1031</v>
      </c>
      <c r="C6" s="49"/>
      <c r="D6" s="49"/>
      <c r="E6" s="49"/>
    </row>
    <row r="7" spans="1:5" ht="15.75">
      <c r="A7" s="58">
        <v>3</v>
      </c>
      <c r="B7" s="47" t="s">
        <v>1162</v>
      </c>
      <c r="C7" s="49"/>
      <c r="D7" s="49"/>
      <c r="E7" s="49"/>
    </row>
    <row r="8" spans="1:5" ht="15.75">
      <c r="A8" s="58">
        <v>4</v>
      </c>
      <c r="B8" s="47" t="s">
        <v>1033</v>
      </c>
      <c r="C8" s="49"/>
      <c r="D8" s="49"/>
      <c r="E8" s="49"/>
    </row>
    <row r="9" spans="1:5" ht="15.75">
      <c r="A9" s="58">
        <v>5</v>
      </c>
      <c r="B9" s="47" t="s">
        <v>1426</v>
      </c>
      <c r="C9" s="49"/>
      <c r="D9" s="49"/>
      <c r="E9" s="49"/>
    </row>
    <row r="10" spans="1:5" ht="15.75">
      <c r="A10" s="58">
        <v>6</v>
      </c>
      <c r="B10" s="47" t="s">
        <v>1427</v>
      </c>
      <c r="C10" s="49"/>
      <c r="D10" s="49"/>
      <c r="E10" s="49"/>
    </row>
    <row r="11" spans="1:5" ht="15.75">
      <c r="A11" s="58">
        <v>7</v>
      </c>
      <c r="B11" s="47" t="s">
        <v>1428</v>
      </c>
      <c r="C11" s="49"/>
      <c r="D11" s="49"/>
      <c r="E11" s="49"/>
    </row>
    <row r="12" spans="1:5" ht="15.75">
      <c r="A12" s="58">
        <v>8</v>
      </c>
      <c r="B12" s="47" t="s">
        <v>1187</v>
      </c>
      <c r="C12" s="49"/>
      <c r="D12" s="49"/>
      <c r="E12" s="49"/>
    </row>
    <row r="13" spans="1:5" ht="15.75">
      <c r="A13" s="58" t="s">
        <v>575</v>
      </c>
      <c r="B13" s="51" t="s">
        <v>74</v>
      </c>
      <c r="C13" s="49"/>
      <c r="D13" s="49"/>
      <c r="E13" s="49"/>
    </row>
    <row r="14" spans="1:5" ht="15.75">
      <c r="A14" s="58">
        <v>9</v>
      </c>
      <c r="B14" s="47" t="s">
        <v>75</v>
      </c>
      <c r="C14" s="49"/>
      <c r="D14" s="49"/>
      <c r="E14" s="49"/>
    </row>
    <row r="15" spans="1:5" ht="15.75">
      <c r="A15" s="58">
        <v>10</v>
      </c>
      <c r="B15" s="47" t="s">
        <v>76</v>
      </c>
      <c r="C15" s="49"/>
      <c r="D15" s="49"/>
      <c r="E15" s="49"/>
    </row>
    <row r="16" spans="1:5" ht="15.75">
      <c r="A16" s="58">
        <v>11</v>
      </c>
      <c r="B16" s="47" t="s">
        <v>77</v>
      </c>
      <c r="C16" s="49"/>
      <c r="D16" s="49"/>
      <c r="E16" s="49"/>
    </row>
    <row r="17" spans="1:5" ht="15.75">
      <c r="A17" s="58">
        <v>12</v>
      </c>
      <c r="B17" s="47" t="s">
        <v>78</v>
      </c>
      <c r="C17" s="49"/>
      <c r="D17" s="49"/>
      <c r="E17" s="49"/>
    </row>
    <row r="18" spans="1:5" ht="15.75">
      <c r="A18" s="58">
        <v>13</v>
      </c>
      <c r="B18" s="47" t="s">
        <v>79</v>
      </c>
      <c r="C18" s="49"/>
      <c r="D18" s="49"/>
      <c r="E18" s="49"/>
    </row>
    <row r="19" spans="1:5" ht="15.75">
      <c r="A19" s="58">
        <v>14</v>
      </c>
      <c r="B19" s="47" t="s">
        <v>107</v>
      </c>
      <c r="C19" s="49"/>
      <c r="D19" s="49"/>
      <c r="E19" s="49"/>
    </row>
    <row r="20" spans="1:5" ht="15.75">
      <c r="A20" s="58">
        <v>15</v>
      </c>
      <c r="B20" s="47" t="s">
        <v>80</v>
      </c>
      <c r="C20" s="49"/>
      <c r="D20" s="49"/>
      <c r="E20" s="49"/>
    </row>
    <row r="21" spans="1:5" s="51" customFormat="1" ht="15.75">
      <c r="A21" s="58">
        <v>16</v>
      </c>
      <c r="B21" s="47" t="s">
        <v>81</v>
      </c>
      <c r="C21" s="48"/>
      <c r="D21" s="48"/>
      <c r="E21" s="48"/>
    </row>
    <row r="22" spans="1:5" ht="15.75">
      <c r="A22" s="58" t="s">
        <v>575</v>
      </c>
      <c r="B22" s="51" t="s">
        <v>82</v>
      </c>
      <c r="C22" s="49"/>
      <c r="D22" s="49"/>
      <c r="E22" s="49"/>
    </row>
    <row r="23" spans="1:5" ht="15.75">
      <c r="A23" s="58">
        <v>17</v>
      </c>
      <c r="B23" s="47" t="s">
        <v>1381</v>
      </c>
      <c r="C23" s="49"/>
      <c r="D23" s="49"/>
      <c r="E23" s="49"/>
    </row>
    <row r="24" spans="1:5" ht="15.75">
      <c r="A24" s="58">
        <v>18</v>
      </c>
      <c r="B24" s="47" t="s">
        <v>1383</v>
      </c>
      <c r="C24" s="49"/>
      <c r="D24" s="49"/>
      <c r="E24" s="49"/>
    </row>
    <row r="25" spans="1:5" ht="15.75">
      <c r="A25" s="58">
        <v>19</v>
      </c>
      <c r="B25" s="47" t="s">
        <v>39</v>
      </c>
      <c r="C25" s="49"/>
      <c r="D25" s="49"/>
      <c r="E25" s="49"/>
    </row>
    <row r="26" spans="1:5" ht="15.75">
      <c r="A26" s="58">
        <v>20</v>
      </c>
      <c r="B26" s="47" t="s">
        <v>570</v>
      </c>
      <c r="C26" s="49"/>
      <c r="D26" s="49"/>
      <c r="E26" s="49"/>
    </row>
    <row r="27" spans="1:5" ht="15.75">
      <c r="A27" s="58">
        <v>21</v>
      </c>
      <c r="B27" s="47" t="s">
        <v>83</v>
      </c>
      <c r="C27" s="49"/>
      <c r="D27" s="49"/>
      <c r="E27" s="49"/>
    </row>
    <row r="28" spans="1:7" ht="15.75">
      <c r="A28" s="58" t="s">
        <v>575</v>
      </c>
      <c r="B28" s="51" t="s">
        <v>84</v>
      </c>
      <c r="C28" s="49"/>
      <c r="D28" s="49"/>
      <c r="E28" s="49"/>
      <c r="G28" s="49"/>
    </row>
    <row r="29" spans="1:5" ht="15.75">
      <c r="A29" s="58">
        <v>22</v>
      </c>
      <c r="B29" s="47" t="s">
        <v>1149</v>
      </c>
      <c r="C29" s="49"/>
      <c r="D29" s="49"/>
      <c r="E29" s="49"/>
    </row>
    <row r="30" spans="1:5" ht="15.75">
      <c r="A30" s="58">
        <v>23</v>
      </c>
      <c r="B30" s="47" t="s">
        <v>69</v>
      </c>
      <c r="C30" s="49"/>
      <c r="D30" s="49"/>
      <c r="E30" s="49"/>
    </row>
    <row r="31" spans="1:5" ht="15.75">
      <c r="A31" s="58">
        <v>24</v>
      </c>
      <c r="B31" s="47" t="s">
        <v>1154</v>
      </c>
      <c r="C31" s="49"/>
      <c r="D31" s="49"/>
      <c r="E31" s="49"/>
    </row>
    <row r="32" spans="1:5" ht="15.75">
      <c r="A32" s="58">
        <v>25</v>
      </c>
      <c r="B32" s="47" t="s">
        <v>1155</v>
      </c>
      <c r="C32" s="49"/>
      <c r="D32" s="49"/>
      <c r="E32" s="49"/>
    </row>
    <row r="33" spans="1:5" ht="15.75">
      <c r="A33" s="58" t="s">
        <v>575</v>
      </c>
      <c r="B33" s="51" t="s">
        <v>85</v>
      </c>
      <c r="C33" s="49"/>
      <c r="D33" s="49"/>
      <c r="E33" s="49"/>
    </row>
    <row r="34" spans="1:5" ht="15.75">
      <c r="A34" s="58">
        <v>26</v>
      </c>
      <c r="B34" s="47" t="s">
        <v>1034</v>
      </c>
      <c r="C34" s="49"/>
      <c r="D34" s="49"/>
      <c r="E34" s="49"/>
    </row>
    <row r="35" spans="1:5" ht="15.75">
      <c r="A35" s="58">
        <v>27</v>
      </c>
      <c r="B35" s="47" t="s">
        <v>1035</v>
      </c>
      <c r="C35" s="49"/>
      <c r="D35" s="49"/>
      <c r="E35" s="49"/>
    </row>
    <row r="36" spans="1:5" ht="15.75">
      <c r="A36" s="58">
        <v>28</v>
      </c>
      <c r="B36" s="47" t="s">
        <v>86</v>
      </c>
      <c r="C36" s="49"/>
      <c r="D36" s="49"/>
      <c r="E36" s="49"/>
    </row>
    <row r="37" spans="1:5" ht="15.75">
      <c r="A37" s="58">
        <v>29</v>
      </c>
      <c r="B37" s="49" t="s">
        <v>855</v>
      </c>
      <c r="C37" s="49"/>
      <c r="D37" s="49"/>
      <c r="E37" s="49"/>
    </row>
    <row r="38" spans="1:5" ht="15.75">
      <c r="A38" s="58">
        <v>30</v>
      </c>
      <c r="B38" s="49" t="s">
        <v>87</v>
      </c>
      <c r="C38" s="49"/>
      <c r="D38" s="49"/>
      <c r="E38" s="49"/>
    </row>
    <row r="39" spans="1:5" ht="15.75">
      <c r="A39" s="58">
        <v>31</v>
      </c>
      <c r="B39" s="49" t="s">
        <v>883</v>
      </c>
      <c r="C39" s="49"/>
      <c r="D39" s="49"/>
      <c r="E39" s="49"/>
    </row>
    <row r="40" spans="1:5" ht="15.75">
      <c r="A40" s="58" t="s">
        <v>575</v>
      </c>
      <c r="B40" s="48" t="s">
        <v>88</v>
      </c>
      <c r="C40" s="49"/>
      <c r="D40" s="49"/>
      <c r="E40" s="49"/>
    </row>
    <row r="41" spans="1:5" ht="15.75">
      <c r="A41" s="58">
        <v>32</v>
      </c>
      <c r="B41" s="49" t="s">
        <v>1036</v>
      </c>
      <c r="C41" s="49"/>
      <c r="D41" s="49"/>
      <c r="E41" s="49"/>
    </row>
    <row r="42" spans="1:10" ht="15.75">
      <c r="A42" s="58">
        <v>33</v>
      </c>
      <c r="B42" s="49" t="s">
        <v>91</v>
      </c>
      <c r="C42" s="49"/>
      <c r="D42" s="49"/>
      <c r="E42" s="49"/>
      <c r="F42" s="49"/>
      <c r="G42" s="49"/>
      <c r="H42" s="49"/>
      <c r="I42" s="49"/>
      <c r="J42" s="49"/>
    </row>
    <row r="43" spans="1:6" ht="15.75">
      <c r="A43" s="58">
        <v>34</v>
      </c>
      <c r="B43" s="47" t="s">
        <v>569</v>
      </c>
      <c r="C43" s="49"/>
      <c r="D43" s="49"/>
      <c r="E43" s="49"/>
      <c r="F43" s="47" t="s">
        <v>575</v>
      </c>
    </row>
    <row r="44" spans="1:5" ht="15.75">
      <c r="A44" s="58">
        <v>35</v>
      </c>
      <c r="B44" s="49" t="s">
        <v>1156</v>
      </c>
      <c r="C44" s="49"/>
      <c r="D44" s="49"/>
      <c r="E44" s="49"/>
    </row>
    <row r="45" spans="1:5" ht="15.75">
      <c r="A45" s="58" t="s">
        <v>575</v>
      </c>
      <c r="B45" s="48" t="s">
        <v>92</v>
      </c>
      <c r="C45" s="49"/>
      <c r="D45" s="49"/>
      <c r="E45" s="49"/>
    </row>
    <row r="46" spans="1:5" ht="15.75">
      <c r="A46" s="58">
        <v>36</v>
      </c>
      <c r="B46" s="49" t="s">
        <v>1037</v>
      </c>
      <c r="C46" s="49"/>
      <c r="D46" s="49"/>
      <c r="E46" s="49"/>
    </row>
    <row r="47" spans="1:5" ht="15.75">
      <c r="A47" s="58">
        <v>37</v>
      </c>
      <c r="B47" s="49" t="s">
        <v>320</v>
      </c>
      <c r="C47" s="49"/>
      <c r="D47" s="49"/>
      <c r="E47" s="49"/>
    </row>
    <row r="48" spans="1:5" ht="15.75">
      <c r="A48" s="58">
        <v>38</v>
      </c>
      <c r="B48" s="49" t="s">
        <v>332</v>
      </c>
      <c r="C48" s="49"/>
      <c r="D48" s="49"/>
      <c r="E48" s="49"/>
    </row>
    <row r="49" spans="1:5" ht="15.75">
      <c r="A49" s="58">
        <v>39</v>
      </c>
      <c r="B49" s="49" t="s">
        <v>333</v>
      </c>
      <c r="C49" s="49"/>
      <c r="D49" s="49"/>
      <c r="E49" s="49"/>
    </row>
    <row r="50" spans="1:5" ht="15.75">
      <c r="A50" s="58">
        <v>40</v>
      </c>
      <c r="B50" s="49" t="s">
        <v>334</v>
      </c>
      <c r="C50" s="49"/>
      <c r="D50" s="49"/>
      <c r="E50" s="49"/>
    </row>
    <row r="51" spans="1:5" ht="15.75">
      <c r="A51" s="58">
        <v>41</v>
      </c>
      <c r="B51" s="49" t="s">
        <v>572</v>
      </c>
      <c r="C51" s="49"/>
      <c r="D51" s="49"/>
      <c r="E51" s="49"/>
    </row>
    <row r="52" spans="1:5" ht="15.75">
      <c r="A52" s="58">
        <v>42</v>
      </c>
      <c r="B52" s="49" t="s">
        <v>93</v>
      </c>
      <c r="C52" s="49"/>
      <c r="D52" s="49"/>
      <c r="E52" s="49"/>
    </row>
    <row r="53" spans="1:5" ht="15.75">
      <c r="A53" s="58">
        <v>43</v>
      </c>
      <c r="B53" s="49" t="s">
        <v>1038</v>
      </c>
      <c r="C53" s="49"/>
      <c r="D53" s="49"/>
      <c r="E53" s="49"/>
    </row>
    <row r="54" spans="1:5" ht="15.75">
      <c r="A54" s="58">
        <v>44</v>
      </c>
      <c r="B54" s="49" t="s">
        <v>94</v>
      </c>
      <c r="C54" s="49"/>
      <c r="D54" s="49"/>
      <c r="E54" s="49"/>
    </row>
    <row r="55" spans="1:5" ht="15.75">
      <c r="A55" s="58">
        <v>45</v>
      </c>
      <c r="B55" s="141" t="s">
        <v>1090</v>
      </c>
      <c r="C55" s="49"/>
      <c r="D55" s="49"/>
      <c r="E55" s="49"/>
    </row>
    <row r="56" spans="1:2" ht="15.75">
      <c r="A56" s="58">
        <v>46</v>
      </c>
      <c r="B56" s="141" t="s">
        <v>1083</v>
      </c>
    </row>
    <row r="60" spans="1:5" ht="15.75">
      <c r="A60" s="49"/>
      <c r="B60" s="49"/>
      <c r="C60" s="49"/>
      <c r="D60" s="49"/>
      <c r="E60" s="49"/>
    </row>
    <row r="61" spans="1:5" ht="15.75">
      <c r="A61" s="49"/>
      <c r="B61" s="49"/>
      <c r="C61" s="49"/>
      <c r="D61" s="49"/>
      <c r="E61" s="49"/>
    </row>
    <row r="62" spans="1:5" ht="15.75">
      <c r="A62" s="49"/>
      <c r="B62" s="49"/>
      <c r="C62" s="49"/>
      <c r="D62" s="49"/>
      <c r="E62" s="49"/>
    </row>
    <row r="63" spans="1:5" ht="15.75">
      <c r="A63" s="49"/>
      <c r="B63" s="49"/>
      <c r="C63" s="49"/>
      <c r="D63" s="49"/>
      <c r="E63" s="49"/>
    </row>
    <row r="64" spans="1:5" ht="15.75">
      <c r="A64" s="49"/>
      <c r="B64" s="49"/>
      <c r="C64" s="49"/>
      <c r="D64" s="49"/>
      <c r="E64" s="49"/>
    </row>
    <row r="65" spans="1:5" ht="15.75">
      <c r="A65" s="49"/>
      <c r="B65" s="49"/>
      <c r="C65" s="49"/>
      <c r="D65" s="49"/>
      <c r="E65" s="49"/>
    </row>
    <row r="66" spans="1:5" ht="15.75">
      <c r="A66" s="49"/>
      <c r="B66" s="49"/>
      <c r="C66" s="49"/>
      <c r="D66" s="49"/>
      <c r="E66" s="49"/>
    </row>
    <row r="67" spans="1:5" ht="15.75">
      <c r="A67" s="49"/>
      <c r="B67" s="49"/>
      <c r="C67" s="49"/>
      <c r="D67" s="49"/>
      <c r="E67" s="49"/>
    </row>
    <row r="68" spans="1:5" ht="15.75">
      <c r="A68" s="49"/>
      <c r="B68" s="49"/>
      <c r="C68" s="49"/>
      <c r="D68" s="49"/>
      <c r="E68" s="49"/>
    </row>
    <row r="69" spans="1:5" ht="15.75">
      <c r="A69" s="49"/>
      <c r="B69" s="49"/>
      <c r="C69" s="49"/>
      <c r="D69" s="49"/>
      <c r="E69" s="49"/>
    </row>
    <row r="70" spans="1:5" ht="15.75">
      <c r="A70" s="49"/>
      <c r="B70" s="49"/>
      <c r="C70" s="49"/>
      <c r="D70" s="49"/>
      <c r="E70" s="49"/>
    </row>
    <row r="71" spans="1:5" ht="15.75">
      <c r="A71" s="49"/>
      <c r="B71" s="49"/>
      <c r="C71" s="49"/>
      <c r="D71" s="49"/>
      <c r="E71" s="49"/>
    </row>
    <row r="72" spans="1:5" ht="15.75">
      <c r="A72" s="49"/>
      <c r="B72" s="49"/>
      <c r="C72" s="49"/>
      <c r="D72" s="49"/>
      <c r="E72" s="49"/>
    </row>
    <row r="73" spans="1:5" ht="15.75">
      <c r="A73" s="49"/>
      <c r="B73" s="49"/>
      <c r="C73" s="49"/>
      <c r="D73" s="49"/>
      <c r="E73" s="49"/>
    </row>
    <row r="74" spans="1:5" ht="15.75">
      <c r="A74" s="49"/>
      <c r="B74" s="49"/>
      <c r="C74" s="49"/>
      <c r="D74" s="49"/>
      <c r="E74" s="49"/>
    </row>
    <row r="75" spans="1:5" ht="15.75">
      <c r="A75" s="49"/>
      <c r="B75" s="49"/>
      <c r="C75" s="49"/>
      <c r="D75" s="49"/>
      <c r="E75" s="49"/>
    </row>
    <row r="76" spans="1:5" ht="15.75">
      <c r="A76" s="49"/>
      <c r="B76" s="49"/>
      <c r="C76" s="49"/>
      <c r="D76" s="49"/>
      <c r="E76" s="49"/>
    </row>
    <row r="77" spans="1:5" ht="15.75">
      <c r="A77" s="49"/>
      <c r="B77" s="49"/>
      <c r="C77" s="49"/>
      <c r="D77" s="49"/>
      <c r="E77" s="49"/>
    </row>
    <row r="78" spans="1:5" ht="15.75">
      <c r="A78" s="49"/>
      <c r="B78" s="49"/>
      <c r="C78" s="49"/>
      <c r="D78" s="49"/>
      <c r="E78" s="49"/>
    </row>
    <row r="79" spans="1:5" ht="15.75">
      <c r="A79" s="49"/>
      <c r="B79" s="49"/>
      <c r="C79" s="49"/>
      <c r="D79" s="49"/>
      <c r="E79" s="49"/>
    </row>
    <row r="80" spans="1:5" ht="15.75">
      <c r="A80" s="49"/>
      <c r="B80" s="49"/>
      <c r="C80" s="49"/>
      <c r="D80" s="49"/>
      <c r="E80" s="49"/>
    </row>
    <row r="81" spans="1:5" ht="15.75">
      <c r="A81" s="49"/>
      <c r="B81" s="49"/>
      <c r="C81" s="49"/>
      <c r="D81" s="49"/>
      <c r="E81" s="49"/>
    </row>
    <row r="82" spans="1:5" ht="15.75">
      <c r="A82" s="49"/>
      <c r="B82" s="49"/>
      <c r="C82" s="49"/>
      <c r="D82" s="49"/>
      <c r="E82" s="49"/>
    </row>
    <row r="83" spans="1:5" ht="15.75">
      <c r="A83" s="49"/>
      <c r="B83" s="49"/>
      <c r="C83" s="49"/>
      <c r="D83" s="49"/>
      <c r="E83" s="49"/>
    </row>
    <row r="84" spans="1:5" ht="15.75">
      <c r="A84" s="49"/>
      <c r="B84" s="49"/>
      <c r="C84" s="49"/>
      <c r="D84" s="49"/>
      <c r="E84" s="49"/>
    </row>
    <row r="85" spans="1:5" ht="15.75">
      <c r="A85" s="49"/>
      <c r="B85" s="49"/>
      <c r="C85" s="49"/>
      <c r="D85" s="49"/>
      <c r="E85" s="49"/>
    </row>
    <row r="86" spans="1:5" ht="15.75">
      <c r="A86" s="49"/>
      <c r="B86" s="49"/>
      <c r="C86" s="49"/>
      <c r="D86" s="49"/>
      <c r="E86" s="49"/>
    </row>
    <row r="87" spans="1:5" ht="15.75">
      <c r="A87" s="49"/>
      <c r="B87" s="49"/>
      <c r="C87" s="49"/>
      <c r="D87" s="49"/>
      <c r="E87" s="49"/>
    </row>
    <row r="88" spans="1:5" ht="15.75">
      <c r="A88" s="49"/>
      <c r="B88" s="49"/>
      <c r="C88" s="49"/>
      <c r="D88" s="49"/>
      <c r="E88" s="49"/>
    </row>
    <row r="89" spans="1:5" ht="15.75">
      <c r="A89" s="49"/>
      <c r="B89" s="49"/>
      <c r="C89" s="49"/>
      <c r="D89" s="49"/>
      <c r="E89" s="49"/>
    </row>
    <row r="90" spans="1:5" ht="15.75">
      <c r="A90" s="49"/>
      <c r="B90" s="49"/>
      <c r="C90" s="49"/>
      <c r="D90" s="49"/>
      <c r="E90" s="49"/>
    </row>
    <row r="91" spans="1:5" ht="15.75">
      <c r="A91" s="49"/>
      <c r="B91" s="49"/>
      <c r="C91" s="49"/>
      <c r="D91" s="49"/>
      <c r="E91" s="49"/>
    </row>
    <row r="92" spans="1:5" ht="15.75">
      <c r="A92" s="49"/>
      <c r="B92" s="49"/>
      <c r="C92" s="49"/>
      <c r="D92" s="49"/>
      <c r="E92" s="49"/>
    </row>
    <row r="93" spans="1:5" ht="15.75">
      <c r="A93" s="49"/>
      <c r="B93" s="49"/>
      <c r="C93" s="49"/>
      <c r="D93" s="49"/>
      <c r="E93" s="49"/>
    </row>
    <row r="94" spans="1:5" ht="15.75">
      <c r="A94" s="49"/>
      <c r="B94" s="49"/>
      <c r="C94" s="49"/>
      <c r="D94" s="49"/>
      <c r="E94" s="49"/>
    </row>
    <row r="95" spans="1:5" ht="15.75">
      <c r="A95" s="49"/>
      <c r="B95" s="49"/>
      <c r="C95" s="49"/>
      <c r="D95" s="49"/>
      <c r="E95" s="49"/>
    </row>
    <row r="96" spans="1:5" ht="15.75">
      <c r="A96" s="49"/>
      <c r="B96" s="49"/>
      <c r="C96" s="49"/>
      <c r="D96" s="49"/>
      <c r="E96" s="49"/>
    </row>
    <row r="97" spans="1:5" ht="15.75">
      <c r="A97" s="49"/>
      <c r="B97" s="49"/>
      <c r="C97" s="49"/>
      <c r="D97" s="49"/>
      <c r="E97" s="49"/>
    </row>
    <row r="98" spans="1:5" ht="15.75">
      <c r="A98" s="49"/>
      <c r="B98" s="49"/>
      <c r="C98" s="49"/>
      <c r="D98" s="49"/>
      <c r="E98" s="49"/>
    </row>
    <row r="99" spans="1:5" ht="15.75">
      <c r="A99" s="49"/>
      <c r="B99" s="49"/>
      <c r="C99" s="49"/>
      <c r="D99" s="49"/>
      <c r="E99" s="49"/>
    </row>
    <row r="100" spans="1:5" ht="15.75">
      <c r="A100" s="49"/>
      <c r="B100" s="49"/>
      <c r="C100" s="49"/>
      <c r="D100" s="49"/>
      <c r="E100" s="49"/>
    </row>
    <row r="101" spans="1:5" ht="15.75">
      <c r="A101" s="49"/>
      <c r="B101" s="49"/>
      <c r="C101" s="49"/>
      <c r="D101" s="49"/>
      <c r="E101" s="49"/>
    </row>
    <row r="102" spans="1:5" ht="15.75">
      <c r="A102" s="49"/>
      <c r="B102" s="49"/>
      <c r="C102" s="49"/>
      <c r="D102" s="49"/>
      <c r="E102" s="49"/>
    </row>
    <row r="103" spans="1:5" ht="15.75">
      <c r="A103" s="49"/>
      <c r="B103" s="49"/>
      <c r="C103" s="49"/>
      <c r="D103" s="49"/>
      <c r="E103" s="49"/>
    </row>
    <row r="104" spans="1:5" ht="15.75">
      <c r="A104" s="49"/>
      <c r="B104" s="49"/>
      <c r="C104" s="49"/>
      <c r="D104" s="49"/>
      <c r="E104" s="49"/>
    </row>
    <row r="105" spans="1:5" ht="15.75">
      <c r="A105" s="49"/>
      <c r="B105" s="49"/>
      <c r="C105" s="49"/>
      <c r="D105" s="49"/>
      <c r="E105" s="49"/>
    </row>
    <row r="106" spans="1:5" ht="15.75">
      <c r="A106" s="49"/>
      <c r="B106" s="49"/>
      <c r="C106" s="49"/>
      <c r="D106" s="49"/>
      <c r="E106" s="49"/>
    </row>
    <row r="107" spans="1:5" ht="15.75">
      <c r="A107" s="49"/>
      <c r="B107" s="49"/>
      <c r="C107" s="49"/>
      <c r="D107" s="49"/>
      <c r="E107" s="49"/>
    </row>
    <row r="108" spans="1:5" ht="15.75">
      <c r="A108" s="49"/>
      <c r="B108" s="49"/>
      <c r="C108" s="49"/>
      <c r="D108" s="49"/>
      <c r="E108" s="49"/>
    </row>
    <row r="109" spans="1:5" ht="15.75">
      <c r="A109" s="49"/>
      <c r="B109" s="49"/>
      <c r="C109" s="49"/>
      <c r="D109" s="49"/>
      <c r="E109" s="49"/>
    </row>
    <row r="110" spans="1:5" ht="15.75">
      <c r="A110" s="49"/>
      <c r="B110" s="49"/>
      <c r="C110" s="49"/>
      <c r="D110" s="49"/>
      <c r="E110" s="49"/>
    </row>
    <row r="111" spans="1:5" ht="15.75">
      <c r="A111" s="49"/>
      <c r="B111" s="49"/>
      <c r="C111" s="49"/>
      <c r="D111" s="49"/>
      <c r="E111" s="49"/>
    </row>
    <row r="112" spans="1:5" ht="15.75">
      <c r="A112" s="49"/>
      <c r="B112" s="49"/>
      <c r="C112" s="49"/>
      <c r="D112" s="49"/>
      <c r="E112" s="49"/>
    </row>
    <row r="113" spans="1:5" ht="15.75">
      <c r="A113" s="49"/>
      <c r="B113" s="49"/>
      <c r="C113" s="49"/>
      <c r="D113" s="49"/>
      <c r="E113" s="49"/>
    </row>
    <row r="114" spans="1:5" ht="15.75">
      <c r="A114" s="49"/>
      <c r="B114" s="49"/>
      <c r="C114" s="49"/>
      <c r="D114" s="49"/>
      <c r="E114" s="49"/>
    </row>
    <row r="115" spans="1:5" ht="15.75">
      <c r="A115" s="49"/>
      <c r="B115" s="49"/>
      <c r="C115" s="49"/>
      <c r="D115" s="49"/>
      <c r="E115" s="49"/>
    </row>
    <row r="116" spans="1:5" ht="15.75">
      <c r="A116" s="49"/>
      <c r="B116" s="49"/>
      <c r="C116" s="49"/>
      <c r="D116" s="49"/>
      <c r="E116" s="49"/>
    </row>
    <row r="117" spans="1:5" ht="15.75">
      <c r="A117" s="49"/>
      <c r="B117" s="49"/>
      <c r="C117" s="49"/>
      <c r="D117" s="49"/>
      <c r="E117" s="49"/>
    </row>
    <row r="118" spans="1:5" ht="15.75">
      <c r="A118" s="49"/>
      <c r="B118" s="49"/>
      <c r="C118" s="49"/>
      <c r="D118" s="49"/>
      <c r="E118" s="49"/>
    </row>
    <row r="119" spans="1:5" ht="15.75">
      <c r="A119" s="49"/>
      <c r="B119" s="49"/>
      <c r="C119" s="49"/>
      <c r="D119" s="49"/>
      <c r="E119" s="49"/>
    </row>
    <row r="120" spans="1:5" ht="15.75">
      <c r="A120" s="49"/>
      <c r="B120" s="49"/>
      <c r="C120" s="49"/>
      <c r="D120" s="49"/>
      <c r="E120" s="49"/>
    </row>
    <row r="121" spans="1:5" ht="15.75">
      <c r="A121" s="49"/>
      <c r="B121" s="49"/>
      <c r="C121" s="49"/>
      <c r="D121" s="49"/>
      <c r="E121" s="49"/>
    </row>
    <row r="122" spans="1:5" ht="15.75">
      <c r="A122" s="49"/>
      <c r="B122" s="49"/>
      <c r="C122" s="49"/>
      <c r="D122" s="49"/>
      <c r="E122" s="49"/>
    </row>
    <row r="123" spans="1:5" ht="15.75">
      <c r="A123" s="49"/>
      <c r="B123" s="49"/>
      <c r="C123" s="49"/>
      <c r="D123" s="49"/>
      <c r="E123" s="49"/>
    </row>
    <row r="124" spans="1:5" ht="15.75">
      <c r="A124" s="49"/>
      <c r="B124" s="49"/>
      <c r="C124" s="49"/>
      <c r="D124" s="49"/>
      <c r="E124" s="49"/>
    </row>
    <row r="125" spans="1:5" ht="15.75">
      <c r="A125" s="49"/>
      <c r="B125" s="49"/>
      <c r="C125" s="49"/>
      <c r="D125" s="49"/>
      <c r="E125" s="49"/>
    </row>
    <row r="126" spans="1:5" ht="15.75">
      <c r="A126" s="49"/>
      <c r="B126" s="49"/>
      <c r="C126" s="49"/>
      <c r="D126" s="49"/>
      <c r="E126" s="49"/>
    </row>
    <row r="127" spans="1:5" ht="15.75">
      <c r="A127" s="49"/>
      <c r="B127" s="49"/>
      <c r="C127" s="49"/>
      <c r="D127" s="49"/>
      <c r="E127" s="49"/>
    </row>
    <row r="128" spans="1:5" ht="15.75">
      <c r="A128" s="49"/>
      <c r="B128" s="49"/>
      <c r="C128" s="49"/>
      <c r="D128" s="49"/>
      <c r="E128" s="49"/>
    </row>
    <row r="129" spans="1:5" ht="15.75">
      <c r="A129" s="49"/>
      <c r="B129" s="49"/>
      <c r="C129" s="49"/>
      <c r="D129" s="49"/>
      <c r="E129" s="49"/>
    </row>
    <row r="130" spans="1:5" ht="15.75">
      <c r="A130" s="49"/>
      <c r="B130" s="49"/>
      <c r="C130" s="49"/>
      <c r="D130" s="49"/>
      <c r="E130" s="49"/>
    </row>
    <row r="131" spans="1:5" ht="15.75">
      <c r="A131" s="49"/>
      <c r="B131" s="49"/>
      <c r="C131" s="49"/>
      <c r="D131" s="49"/>
      <c r="E131" s="49"/>
    </row>
    <row r="132" spans="1:5" ht="15.75">
      <c r="A132" s="49"/>
      <c r="B132" s="49"/>
      <c r="C132" s="49"/>
      <c r="D132" s="49"/>
      <c r="E132" s="49"/>
    </row>
    <row r="133" spans="1:5" ht="15.75">
      <c r="A133" s="49"/>
      <c r="B133" s="49"/>
      <c r="C133" s="49"/>
      <c r="D133" s="49"/>
      <c r="E133" s="49"/>
    </row>
    <row r="134" spans="1:5" ht="15.75">
      <c r="A134" s="49"/>
      <c r="B134" s="49"/>
      <c r="C134" s="49"/>
      <c r="D134" s="49"/>
      <c r="E134" s="49"/>
    </row>
    <row r="135" spans="1:5" ht="15.75">
      <c r="A135" s="49"/>
      <c r="B135" s="49"/>
      <c r="C135" s="49"/>
      <c r="D135" s="49"/>
      <c r="E135" s="49"/>
    </row>
    <row r="136" spans="1:5" ht="15.75">
      <c r="A136" s="49"/>
      <c r="B136" s="49"/>
      <c r="C136" s="49"/>
      <c r="D136" s="49"/>
      <c r="E136" s="49"/>
    </row>
    <row r="137" spans="1:5" ht="15.75">
      <c r="A137" s="49"/>
      <c r="B137" s="49"/>
      <c r="C137" s="49"/>
      <c r="D137" s="49"/>
      <c r="E137" s="49"/>
    </row>
    <row r="138" spans="1:5" ht="15.75">
      <c r="A138" s="49"/>
      <c r="B138" s="49"/>
      <c r="C138" s="49"/>
      <c r="D138" s="49"/>
      <c r="E138" s="49"/>
    </row>
    <row r="139" spans="1:5" ht="15.75">
      <c r="A139" s="49"/>
      <c r="B139" s="49"/>
      <c r="C139" s="49"/>
      <c r="D139" s="49"/>
      <c r="E139" s="49"/>
    </row>
    <row r="140" spans="1:5" ht="15.75">
      <c r="A140" s="49"/>
      <c r="B140" s="49"/>
      <c r="C140" s="49"/>
      <c r="D140" s="49"/>
      <c r="E140" s="49"/>
    </row>
    <row r="141" spans="1:5" ht="15.75">
      <c r="A141" s="49"/>
      <c r="B141" s="49"/>
      <c r="C141" s="49"/>
      <c r="D141" s="49"/>
      <c r="E141" s="49"/>
    </row>
    <row r="142" spans="1:5" ht="15.75">
      <c r="A142" s="49"/>
      <c r="B142" s="49"/>
      <c r="C142" s="49"/>
      <c r="D142" s="49"/>
      <c r="E142" s="49"/>
    </row>
    <row r="143" spans="1:5" ht="15.75">
      <c r="A143" s="49"/>
      <c r="B143" s="49"/>
      <c r="C143" s="49"/>
      <c r="D143" s="49"/>
      <c r="E143" s="49"/>
    </row>
    <row r="144" spans="1:5" ht="15.75">
      <c r="A144" s="49"/>
      <c r="B144" s="49"/>
      <c r="C144" s="49"/>
      <c r="D144" s="49"/>
      <c r="E144" s="49"/>
    </row>
    <row r="145" spans="1:5" ht="15.75">
      <c r="A145" s="49"/>
      <c r="B145" s="49"/>
      <c r="C145" s="49"/>
      <c r="D145" s="49"/>
      <c r="E145" s="49"/>
    </row>
    <row r="146" spans="1:5" ht="15.75">
      <c r="A146" s="49"/>
      <c r="B146" s="49"/>
      <c r="C146" s="49"/>
      <c r="D146" s="49"/>
      <c r="E146" s="49"/>
    </row>
    <row r="147" spans="1:5" ht="15.75">
      <c r="A147" s="49"/>
      <c r="B147" s="49"/>
      <c r="C147" s="49"/>
      <c r="D147" s="49"/>
      <c r="E147" s="49"/>
    </row>
    <row r="148" spans="1:5" ht="15.75">
      <c r="A148" s="49"/>
      <c r="B148" s="49"/>
      <c r="C148" s="49"/>
      <c r="D148" s="49"/>
      <c r="E148" s="49"/>
    </row>
    <row r="149" spans="1:5" ht="15.75">
      <c r="A149" s="49"/>
      <c r="B149" s="49"/>
      <c r="C149" s="49"/>
      <c r="D149" s="49"/>
      <c r="E149" s="49"/>
    </row>
    <row r="150" spans="1:5" ht="15.75">
      <c r="A150" s="49"/>
      <c r="B150" s="49"/>
      <c r="C150" s="49"/>
      <c r="D150" s="49"/>
      <c r="E150" s="49"/>
    </row>
    <row r="151" spans="1:5" ht="15.75">
      <c r="A151" s="49"/>
      <c r="B151" s="49"/>
      <c r="C151" s="49"/>
      <c r="D151" s="49"/>
      <c r="E151" s="49"/>
    </row>
    <row r="152" spans="1:5" ht="15.75">
      <c r="A152" s="49"/>
      <c r="B152" s="49"/>
      <c r="C152" s="49"/>
      <c r="D152" s="49"/>
      <c r="E152" s="49"/>
    </row>
    <row r="153" spans="1:5" ht="15.75">
      <c r="A153" s="49"/>
      <c r="B153" s="49"/>
      <c r="C153" s="49"/>
      <c r="D153" s="49"/>
      <c r="E153" s="49"/>
    </row>
    <row r="154" spans="1:5" ht="15.75">
      <c r="A154" s="49"/>
      <c r="B154" s="49"/>
      <c r="C154" s="49"/>
      <c r="D154" s="49"/>
      <c r="E154" s="49"/>
    </row>
    <row r="155" spans="1:5" ht="15.75">
      <c r="A155" s="49"/>
      <c r="B155" s="49"/>
      <c r="C155" s="49"/>
      <c r="D155" s="49"/>
      <c r="E155" s="49"/>
    </row>
    <row r="156" spans="1:5" ht="15.75">
      <c r="A156" s="49"/>
      <c r="B156" s="49"/>
      <c r="C156" s="49"/>
      <c r="D156" s="49"/>
      <c r="E156" s="49"/>
    </row>
    <row r="157" spans="1:5" ht="15.75">
      <c r="A157" s="49"/>
      <c r="B157" s="49"/>
      <c r="C157" s="49"/>
      <c r="D157" s="49"/>
      <c r="E157" s="49"/>
    </row>
    <row r="158" spans="1:5" ht="15.75">
      <c r="A158" s="49"/>
      <c r="B158" s="49"/>
      <c r="C158" s="49"/>
      <c r="D158" s="49"/>
      <c r="E158" s="49"/>
    </row>
    <row r="159" spans="1:5" ht="15.75">
      <c r="A159" s="49"/>
      <c r="B159" s="49"/>
      <c r="C159" s="49"/>
      <c r="D159" s="49"/>
      <c r="E159" s="49"/>
    </row>
    <row r="160" spans="1:5" ht="15.75">
      <c r="A160" s="49"/>
      <c r="B160" s="49"/>
      <c r="C160" s="49"/>
      <c r="D160" s="49"/>
      <c r="E160" s="49"/>
    </row>
    <row r="161" spans="1:5" ht="15.75">
      <c r="A161" s="49"/>
      <c r="B161" s="49"/>
      <c r="C161" s="49"/>
      <c r="D161" s="49"/>
      <c r="E161" s="49"/>
    </row>
    <row r="162" spans="1:5" ht="15.75">
      <c r="A162" s="49"/>
      <c r="B162" s="49"/>
      <c r="C162" s="49"/>
      <c r="D162" s="49"/>
      <c r="E162" s="49"/>
    </row>
    <row r="163" spans="1:5" ht="15.75">
      <c r="A163" s="49"/>
      <c r="B163" s="49"/>
      <c r="C163" s="49"/>
      <c r="D163" s="49"/>
      <c r="E163" s="49"/>
    </row>
    <row r="164" spans="1:5" ht="15.75">
      <c r="A164" s="49"/>
      <c r="B164" s="49"/>
      <c r="C164" s="49"/>
      <c r="D164" s="49"/>
      <c r="E164" s="49"/>
    </row>
    <row r="165" spans="1:5" ht="15.75">
      <c r="A165" s="49"/>
      <c r="B165" s="49"/>
      <c r="C165" s="49"/>
      <c r="D165" s="49"/>
      <c r="E165" s="49"/>
    </row>
    <row r="166" spans="1:5" ht="15.75">
      <c r="A166" s="49"/>
      <c r="B166" s="49"/>
      <c r="C166" s="49"/>
      <c r="D166" s="49"/>
      <c r="E166" s="49"/>
    </row>
    <row r="167" spans="1:5" ht="15.75">
      <c r="A167" s="49"/>
      <c r="B167" s="49"/>
      <c r="C167" s="49"/>
      <c r="D167" s="49"/>
      <c r="E167" s="49"/>
    </row>
    <row r="168" spans="1:5" ht="15.75">
      <c r="A168" s="49"/>
      <c r="B168" s="49"/>
      <c r="C168" s="49"/>
      <c r="D168" s="49"/>
      <c r="E168" s="49"/>
    </row>
    <row r="169" spans="1:5" ht="15.75">
      <c r="A169" s="49"/>
      <c r="B169" s="49"/>
      <c r="C169" s="49"/>
      <c r="D169" s="49"/>
      <c r="E169" s="49"/>
    </row>
    <row r="170" spans="1:5" ht="15.75">
      <c r="A170" s="49"/>
      <c r="B170" s="49"/>
      <c r="C170" s="49"/>
      <c r="D170" s="49"/>
      <c r="E170" s="49"/>
    </row>
    <row r="171" spans="1:5" ht="15.75">
      <c r="A171" s="49"/>
      <c r="B171" s="49"/>
      <c r="C171" s="49"/>
      <c r="D171" s="49"/>
      <c r="E171" s="49"/>
    </row>
    <row r="172" spans="1:5" ht="15.75">
      <c r="A172" s="49"/>
      <c r="B172" s="49"/>
      <c r="C172" s="49"/>
      <c r="D172" s="49"/>
      <c r="E172" s="49"/>
    </row>
    <row r="173" spans="1:5" ht="15.75">
      <c r="A173" s="49"/>
      <c r="B173" s="49"/>
      <c r="C173" s="49"/>
      <c r="D173" s="49"/>
      <c r="E173" s="49"/>
    </row>
    <row r="174" spans="1:5" ht="15.75">
      <c r="A174" s="49"/>
      <c r="B174" s="49"/>
      <c r="C174" s="49"/>
      <c r="D174" s="49"/>
      <c r="E174" s="49"/>
    </row>
    <row r="175" spans="1:5" ht="15.75">
      <c r="A175" s="49"/>
      <c r="B175" s="49"/>
      <c r="C175" s="49"/>
      <c r="D175" s="49"/>
      <c r="E175" s="49"/>
    </row>
    <row r="176" spans="1:5" ht="15.75">
      <c r="A176" s="49"/>
      <c r="B176" s="49"/>
      <c r="C176" s="49"/>
      <c r="D176" s="49"/>
      <c r="E176" s="49"/>
    </row>
    <row r="177" spans="1:5" ht="15.75">
      <c r="A177" s="49"/>
      <c r="B177" s="49"/>
      <c r="C177" s="49"/>
      <c r="D177" s="49"/>
      <c r="E177" s="49"/>
    </row>
    <row r="178" spans="1:5" ht="15.75">
      <c r="A178" s="49"/>
      <c r="B178" s="49"/>
      <c r="C178" s="49"/>
      <c r="D178" s="49"/>
      <c r="E178" s="49"/>
    </row>
    <row r="179" spans="1:5" ht="15.75">
      <c r="A179" s="49"/>
      <c r="B179" s="49"/>
      <c r="C179" s="49"/>
      <c r="D179" s="49"/>
      <c r="E179" s="49"/>
    </row>
    <row r="180" spans="1:5" ht="15.75">
      <c r="A180" s="49"/>
      <c r="B180" s="49"/>
      <c r="C180" s="49"/>
      <c r="D180" s="49"/>
      <c r="E180" s="49"/>
    </row>
    <row r="181" spans="1:5" ht="15.75">
      <c r="A181" s="49"/>
      <c r="B181" s="49"/>
      <c r="C181" s="49"/>
      <c r="D181" s="49"/>
      <c r="E181" s="49"/>
    </row>
    <row r="182" spans="1:5" ht="15.75">
      <c r="A182" s="49"/>
      <c r="B182" s="49"/>
      <c r="C182" s="49"/>
      <c r="D182" s="49"/>
      <c r="E182" s="49"/>
    </row>
    <row r="183" spans="1:5" ht="15.75">
      <c r="A183" s="49"/>
      <c r="B183" s="49"/>
      <c r="C183" s="49"/>
      <c r="D183" s="49"/>
      <c r="E183" s="49"/>
    </row>
    <row r="184" spans="1:5" ht="15.75">
      <c r="A184" s="49"/>
      <c r="B184" s="49"/>
      <c r="C184" s="49"/>
      <c r="D184" s="49"/>
      <c r="E184" s="49"/>
    </row>
    <row r="185" spans="1:5" ht="15.75">
      <c r="A185" s="49"/>
      <c r="B185" s="49"/>
      <c r="C185" s="49"/>
      <c r="D185" s="49"/>
      <c r="E185" s="49"/>
    </row>
    <row r="186" spans="1:5" ht="15.75">
      <c r="A186" s="49"/>
      <c r="B186" s="49"/>
      <c r="C186" s="49"/>
      <c r="D186" s="49"/>
      <c r="E186" s="49"/>
    </row>
    <row r="187" spans="1:5" ht="15.75">
      <c r="A187" s="49"/>
      <c r="B187" s="49"/>
      <c r="C187" s="49"/>
      <c r="D187" s="49"/>
      <c r="E187" s="49"/>
    </row>
    <row r="188" spans="1:5" ht="15.75">
      <c r="A188" s="49"/>
      <c r="B188" s="49"/>
      <c r="C188" s="49"/>
      <c r="D188" s="49"/>
      <c r="E188" s="49"/>
    </row>
    <row r="189" spans="1:5" ht="15.75">
      <c r="A189" s="49"/>
      <c r="B189" s="49"/>
      <c r="C189" s="49"/>
      <c r="D189" s="49"/>
      <c r="E189" s="49"/>
    </row>
    <row r="190" spans="1:5" ht="15.75">
      <c r="A190" s="49"/>
      <c r="B190" s="49"/>
      <c r="C190" s="49"/>
      <c r="D190" s="49"/>
      <c r="E190" s="49"/>
    </row>
    <row r="191" spans="1:5" ht="15.75">
      <c r="A191" s="49"/>
      <c r="B191" s="49"/>
      <c r="C191" s="49"/>
      <c r="D191" s="49"/>
      <c r="E191" s="49"/>
    </row>
    <row r="192" spans="1:5" ht="15.75">
      <c r="A192" s="49"/>
      <c r="B192" s="49"/>
      <c r="C192" s="49"/>
      <c r="D192" s="49"/>
      <c r="E192" s="49"/>
    </row>
  </sheetData>
  <mergeCells count="2">
    <mergeCell ref="A2:G2"/>
    <mergeCell ref="A1:G1"/>
  </mergeCells>
  <hyperlinks>
    <hyperlink ref="B5" location="MS!A1" display="Monetary Survey"/>
    <hyperlink ref="B6" location="MAC!A1" display="Monetary Authorities' Account"/>
  </hyperlink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8">
      <selection activeCell="A39" sqref="A39"/>
    </sheetView>
  </sheetViews>
  <sheetFormatPr defaultColWidth="9.140625" defaultRowHeight="12.75"/>
  <cols>
    <col min="1" max="1" width="10.00390625" style="79" customWidth="1"/>
    <col min="2" max="2" width="8.140625" style="79" bestFit="1" customWidth="1"/>
    <col min="3" max="3" width="9.7109375" style="79" customWidth="1"/>
    <col min="4" max="4" width="8.140625" style="79" bestFit="1" customWidth="1"/>
    <col min="5" max="5" width="9.7109375" style="79" customWidth="1"/>
    <col min="6" max="6" width="8.140625" style="79" bestFit="1" customWidth="1"/>
    <col min="7" max="7" width="9.7109375" style="79" customWidth="1"/>
    <col min="8" max="8" width="8.140625" style="79" bestFit="1" customWidth="1"/>
    <col min="9" max="9" width="9.7109375" style="79" customWidth="1"/>
    <col min="10" max="16384" width="9.140625" style="79" customWidth="1"/>
  </cols>
  <sheetData>
    <row r="1" spans="1:13" ht="12.75">
      <c r="A1" s="1574" t="s">
        <v>853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</row>
    <row r="2" spans="1:13" ht="15.75">
      <c r="A2" s="1575" t="s">
        <v>1429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</row>
    <row r="3" spans="1:13" ht="13.5" thickBot="1">
      <c r="A3" s="13"/>
      <c r="B3" s="13"/>
      <c r="C3" s="13"/>
      <c r="D3" s="80"/>
      <c r="E3" s="29"/>
      <c r="F3" s="80"/>
      <c r="G3" s="29"/>
      <c r="H3" s="80"/>
      <c r="K3" s="29"/>
      <c r="M3" s="1327" t="s">
        <v>16</v>
      </c>
    </row>
    <row r="4" spans="1:13" ht="12.75">
      <c r="A4" s="1582" t="s">
        <v>1075</v>
      </c>
      <c r="B4" s="1584" t="s">
        <v>1347</v>
      </c>
      <c r="C4" s="1573"/>
      <c r="D4" s="1580" t="s">
        <v>576</v>
      </c>
      <c r="E4" s="1573"/>
      <c r="F4" s="1584" t="s">
        <v>577</v>
      </c>
      <c r="G4" s="1573"/>
      <c r="H4" s="1580" t="s">
        <v>1095</v>
      </c>
      <c r="I4" s="1581"/>
      <c r="J4" s="1580" t="s">
        <v>336</v>
      </c>
      <c r="K4" s="1581"/>
      <c r="L4" s="1580" t="s">
        <v>1219</v>
      </c>
      <c r="M4" s="1581"/>
    </row>
    <row r="5" spans="1:13" ht="24.75" thickBot="1">
      <c r="A5" s="1583"/>
      <c r="B5" s="1221" t="s">
        <v>581</v>
      </c>
      <c r="C5" s="1301" t="s">
        <v>1348</v>
      </c>
      <c r="D5" s="1221" t="s">
        <v>581</v>
      </c>
      <c r="E5" s="1301" t="s">
        <v>1348</v>
      </c>
      <c r="F5" s="1302" t="s">
        <v>581</v>
      </c>
      <c r="G5" s="1301" t="s">
        <v>1348</v>
      </c>
      <c r="H5" s="1221" t="s">
        <v>581</v>
      </c>
      <c r="I5" s="245" t="s">
        <v>1348</v>
      </c>
      <c r="J5" s="1221" t="s">
        <v>581</v>
      </c>
      <c r="K5" s="245" t="s">
        <v>1348</v>
      </c>
      <c r="L5" s="1221" t="s">
        <v>581</v>
      </c>
      <c r="M5" s="245" t="s">
        <v>1348</v>
      </c>
    </row>
    <row r="6" spans="1:13" ht="15.75" customHeight="1">
      <c r="A6" s="1303" t="s">
        <v>1349</v>
      </c>
      <c r="B6" s="1304">
        <v>0</v>
      </c>
      <c r="C6" s="1305"/>
      <c r="D6" s="1304">
        <v>1440</v>
      </c>
      <c r="E6" s="1305">
        <v>3.4685</v>
      </c>
      <c r="F6" s="1304">
        <v>1000</v>
      </c>
      <c r="G6" s="1305">
        <v>2.506</v>
      </c>
      <c r="H6" s="1306">
        <v>0</v>
      </c>
      <c r="I6" s="1307">
        <v>0</v>
      </c>
      <c r="J6" s="1306">
        <v>3500</v>
      </c>
      <c r="K6" s="1307">
        <v>4.94</v>
      </c>
      <c r="L6" s="1306">
        <v>7440</v>
      </c>
      <c r="M6" s="1308">
        <v>2.17</v>
      </c>
    </row>
    <row r="7" spans="1:13" ht="15.75" customHeight="1">
      <c r="A7" s="400" t="s">
        <v>1350</v>
      </c>
      <c r="B7" s="407">
        <v>0</v>
      </c>
      <c r="C7" s="430"/>
      <c r="D7" s="407">
        <v>0</v>
      </c>
      <c r="E7" s="430">
        <v>0</v>
      </c>
      <c r="F7" s="407">
        <v>1250</v>
      </c>
      <c r="G7" s="430">
        <v>3.0606</v>
      </c>
      <c r="H7" s="410">
        <v>0</v>
      </c>
      <c r="I7" s="1309">
        <v>0</v>
      </c>
      <c r="J7" s="1309">
        <v>0</v>
      </c>
      <c r="K7" s="1309">
        <v>0</v>
      </c>
      <c r="L7" s="410">
        <v>0</v>
      </c>
      <c r="M7" s="1310">
        <v>0</v>
      </c>
    </row>
    <row r="8" spans="1:13" ht="15.75" customHeight="1">
      <c r="A8" s="400" t="s">
        <v>1351</v>
      </c>
      <c r="B8" s="407">
        <v>9550</v>
      </c>
      <c r="C8" s="430">
        <v>3.6448</v>
      </c>
      <c r="D8" s="407">
        <v>2000</v>
      </c>
      <c r="E8" s="430">
        <v>3.8467</v>
      </c>
      <c r="F8" s="407">
        <v>1020</v>
      </c>
      <c r="G8" s="430">
        <v>3.3775</v>
      </c>
      <c r="H8" s="410">
        <v>0</v>
      </c>
      <c r="I8" s="1309">
        <v>0</v>
      </c>
      <c r="J8" s="410">
        <v>0</v>
      </c>
      <c r="K8" s="1309">
        <v>0</v>
      </c>
      <c r="L8" s="410">
        <v>0</v>
      </c>
      <c r="M8" s="1310">
        <v>0</v>
      </c>
    </row>
    <row r="9" spans="1:13" ht="15.75" customHeight="1">
      <c r="A9" s="400" t="s">
        <v>1352</v>
      </c>
      <c r="B9" s="407">
        <v>0</v>
      </c>
      <c r="C9" s="430"/>
      <c r="D9" s="407">
        <v>300</v>
      </c>
      <c r="E9" s="430">
        <v>3.0207</v>
      </c>
      <c r="F9" s="407">
        <v>0</v>
      </c>
      <c r="G9" s="430">
        <v>0</v>
      </c>
      <c r="H9" s="410">
        <v>500</v>
      </c>
      <c r="I9" s="1309">
        <v>3.4401</v>
      </c>
      <c r="J9" s="410">
        <v>2000</v>
      </c>
      <c r="K9" s="1309">
        <v>5.2</v>
      </c>
      <c r="L9" s="410">
        <v>0</v>
      </c>
      <c r="M9" s="1310">
        <v>0</v>
      </c>
    </row>
    <row r="10" spans="1:13" ht="15.75" customHeight="1">
      <c r="A10" s="400" t="s">
        <v>1353</v>
      </c>
      <c r="B10" s="407">
        <v>0</v>
      </c>
      <c r="C10" s="430"/>
      <c r="D10" s="407">
        <v>830</v>
      </c>
      <c r="E10" s="430">
        <v>1.9046</v>
      </c>
      <c r="F10" s="407">
        <v>2620</v>
      </c>
      <c r="G10" s="430">
        <v>1.5936</v>
      </c>
      <c r="H10" s="410">
        <v>740</v>
      </c>
      <c r="I10" s="1309">
        <v>4.3315</v>
      </c>
      <c r="J10" s="410">
        <v>1960</v>
      </c>
      <c r="K10" s="1309">
        <v>4.95</v>
      </c>
      <c r="L10" s="410"/>
      <c r="M10" s="1310"/>
    </row>
    <row r="11" spans="1:13" ht="15.75" customHeight="1">
      <c r="A11" s="400" t="s">
        <v>1354</v>
      </c>
      <c r="B11" s="407">
        <v>950</v>
      </c>
      <c r="C11" s="430">
        <v>2.2333</v>
      </c>
      <c r="D11" s="407">
        <v>0</v>
      </c>
      <c r="E11" s="430">
        <v>0</v>
      </c>
      <c r="F11" s="407">
        <v>0</v>
      </c>
      <c r="G11" s="430">
        <v>0</v>
      </c>
      <c r="H11" s="410">
        <v>0</v>
      </c>
      <c r="I11" s="1309">
        <v>0</v>
      </c>
      <c r="J11" s="410">
        <v>0</v>
      </c>
      <c r="K11" s="1309">
        <v>0</v>
      </c>
      <c r="L11" s="410"/>
      <c r="M11" s="1311"/>
    </row>
    <row r="12" spans="1:13" ht="15.75" customHeight="1">
      <c r="A12" s="400" t="s">
        <v>1355</v>
      </c>
      <c r="B12" s="407">
        <v>0</v>
      </c>
      <c r="C12" s="430">
        <v>0</v>
      </c>
      <c r="D12" s="407">
        <v>0</v>
      </c>
      <c r="E12" s="430">
        <v>0</v>
      </c>
      <c r="F12" s="407">
        <v>0</v>
      </c>
      <c r="G12" s="430">
        <v>0</v>
      </c>
      <c r="H12" s="410">
        <v>0</v>
      </c>
      <c r="I12" s="1309">
        <v>0</v>
      </c>
      <c r="J12" s="410">
        <v>0</v>
      </c>
      <c r="K12" s="1309">
        <v>0</v>
      </c>
      <c r="L12" s="410"/>
      <c r="M12" s="1311"/>
    </row>
    <row r="13" spans="1:13" ht="15.75" customHeight="1">
      <c r="A13" s="400" t="s">
        <v>1356</v>
      </c>
      <c r="B13" s="407">
        <v>0</v>
      </c>
      <c r="C13" s="430">
        <v>0</v>
      </c>
      <c r="D13" s="407">
        <v>470</v>
      </c>
      <c r="E13" s="1309">
        <v>3.7437</v>
      </c>
      <c r="F13" s="407">
        <v>2000</v>
      </c>
      <c r="G13" s="1309">
        <v>2.9419</v>
      </c>
      <c r="H13" s="410">
        <v>2460</v>
      </c>
      <c r="I13" s="1309">
        <v>4.871</v>
      </c>
      <c r="J13" s="410">
        <v>0</v>
      </c>
      <c r="K13" s="1309">
        <v>0</v>
      </c>
      <c r="L13" s="410"/>
      <c r="M13" s="1311"/>
    </row>
    <row r="14" spans="1:13" ht="15.75" customHeight="1">
      <c r="A14" s="400" t="s">
        <v>1357</v>
      </c>
      <c r="B14" s="407">
        <v>0</v>
      </c>
      <c r="C14" s="430">
        <v>0</v>
      </c>
      <c r="D14" s="407">
        <v>930</v>
      </c>
      <c r="E14" s="1309">
        <v>4.006</v>
      </c>
      <c r="F14" s="407">
        <v>1010</v>
      </c>
      <c r="G14" s="1309">
        <v>2.5443</v>
      </c>
      <c r="H14" s="410">
        <v>770</v>
      </c>
      <c r="I14" s="1309">
        <v>4.049</v>
      </c>
      <c r="J14" s="410">
        <v>0</v>
      </c>
      <c r="K14" s="1309">
        <v>0</v>
      </c>
      <c r="L14" s="410"/>
      <c r="M14" s="1311"/>
    </row>
    <row r="15" spans="1:13" ht="15.75" customHeight="1">
      <c r="A15" s="400" t="s">
        <v>1001</v>
      </c>
      <c r="B15" s="407">
        <v>0</v>
      </c>
      <c r="C15" s="430">
        <v>0</v>
      </c>
      <c r="D15" s="407">
        <v>0</v>
      </c>
      <c r="E15" s="1309">
        <v>0</v>
      </c>
      <c r="F15" s="410">
        <v>1300</v>
      </c>
      <c r="G15" s="1309">
        <v>3.3656</v>
      </c>
      <c r="H15" s="410">
        <v>2000</v>
      </c>
      <c r="I15" s="1309">
        <v>5.38</v>
      </c>
      <c r="J15" s="410">
        <v>0</v>
      </c>
      <c r="K15" s="1309">
        <v>0</v>
      </c>
      <c r="L15" s="410"/>
      <c r="M15" s="1311"/>
    </row>
    <row r="16" spans="1:13" ht="15.75" customHeight="1">
      <c r="A16" s="400" t="s">
        <v>1002</v>
      </c>
      <c r="B16" s="407">
        <v>0</v>
      </c>
      <c r="C16" s="430">
        <v>0</v>
      </c>
      <c r="D16" s="407">
        <v>3390</v>
      </c>
      <c r="E16" s="1309">
        <v>3.5012</v>
      </c>
      <c r="F16" s="410">
        <v>6050</v>
      </c>
      <c r="G16" s="1309">
        <v>2.7965</v>
      </c>
      <c r="H16" s="410">
        <v>3430</v>
      </c>
      <c r="I16" s="1309">
        <v>5.98</v>
      </c>
      <c r="J16" s="410">
        <v>0</v>
      </c>
      <c r="K16" s="1309">
        <v>0</v>
      </c>
      <c r="L16" s="410"/>
      <c r="M16" s="1311"/>
    </row>
    <row r="17" spans="1:13" ht="15.75" customHeight="1" thickBot="1">
      <c r="A17" s="400" t="s">
        <v>1003</v>
      </c>
      <c r="B17" s="407">
        <v>0</v>
      </c>
      <c r="C17" s="430">
        <v>0</v>
      </c>
      <c r="D17" s="410">
        <v>4150</v>
      </c>
      <c r="E17" s="1309">
        <v>3.6783</v>
      </c>
      <c r="F17" s="410">
        <v>2150</v>
      </c>
      <c r="G17" s="1309">
        <v>4.513486046511628</v>
      </c>
      <c r="H17" s="410">
        <v>4950</v>
      </c>
      <c r="I17" s="1309">
        <v>5.652</v>
      </c>
      <c r="J17" s="410">
        <v>0</v>
      </c>
      <c r="K17" s="1309">
        <v>0</v>
      </c>
      <c r="L17" s="410"/>
      <c r="M17" s="1311"/>
    </row>
    <row r="18" spans="1:13" ht="15.75" customHeight="1" thickBot="1">
      <c r="A18" s="1319" t="s">
        <v>1006</v>
      </c>
      <c r="B18" s="1320">
        <v>10500</v>
      </c>
      <c r="C18" s="1321"/>
      <c r="D18" s="1320">
        <v>13510</v>
      </c>
      <c r="E18" s="1321"/>
      <c r="F18" s="1389">
        <v>18400</v>
      </c>
      <c r="G18" s="1322"/>
      <c r="H18" s="1389">
        <v>14850</v>
      </c>
      <c r="I18" s="1322">
        <v>4.814</v>
      </c>
      <c r="J18" s="1389">
        <v>7460</v>
      </c>
      <c r="K18" s="1322">
        <v>0</v>
      </c>
      <c r="L18" s="1389">
        <v>7440</v>
      </c>
      <c r="M18" s="1503" t="s">
        <v>1186</v>
      </c>
    </row>
    <row r="19" spans="1:9" s="86" customFormat="1" ht="12.75">
      <c r="A19" s="54" t="s">
        <v>1358</v>
      </c>
      <c r="I19" s="1300"/>
    </row>
    <row r="20" ht="12.75">
      <c r="A20" s="54" t="s">
        <v>1359</v>
      </c>
    </row>
    <row r="21" ht="12.75">
      <c r="A21" s="54" t="s">
        <v>616</v>
      </c>
    </row>
    <row r="22" spans="1:12" ht="12.75">
      <c r="A22" s="1574" t="s">
        <v>882</v>
      </c>
      <c r="B22" s="1574"/>
      <c r="C22" s="1574"/>
      <c r="D22" s="1574"/>
      <c r="E22" s="1574"/>
      <c r="F22" s="1574"/>
      <c r="G22" s="1574"/>
      <c r="H22" s="1574"/>
      <c r="I22" s="1574"/>
      <c r="J22" s="1574"/>
      <c r="K22" s="1574"/>
      <c r="L22" s="119"/>
    </row>
    <row r="23" spans="1:11" ht="15.75">
      <c r="A23" s="1575" t="s">
        <v>1430</v>
      </c>
      <c r="B23" s="1575"/>
      <c r="C23" s="1575"/>
      <c r="D23" s="1575"/>
      <c r="E23" s="1575"/>
      <c r="F23" s="1575"/>
      <c r="G23" s="1575"/>
      <c r="H23" s="1575"/>
      <c r="I23" s="1575"/>
      <c r="J23" s="1575"/>
      <c r="K23" s="1575"/>
    </row>
    <row r="24" spans="1:13" ht="13.5" thickBot="1">
      <c r="A24" s="13"/>
      <c r="B24" s="13"/>
      <c r="C24" s="13"/>
      <c r="D24" s="80"/>
      <c r="E24" s="29"/>
      <c r="F24" s="80"/>
      <c r="G24" s="29"/>
      <c r="H24" s="80"/>
      <c r="K24" s="29"/>
      <c r="M24" s="1327" t="s">
        <v>16</v>
      </c>
    </row>
    <row r="25" spans="1:13" ht="12.75">
      <c r="A25" s="1582" t="s">
        <v>1075</v>
      </c>
      <c r="B25" s="1584" t="s">
        <v>1347</v>
      </c>
      <c r="C25" s="1573"/>
      <c r="D25" s="1580" t="s">
        <v>576</v>
      </c>
      <c r="E25" s="1573"/>
      <c r="F25" s="1584" t="s">
        <v>577</v>
      </c>
      <c r="G25" s="1573"/>
      <c r="H25" s="1580" t="s">
        <v>1095</v>
      </c>
      <c r="I25" s="1581"/>
      <c r="J25" s="1580" t="s">
        <v>336</v>
      </c>
      <c r="K25" s="1581"/>
      <c r="L25" s="1580" t="s">
        <v>1219</v>
      </c>
      <c r="M25" s="1581"/>
    </row>
    <row r="26" spans="1:13" ht="24.75" thickBot="1">
      <c r="A26" s="1583"/>
      <c r="B26" s="1302" t="s">
        <v>581</v>
      </c>
      <c r="C26" s="1301" t="s">
        <v>1348</v>
      </c>
      <c r="D26" s="1221" t="s">
        <v>581</v>
      </c>
      <c r="E26" s="1301" t="s">
        <v>1348</v>
      </c>
      <c r="F26" s="1302" t="s">
        <v>581</v>
      </c>
      <c r="G26" s="1301" t="s">
        <v>1348</v>
      </c>
      <c r="H26" s="1221" t="s">
        <v>581</v>
      </c>
      <c r="I26" s="245" t="s">
        <v>1348</v>
      </c>
      <c r="J26" s="1221" t="s">
        <v>581</v>
      </c>
      <c r="K26" s="245" t="s">
        <v>1348</v>
      </c>
      <c r="L26" s="1221" t="s">
        <v>581</v>
      </c>
      <c r="M26" s="245" t="s">
        <v>1348</v>
      </c>
    </row>
    <row r="27" spans="1:13" ht="15.75" customHeight="1">
      <c r="A27" s="1303" t="s">
        <v>1349</v>
      </c>
      <c r="B27" s="1304">
        <v>0</v>
      </c>
      <c r="C27" s="1305">
        <v>0</v>
      </c>
      <c r="D27" s="1304">
        <v>0</v>
      </c>
      <c r="E27" s="1305">
        <v>0</v>
      </c>
      <c r="F27" s="1305">
        <v>0</v>
      </c>
      <c r="G27" s="1305">
        <v>0</v>
      </c>
      <c r="H27" s="1307">
        <v>0</v>
      </c>
      <c r="I27" s="1312">
        <v>0</v>
      </c>
      <c r="J27" s="1307">
        <v>0</v>
      </c>
      <c r="K27" s="1312">
        <v>0</v>
      </c>
      <c r="L27" s="1307">
        <v>0</v>
      </c>
      <c r="M27" s="1313">
        <v>0</v>
      </c>
    </row>
    <row r="28" spans="1:13" ht="15.75" customHeight="1">
      <c r="A28" s="400" t="s">
        <v>1350</v>
      </c>
      <c r="B28" s="407">
        <v>0</v>
      </c>
      <c r="C28" s="430">
        <v>0</v>
      </c>
      <c r="D28" s="407">
        <v>0</v>
      </c>
      <c r="E28" s="430">
        <v>0</v>
      </c>
      <c r="F28" s="430">
        <v>0</v>
      </c>
      <c r="G28" s="430">
        <v>0</v>
      </c>
      <c r="H28" s="1309">
        <v>0</v>
      </c>
      <c r="I28" s="1314">
        <v>0</v>
      </c>
      <c r="J28" s="1309">
        <v>0</v>
      </c>
      <c r="K28" s="1314">
        <v>0</v>
      </c>
      <c r="L28" s="1309">
        <v>0</v>
      </c>
      <c r="M28" s="1315">
        <v>0</v>
      </c>
    </row>
    <row r="29" spans="1:13" ht="15.75" customHeight="1">
      <c r="A29" s="400" t="s">
        <v>1351</v>
      </c>
      <c r="B29" s="407">
        <v>0</v>
      </c>
      <c r="C29" s="430">
        <v>0</v>
      </c>
      <c r="D29" s="407">
        <v>530</v>
      </c>
      <c r="E29" s="430">
        <v>4.9897</v>
      </c>
      <c r="F29" s="430">
        <v>0</v>
      </c>
      <c r="G29" s="1316">
        <v>0</v>
      </c>
      <c r="H29" s="1309">
        <v>0</v>
      </c>
      <c r="I29" s="1317">
        <v>0</v>
      </c>
      <c r="J29" s="1309">
        <v>0</v>
      </c>
      <c r="K29" s="1317">
        <v>0</v>
      </c>
      <c r="L29" s="1309">
        <v>0</v>
      </c>
      <c r="M29" s="1318">
        <v>0</v>
      </c>
    </row>
    <row r="30" spans="1:13" ht="15.75" customHeight="1">
      <c r="A30" s="400" t="s">
        <v>1352</v>
      </c>
      <c r="B30" s="407">
        <v>49.6</v>
      </c>
      <c r="C30" s="430">
        <v>2.4316</v>
      </c>
      <c r="D30" s="407">
        <v>300</v>
      </c>
      <c r="E30" s="430">
        <v>3.516</v>
      </c>
      <c r="F30" s="430">
        <v>0</v>
      </c>
      <c r="G30" s="1316">
        <v>0</v>
      </c>
      <c r="H30" s="1309">
        <v>0</v>
      </c>
      <c r="I30" s="1317">
        <v>0</v>
      </c>
      <c r="J30" s="1309">
        <v>0</v>
      </c>
      <c r="K30" s="1317">
        <v>0</v>
      </c>
      <c r="L30" s="1309">
        <v>0</v>
      </c>
      <c r="M30" s="1318">
        <v>0</v>
      </c>
    </row>
    <row r="31" spans="1:13" ht="15.75" customHeight="1">
      <c r="A31" s="400" t="s">
        <v>1353</v>
      </c>
      <c r="B31" s="407"/>
      <c r="C31" s="430">
        <v>0</v>
      </c>
      <c r="D31" s="407">
        <v>0</v>
      </c>
      <c r="E31" s="430">
        <v>0</v>
      </c>
      <c r="F31" s="430">
        <v>0</v>
      </c>
      <c r="G31" s="430">
        <v>0</v>
      </c>
      <c r="H31" s="1309">
        <v>0</v>
      </c>
      <c r="I31" s="1314">
        <v>0</v>
      </c>
      <c r="J31" s="1309">
        <v>0</v>
      </c>
      <c r="K31" s="1314">
        <v>0</v>
      </c>
      <c r="L31" s="1309"/>
      <c r="M31" s="1315"/>
    </row>
    <row r="32" spans="1:13" ht="15.75" customHeight="1">
      <c r="A32" s="400" t="s">
        <v>1354</v>
      </c>
      <c r="B32" s="407">
        <v>0</v>
      </c>
      <c r="C32" s="430">
        <v>0</v>
      </c>
      <c r="D32" s="407">
        <v>0</v>
      </c>
      <c r="E32" s="430">
        <v>0</v>
      </c>
      <c r="F32" s="430">
        <v>0</v>
      </c>
      <c r="G32" s="430">
        <v>0</v>
      </c>
      <c r="H32" s="1309">
        <v>0</v>
      </c>
      <c r="I32" s="1314">
        <v>0</v>
      </c>
      <c r="J32" s="1309">
        <v>0</v>
      </c>
      <c r="K32" s="1314">
        <v>0</v>
      </c>
      <c r="L32" s="1309"/>
      <c r="M32" s="1315"/>
    </row>
    <row r="33" spans="1:13" ht="15.75" customHeight="1">
      <c r="A33" s="400" t="s">
        <v>1355</v>
      </c>
      <c r="B33" s="407">
        <v>1072.2</v>
      </c>
      <c r="C33" s="430">
        <v>2.2887</v>
      </c>
      <c r="D33" s="407">
        <v>0</v>
      </c>
      <c r="E33" s="430">
        <v>0</v>
      </c>
      <c r="F33" s="430">
        <v>0</v>
      </c>
      <c r="G33" s="430">
        <v>0</v>
      </c>
      <c r="H33" s="1309">
        <v>0</v>
      </c>
      <c r="I33" s="1314">
        <v>0</v>
      </c>
      <c r="J33" s="1309">
        <v>0</v>
      </c>
      <c r="K33" s="1314">
        <v>0</v>
      </c>
      <c r="L33" s="1309"/>
      <c r="M33" s="1315"/>
    </row>
    <row r="34" spans="1:13" ht="15.75" customHeight="1">
      <c r="A34" s="400" t="s">
        <v>1356</v>
      </c>
      <c r="B34" s="407">
        <v>190</v>
      </c>
      <c r="C34" s="430">
        <v>2.1122</v>
      </c>
      <c r="D34" s="407">
        <v>0</v>
      </c>
      <c r="E34" s="430">
        <v>0</v>
      </c>
      <c r="F34" s="430">
        <v>0</v>
      </c>
      <c r="G34" s="430">
        <v>0</v>
      </c>
      <c r="H34" s="1309">
        <v>0</v>
      </c>
      <c r="I34" s="1314">
        <v>0</v>
      </c>
      <c r="J34" s="1309">
        <v>0</v>
      </c>
      <c r="K34" s="1314">
        <v>0</v>
      </c>
      <c r="L34" s="1309"/>
      <c r="M34" s="1315"/>
    </row>
    <row r="35" spans="1:13" ht="15.75" customHeight="1">
      <c r="A35" s="400" t="s">
        <v>1357</v>
      </c>
      <c r="B35" s="407">
        <v>0</v>
      </c>
      <c r="C35" s="430">
        <v>0</v>
      </c>
      <c r="D35" s="407">
        <v>0</v>
      </c>
      <c r="E35" s="430">
        <v>0</v>
      </c>
      <c r="F35" s="430">
        <v>0</v>
      </c>
      <c r="G35" s="430">
        <v>0</v>
      </c>
      <c r="H35" s="1309">
        <v>0</v>
      </c>
      <c r="I35" s="1314">
        <v>0</v>
      </c>
      <c r="J35" s="1309">
        <v>0</v>
      </c>
      <c r="K35" s="1314">
        <v>0</v>
      </c>
      <c r="L35" s="1309"/>
      <c r="M35" s="1315"/>
    </row>
    <row r="36" spans="1:13" ht="15.75" customHeight="1">
      <c r="A36" s="400" t="s">
        <v>1001</v>
      </c>
      <c r="B36" s="407">
        <v>0</v>
      </c>
      <c r="C36" s="430">
        <v>0</v>
      </c>
      <c r="D36" s="407">
        <v>0</v>
      </c>
      <c r="E36" s="430">
        <v>0</v>
      </c>
      <c r="F36" s="1309">
        <v>0</v>
      </c>
      <c r="G36" s="1309">
        <v>0</v>
      </c>
      <c r="H36" s="1309">
        <v>0</v>
      </c>
      <c r="I36" s="1314">
        <v>0</v>
      </c>
      <c r="J36" s="1309">
        <v>0</v>
      </c>
      <c r="K36" s="1314">
        <v>0</v>
      </c>
      <c r="L36" s="1309"/>
      <c r="M36" s="1315"/>
    </row>
    <row r="37" spans="1:13" ht="15.75" customHeight="1">
      <c r="A37" s="400" t="s">
        <v>1002</v>
      </c>
      <c r="B37" s="407">
        <v>0</v>
      </c>
      <c r="C37" s="430">
        <v>0</v>
      </c>
      <c r="D37" s="407">
        <v>0</v>
      </c>
      <c r="E37" s="430">
        <v>0</v>
      </c>
      <c r="F37" s="1309">
        <v>0</v>
      </c>
      <c r="G37" s="1309">
        <v>0</v>
      </c>
      <c r="H37" s="1309">
        <v>0</v>
      </c>
      <c r="I37" s="1314">
        <v>0</v>
      </c>
      <c r="J37" s="1309">
        <v>0</v>
      </c>
      <c r="K37" s="1314">
        <v>0</v>
      </c>
      <c r="L37" s="1309"/>
      <c r="M37" s="1315"/>
    </row>
    <row r="38" spans="1:13" ht="15.75" customHeight="1" thickBot="1">
      <c r="A38" s="400" t="s">
        <v>1003</v>
      </c>
      <c r="B38" s="407">
        <v>0</v>
      </c>
      <c r="C38" s="430">
        <v>0</v>
      </c>
      <c r="D38" s="410">
        <v>0</v>
      </c>
      <c r="E38" s="1309">
        <v>0</v>
      </c>
      <c r="F38" s="1309">
        <v>0</v>
      </c>
      <c r="G38" s="1309">
        <v>0</v>
      </c>
      <c r="H38" s="1309">
        <v>0</v>
      </c>
      <c r="I38" s="1314">
        <v>0</v>
      </c>
      <c r="J38" s="1309">
        <v>0</v>
      </c>
      <c r="K38" s="1314">
        <v>0</v>
      </c>
      <c r="L38" s="1309"/>
      <c r="M38" s="1311"/>
    </row>
    <row r="39" spans="1:13" ht="15.75" customHeight="1" thickBot="1">
      <c r="A39" s="1319" t="s">
        <v>1006</v>
      </c>
      <c r="B39" s="1320">
        <v>1311.8</v>
      </c>
      <c r="C39" s="1321"/>
      <c r="D39" s="1320">
        <v>830</v>
      </c>
      <c r="E39" s="1321"/>
      <c r="F39" s="1322">
        <v>0</v>
      </c>
      <c r="G39" s="1322">
        <v>0</v>
      </c>
      <c r="H39" s="1322">
        <v>0</v>
      </c>
      <c r="I39" s="1322">
        <v>0</v>
      </c>
      <c r="J39" s="1322">
        <v>0</v>
      </c>
      <c r="K39" s="1322">
        <v>0</v>
      </c>
      <c r="L39" s="1322">
        <v>0</v>
      </c>
      <c r="M39" s="1323">
        <v>0</v>
      </c>
    </row>
    <row r="40" spans="1:9" ht="12.75">
      <c r="A40" s="54" t="s">
        <v>1358</v>
      </c>
      <c r="B40" s="86"/>
      <c r="C40" s="86"/>
      <c r="D40" s="86"/>
      <c r="E40" s="86"/>
      <c r="F40" s="86"/>
      <c r="G40" s="86"/>
      <c r="H40" s="86"/>
      <c r="I40" s="86"/>
    </row>
    <row r="41" ht="12.75">
      <c r="A41" s="54" t="s">
        <v>1360</v>
      </c>
    </row>
    <row r="42" ht="12.75">
      <c r="A42" s="54" t="s">
        <v>616</v>
      </c>
    </row>
  </sheetData>
  <mergeCells count="18">
    <mergeCell ref="A1:M1"/>
    <mergeCell ref="A2:M2"/>
    <mergeCell ref="A22:K22"/>
    <mergeCell ref="A23:K23"/>
    <mergeCell ref="A25:A26"/>
    <mergeCell ref="B25:C25"/>
    <mergeCell ref="D25:E25"/>
    <mergeCell ref="F25:G25"/>
    <mergeCell ref="H25:I25"/>
    <mergeCell ref="J25:K25"/>
    <mergeCell ref="L25:M25"/>
    <mergeCell ref="A4:A5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F38" sqref="F38"/>
    </sheetView>
  </sheetViews>
  <sheetFormatPr defaultColWidth="9.140625" defaultRowHeight="12.75"/>
  <cols>
    <col min="1" max="1" width="9.140625" style="79" customWidth="1"/>
    <col min="2" max="2" width="14.140625" style="79" customWidth="1"/>
    <col min="3" max="6" width="11.8515625" style="79" customWidth="1"/>
    <col min="7" max="7" width="9.28125" style="79" bestFit="1" customWidth="1"/>
    <col min="8" max="16384" width="9.140625" style="79" customWidth="1"/>
  </cols>
  <sheetData>
    <row r="1" spans="2:8" ht="12.75">
      <c r="B1" s="1574" t="s">
        <v>947</v>
      </c>
      <c r="C1" s="1574"/>
      <c r="D1" s="1574"/>
      <c r="E1" s="1574"/>
      <c r="F1" s="1574"/>
      <c r="G1" s="1574"/>
      <c r="H1" s="1574"/>
    </row>
    <row r="2" spans="2:8" ht="15.75">
      <c r="B2" s="1575" t="s">
        <v>1431</v>
      </c>
      <c r="C2" s="1575"/>
      <c r="D2" s="1575"/>
      <c r="E2" s="1575"/>
      <c r="F2" s="1575"/>
      <c r="G2" s="1575"/>
      <c r="H2" s="1575"/>
    </row>
    <row r="3" spans="2:8" ht="13.5" thickBot="1">
      <c r="B3" s="13"/>
      <c r="C3" s="13"/>
      <c r="D3" s="29"/>
      <c r="E3" s="29"/>
      <c r="G3" s="29"/>
      <c r="H3" s="1327" t="s">
        <v>16</v>
      </c>
    </row>
    <row r="4" spans="2:8" ht="13.5" thickBot="1">
      <c r="B4" s="1328" t="s">
        <v>1075</v>
      </c>
      <c r="C4" s="1329" t="s">
        <v>1347</v>
      </c>
      <c r="D4" s="1330" t="s">
        <v>576</v>
      </c>
      <c r="E4" s="1329" t="s">
        <v>577</v>
      </c>
      <c r="F4" s="1331" t="s">
        <v>1095</v>
      </c>
      <c r="G4" s="1331" t="s">
        <v>336</v>
      </c>
      <c r="H4" s="1331" t="s">
        <v>1219</v>
      </c>
    </row>
    <row r="5" spans="2:8" ht="15.75" customHeight="1">
      <c r="B5" s="1303" t="s">
        <v>1349</v>
      </c>
      <c r="C5" s="1304">
        <v>0</v>
      </c>
      <c r="D5" s="1304">
        <v>0</v>
      </c>
      <c r="E5" s="1304">
        <v>0</v>
      </c>
      <c r="F5" s="1306">
        <v>0</v>
      </c>
      <c r="G5" s="1306">
        <v>0</v>
      </c>
      <c r="H5" s="1332">
        <v>0</v>
      </c>
    </row>
    <row r="6" spans="2:8" ht="15.75" customHeight="1">
      <c r="B6" s="400" t="s">
        <v>1350</v>
      </c>
      <c r="C6" s="407">
        <v>0</v>
      </c>
      <c r="D6" s="407">
        <v>0</v>
      </c>
      <c r="E6" s="407">
        <v>0</v>
      </c>
      <c r="F6" s="410">
        <v>0</v>
      </c>
      <c r="G6" s="410">
        <v>0</v>
      </c>
      <c r="H6" s="1333">
        <v>0</v>
      </c>
    </row>
    <row r="7" spans="2:8" ht="15.75" customHeight="1">
      <c r="B7" s="400" t="s">
        <v>1351</v>
      </c>
      <c r="C7" s="407">
        <v>0</v>
      </c>
      <c r="D7" s="407">
        <v>0</v>
      </c>
      <c r="E7" s="407">
        <v>0</v>
      </c>
      <c r="F7" s="410">
        <v>0</v>
      </c>
      <c r="G7" s="410">
        <v>0</v>
      </c>
      <c r="H7" s="1310">
        <v>1000</v>
      </c>
    </row>
    <row r="8" spans="2:8" ht="15.75" customHeight="1">
      <c r="B8" s="400" t="s">
        <v>1352</v>
      </c>
      <c r="C8" s="407">
        <v>1050</v>
      </c>
      <c r="D8" s="407">
        <v>0</v>
      </c>
      <c r="E8" s="407">
        <v>0</v>
      </c>
      <c r="F8" s="410">
        <v>0</v>
      </c>
      <c r="G8" s="410">
        <v>0</v>
      </c>
      <c r="H8" s="1310">
        <v>2000</v>
      </c>
    </row>
    <row r="9" spans="2:8" ht="15.75" customHeight="1">
      <c r="B9" s="400" t="s">
        <v>1353</v>
      </c>
      <c r="C9" s="407">
        <v>1610</v>
      </c>
      <c r="D9" s="407">
        <v>0</v>
      </c>
      <c r="E9" s="407">
        <v>0</v>
      </c>
      <c r="F9" s="410">
        <v>0</v>
      </c>
      <c r="G9" s="410">
        <v>0</v>
      </c>
      <c r="H9" s="1310"/>
    </row>
    <row r="10" spans="2:8" ht="15.75" customHeight="1">
      <c r="B10" s="400" t="s">
        <v>1354</v>
      </c>
      <c r="C10" s="407">
        <v>0</v>
      </c>
      <c r="D10" s="407">
        <v>0</v>
      </c>
      <c r="E10" s="407">
        <v>0</v>
      </c>
      <c r="F10" s="410">
        <v>2000</v>
      </c>
      <c r="G10" s="410">
        <v>0</v>
      </c>
      <c r="H10" s="1310"/>
    </row>
    <row r="11" spans="2:8" ht="15.75" customHeight="1">
      <c r="B11" s="400" t="s">
        <v>1355</v>
      </c>
      <c r="C11" s="407">
        <v>2800</v>
      </c>
      <c r="D11" s="407">
        <v>450</v>
      </c>
      <c r="E11" s="407">
        <v>0</v>
      </c>
      <c r="F11" s="410">
        <v>5000</v>
      </c>
      <c r="G11" s="410">
        <v>4000</v>
      </c>
      <c r="H11" s="1310"/>
    </row>
    <row r="12" spans="2:8" ht="15.75" customHeight="1">
      <c r="B12" s="400" t="s">
        <v>1356</v>
      </c>
      <c r="C12" s="407">
        <v>300</v>
      </c>
      <c r="D12" s="407">
        <v>0</v>
      </c>
      <c r="E12" s="407">
        <v>0</v>
      </c>
      <c r="F12" s="410">
        <v>2000</v>
      </c>
      <c r="G12" s="410">
        <v>5000</v>
      </c>
      <c r="H12" s="1310"/>
    </row>
    <row r="13" spans="2:8" ht="15.75" customHeight="1">
      <c r="B13" s="400" t="s">
        <v>1357</v>
      </c>
      <c r="C13" s="407">
        <v>0</v>
      </c>
      <c r="D13" s="407">
        <v>0</v>
      </c>
      <c r="E13" s="410">
        <v>0</v>
      </c>
      <c r="F13" s="1334" t="s">
        <v>1186</v>
      </c>
      <c r="G13" s="1334">
        <v>0</v>
      </c>
      <c r="H13" s="1335"/>
    </row>
    <row r="14" spans="2:8" ht="15.75" customHeight="1">
      <c r="B14" s="400" t="s">
        <v>1001</v>
      </c>
      <c r="C14" s="407">
        <v>600</v>
      </c>
      <c r="D14" s="407">
        <v>0</v>
      </c>
      <c r="E14" s="410">
        <v>2000</v>
      </c>
      <c r="F14" s="1334" t="s">
        <v>1186</v>
      </c>
      <c r="G14" s="1334">
        <v>0</v>
      </c>
      <c r="H14" s="1335"/>
    </row>
    <row r="15" spans="2:8" ht="15.75" customHeight="1">
      <c r="B15" s="400" t="s">
        <v>1002</v>
      </c>
      <c r="C15" s="407">
        <v>0</v>
      </c>
      <c r="D15" s="407">
        <v>0</v>
      </c>
      <c r="E15" s="410">
        <v>0</v>
      </c>
      <c r="F15" s="1334" t="s">
        <v>1186</v>
      </c>
      <c r="G15" s="1334">
        <v>2000</v>
      </c>
      <c r="H15" s="1335"/>
    </row>
    <row r="16" spans="2:8" ht="15.75" customHeight="1" thickBot="1">
      <c r="B16" s="1273" t="s">
        <v>1003</v>
      </c>
      <c r="C16" s="1336">
        <v>320</v>
      </c>
      <c r="D16" s="1337">
        <v>0</v>
      </c>
      <c r="E16" s="1337">
        <v>0</v>
      </c>
      <c r="F16" s="1338" t="s">
        <v>1186</v>
      </c>
      <c r="G16" s="1337">
        <v>0</v>
      </c>
      <c r="H16" s="1339"/>
    </row>
    <row r="17" spans="2:8" ht="15.75" customHeight="1" thickBot="1">
      <c r="B17" s="1319" t="s">
        <v>1006</v>
      </c>
      <c r="C17" s="1324">
        <v>6680</v>
      </c>
      <c r="D17" s="1324">
        <v>450</v>
      </c>
      <c r="E17" s="1325">
        <v>2000</v>
      </c>
      <c r="F17" s="1325">
        <v>9000</v>
      </c>
      <c r="G17" s="1325">
        <v>11000</v>
      </c>
      <c r="H17" s="1326">
        <v>3000</v>
      </c>
    </row>
    <row r="18" ht="15.75" customHeight="1">
      <c r="B18" s="54" t="s">
        <v>1361</v>
      </c>
    </row>
    <row r="19" ht="15.75" customHeight="1">
      <c r="B19" s="54" t="s">
        <v>616</v>
      </c>
    </row>
    <row r="20" ht="15.75" customHeight="1">
      <c r="B20" s="54"/>
    </row>
    <row r="21" ht="17.25" customHeight="1">
      <c r="B21" s="54"/>
    </row>
    <row r="22" spans="2:8" ht="17.25" customHeight="1">
      <c r="B22" s="1574" t="s">
        <v>948</v>
      </c>
      <c r="C22" s="1574"/>
      <c r="D22" s="1574"/>
      <c r="E22" s="1574"/>
      <c r="F22" s="1574"/>
      <c r="G22" s="1574"/>
      <c r="H22" s="1574"/>
    </row>
    <row r="23" spans="2:8" ht="15.75">
      <c r="B23" s="1575" t="s">
        <v>1432</v>
      </c>
      <c r="C23" s="1575"/>
      <c r="D23" s="1575"/>
      <c r="E23" s="1575"/>
      <c r="F23" s="1575"/>
      <c r="G23" s="1575"/>
      <c r="H23" s="1575"/>
    </row>
    <row r="24" spans="2:8" ht="13.5" thickBot="1">
      <c r="B24" s="13"/>
      <c r="C24" s="13"/>
      <c r="D24" s="29"/>
      <c r="E24" s="29"/>
      <c r="G24" s="29"/>
      <c r="H24" s="1327" t="s">
        <v>16</v>
      </c>
    </row>
    <row r="25" spans="2:8" ht="13.5" thickBot="1">
      <c r="B25" s="1328" t="s">
        <v>1075</v>
      </c>
      <c r="C25" s="1329" t="s">
        <v>1347</v>
      </c>
      <c r="D25" s="1330" t="s">
        <v>576</v>
      </c>
      <c r="E25" s="1330" t="s">
        <v>577</v>
      </c>
      <c r="F25" s="1331" t="s">
        <v>1095</v>
      </c>
      <c r="G25" s="1331" t="s">
        <v>336</v>
      </c>
      <c r="H25" s="1331" t="s">
        <v>1219</v>
      </c>
    </row>
    <row r="26" spans="2:8" ht="12.75">
      <c r="B26" s="1303" t="s">
        <v>1349</v>
      </c>
      <c r="C26" s="1304">
        <v>0</v>
      </c>
      <c r="D26" s="1304">
        <v>0</v>
      </c>
      <c r="E26" s="1304">
        <v>2590</v>
      </c>
      <c r="F26" s="1306">
        <v>0</v>
      </c>
      <c r="G26" s="1306">
        <v>2000</v>
      </c>
      <c r="H26" s="1332">
        <v>0</v>
      </c>
    </row>
    <row r="27" spans="2:8" ht="12.75">
      <c r="B27" s="400" t="s">
        <v>1350</v>
      </c>
      <c r="C27" s="407">
        <v>0</v>
      </c>
      <c r="D27" s="407">
        <v>0</v>
      </c>
      <c r="E27" s="407">
        <v>1500</v>
      </c>
      <c r="F27" s="410">
        <v>1000</v>
      </c>
      <c r="G27" s="410">
        <v>3520</v>
      </c>
      <c r="H27" s="1310">
        <v>1000</v>
      </c>
    </row>
    <row r="28" spans="2:8" ht="12.75">
      <c r="B28" s="400" t="s">
        <v>1351</v>
      </c>
      <c r="C28" s="407">
        <v>1500</v>
      </c>
      <c r="D28" s="407">
        <v>0</v>
      </c>
      <c r="E28" s="407">
        <v>1500</v>
      </c>
      <c r="F28" s="410">
        <v>4570</v>
      </c>
      <c r="G28" s="410">
        <v>0</v>
      </c>
      <c r="H28" s="1310">
        <v>0</v>
      </c>
    </row>
    <row r="29" spans="2:8" ht="12.75">
      <c r="B29" s="400" t="s">
        <v>1352</v>
      </c>
      <c r="C29" s="407">
        <v>0</v>
      </c>
      <c r="D29" s="407">
        <v>500</v>
      </c>
      <c r="E29" s="407">
        <v>6150</v>
      </c>
      <c r="F29" s="410">
        <v>0</v>
      </c>
      <c r="G29" s="410">
        <v>0</v>
      </c>
      <c r="H29" s="1310">
        <v>0</v>
      </c>
    </row>
    <row r="30" spans="2:8" ht="12.75">
      <c r="B30" s="400" t="s">
        <v>1353</v>
      </c>
      <c r="C30" s="407">
        <v>0</v>
      </c>
      <c r="D30" s="407">
        <v>1500</v>
      </c>
      <c r="E30" s="407">
        <v>750</v>
      </c>
      <c r="F30" s="410">
        <v>0</v>
      </c>
      <c r="G30" s="410">
        <v>3500</v>
      </c>
      <c r="H30" s="1310"/>
    </row>
    <row r="31" spans="2:8" ht="12.75">
      <c r="B31" s="400" t="s">
        <v>1354</v>
      </c>
      <c r="C31" s="407">
        <v>2570</v>
      </c>
      <c r="D31" s="407">
        <v>2000</v>
      </c>
      <c r="E31" s="407">
        <v>1070</v>
      </c>
      <c r="F31" s="410">
        <v>0</v>
      </c>
      <c r="G31" s="410">
        <v>4240</v>
      </c>
      <c r="H31" s="1310"/>
    </row>
    <row r="32" spans="2:8" ht="12.75">
      <c r="B32" s="400" t="s">
        <v>1355</v>
      </c>
      <c r="C32" s="407">
        <v>0</v>
      </c>
      <c r="D32" s="407">
        <v>1000</v>
      </c>
      <c r="E32" s="407">
        <v>0</v>
      </c>
      <c r="F32" s="410">
        <v>0</v>
      </c>
      <c r="G32" s="410">
        <v>0</v>
      </c>
      <c r="H32" s="1310"/>
    </row>
    <row r="33" spans="2:8" ht="12.75">
      <c r="B33" s="400" t="s">
        <v>1356</v>
      </c>
      <c r="C33" s="407">
        <v>0</v>
      </c>
      <c r="D33" s="407">
        <v>0</v>
      </c>
      <c r="E33" s="407">
        <v>500</v>
      </c>
      <c r="F33" s="410">
        <v>0</v>
      </c>
      <c r="G33" s="410">
        <v>0</v>
      </c>
      <c r="H33" s="1310"/>
    </row>
    <row r="34" spans="2:8" ht="12.75">
      <c r="B34" s="400" t="s">
        <v>1357</v>
      </c>
      <c r="C34" s="407">
        <v>1200</v>
      </c>
      <c r="D34" s="407">
        <v>1500</v>
      </c>
      <c r="E34" s="407">
        <v>0</v>
      </c>
      <c r="F34" s="407">
        <v>1000</v>
      </c>
      <c r="G34" s="407">
        <v>0</v>
      </c>
      <c r="H34" s="1340"/>
    </row>
    <row r="35" spans="2:8" ht="12.75">
      <c r="B35" s="400" t="s">
        <v>1001</v>
      </c>
      <c r="C35" s="407">
        <v>0</v>
      </c>
      <c r="D35" s="407">
        <v>0</v>
      </c>
      <c r="E35" s="410">
        <v>0</v>
      </c>
      <c r="F35" s="1341">
        <v>0</v>
      </c>
      <c r="G35" s="1341">
        <v>0</v>
      </c>
      <c r="H35" s="1333"/>
    </row>
    <row r="36" spans="2:8" ht="12.75">
      <c r="B36" s="400" t="s">
        <v>1002</v>
      </c>
      <c r="C36" s="407">
        <v>0</v>
      </c>
      <c r="D36" s="407">
        <v>0</v>
      </c>
      <c r="E36" s="410">
        <v>0</v>
      </c>
      <c r="F36" s="1341">
        <v>0</v>
      </c>
      <c r="G36" s="1341">
        <v>0</v>
      </c>
      <c r="H36" s="1333"/>
    </row>
    <row r="37" spans="2:8" ht="13.5" thickBot="1">
      <c r="B37" s="1273" t="s">
        <v>1003</v>
      </c>
      <c r="C37" s="1336">
        <v>0</v>
      </c>
      <c r="D37" s="1337">
        <v>0</v>
      </c>
      <c r="E37" s="1337">
        <v>280</v>
      </c>
      <c r="F37" s="1342">
        <v>0</v>
      </c>
      <c r="G37" s="1337">
        <v>0</v>
      </c>
      <c r="H37" s="1339"/>
    </row>
    <row r="38" spans="2:8" ht="13.5" thickBot="1">
      <c r="B38" s="1319" t="s">
        <v>1006</v>
      </c>
      <c r="C38" s="1324">
        <v>5270</v>
      </c>
      <c r="D38" s="1324">
        <v>6500</v>
      </c>
      <c r="E38" s="1325">
        <v>14340</v>
      </c>
      <c r="F38" s="1325">
        <v>6570</v>
      </c>
      <c r="G38" s="1325">
        <v>13260</v>
      </c>
      <c r="H38" s="1326">
        <v>1000</v>
      </c>
    </row>
    <row r="39" ht="12.75">
      <c r="B39" s="54" t="s">
        <v>1362</v>
      </c>
    </row>
    <row r="40" spans="2:7" ht="12.75">
      <c r="B40" s="54" t="s">
        <v>616</v>
      </c>
      <c r="G40" s="1547"/>
    </row>
  </sheetData>
  <mergeCells count="4">
    <mergeCell ref="B22:H22"/>
    <mergeCell ref="B2:H2"/>
    <mergeCell ref="B1:H1"/>
    <mergeCell ref="B23:H2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workbookViewId="0" topLeftCell="M10">
      <selection activeCell="W26" sqref="W26"/>
    </sheetView>
  </sheetViews>
  <sheetFormatPr defaultColWidth="9.140625" defaultRowHeight="12.75"/>
  <cols>
    <col min="1" max="1" width="11.57421875" style="13" bestFit="1" customWidth="1"/>
    <col min="2" max="2" width="9.00390625" style="13" hidden="1" customWidth="1"/>
    <col min="3" max="3" width="8.140625" style="13" hidden="1" customWidth="1"/>
    <col min="4" max="4" width="9.00390625" style="13" hidden="1" customWidth="1"/>
    <col min="5" max="5" width="9.00390625" style="13" bestFit="1" customWidth="1"/>
    <col min="6" max="6" width="8.140625" style="13" bestFit="1" customWidth="1"/>
    <col min="7" max="8" width="9.00390625" style="13" bestFit="1" customWidth="1"/>
    <col min="9" max="9" width="6.8515625" style="13" bestFit="1" customWidth="1"/>
    <col min="10" max="11" width="9.00390625" style="13" bestFit="1" customWidth="1"/>
    <col min="12" max="12" width="6.8515625" style="13" bestFit="1" customWidth="1"/>
    <col min="13" max="13" width="8.7109375" style="13" customWidth="1"/>
    <col min="14" max="14" width="9.57421875" style="13" customWidth="1"/>
    <col min="15" max="15" width="8.00390625" style="13" customWidth="1"/>
    <col min="16" max="16" width="9.7109375" style="13" customWidth="1"/>
    <col min="17" max="17" width="9.8515625" style="13" customWidth="1"/>
    <col min="18" max="18" width="8.57421875" style="13" customWidth="1"/>
    <col min="19" max="19" width="9.57421875" style="13" customWidth="1"/>
    <col min="20" max="20" width="10.00390625" style="13" bestFit="1" customWidth="1"/>
    <col min="21" max="16384" width="9.140625" style="13" customWidth="1"/>
  </cols>
  <sheetData>
    <row r="1" spans="1:22" ht="12.75">
      <c r="A1" s="1576" t="s">
        <v>965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  <c r="R1" s="1576"/>
      <c r="S1" s="1576"/>
      <c r="T1" s="1576"/>
      <c r="U1" s="1576"/>
      <c r="V1" s="1576"/>
    </row>
    <row r="2" spans="1:22" ht="15.75">
      <c r="A2" s="1577" t="s">
        <v>1363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1577"/>
      <c r="U2" s="1577"/>
      <c r="V2" s="1577"/>
    </row>
    <row r="3" spans="1:10" ht="12.75" hidden="1">
      <c r="A3" s="1569" t="s">
        <v>313</v>
      </c>
      <c r="B3" s="1569"/>
      <c r="C3" s="1569"/>
      <c r="D3" s="1569"/>
      <c r="E3" s="1569"/>
      <c r="F3" s="1569"/>
      <c r="G3" s="1569"/>
      <c r="H3" s="1569"/>
      <c r="I3" s="1569"/>
      <c r="J3" s="1569"/>
    </row>
    <row r="4" spans="1:22" ht="13.5" thickBot="1">
      <c r="A4" s="91"/>
      <c r="B4" s="91"/>
      <c r="C4" s="91"/>
      <c r="D4" s="91"/>
      <c r="E4" s="91"/>
      <c r="F4" s="91"/>
      <c r="G4" s="91"/>
      <c r="H4" s="91"/>
      <c r="I4" s="53"/>
      <c r="J4" s="53"/>
      <c r="K4" s="91"/>
      <c r="L4" s="53"/>
      <c r="M4" s="29"/>
      <c r="N4" s="91"/>
      <c r="O4" s="53"/>
      <c r="S4" s="29"/>
      <c r="V4" s="1327" t="s">
        <v>16</v>
      </c>
    </row>
    <row r="5" spans="1:22" ht="12.75">
      <c r="A5" s="92"/>
      <c r="B5" s="1570" t="s">
        <v>1370</v>
      </c>
      <c r="C5" s="1567"/>
      <c r="D5" s="1571"/>
      <c r="E5" s="1570" t="s">
        <v>1347</v>
      </c>
      <c r="F5" s="1567"/>
      <c r="G5" s="1571"/>
      <c r="H5" s="1567" t="s">
        <v>576</v>
      </c>
      <c r="I5" s="1567"/>
      <c r="J5" s="1571"/>
      <c r="K5" s="1567" t="s">
        <v>577</v>
      </c>
      <c r="L5" s="1567"/>
      <c r="M5" s="1571"/>
      <c r="N5" s="1567" t="s">
        <v>1095</v>
      </c>
      <c r="O5" s="1567"/>
      <c r="P5" s="1567"/>
      <c r="Q5" s="1570" t="s">
        <v>336</v>
      </c>
      <c r="R5" s="1567"/>
      <c r="S5" s="1571"/>
      <c r="T5" s="1567" t="s">
        <v>1219</v>
      </c>
      <c r="U5" s="1567"/>
      <c r="V5" s="1568"/>
    </row>
    <row r="6" spans="1:22" s="98" customFormat="1" ht="24">
      <c r="A6" s="93" t="s">
        <v>1075</v>
      </c>
      <c r="B6" s="94" t="s">
        <v>1371</v>
      </c>
      <c r="C6" s="95" t="s">
        <v>1372</v>
      </c>
      <c r="D6" s="96" t="s">
        <v>1373</v>
      </c>
      <c r="E6" s="94" t="s">
        <v>1371</v>
      </c>
      <c r="F6" s="95" t="s">
        <v>1372</v>
      </c>
      <c r="G6" s="96" t="s">
        <v>1373</v>
      </c>
      <c r="H6" s="95" t="s">
        <v>1371</v>
      </c>
      <c r="I6" s="95" t="s">
        <v>1372</v>
      </c>
      <c r="J6" s="96" t="s">
        <v>1373</v>
      </c>
      <c r="K6" s="95" t="s">
        <v>1371</v>
      </c>
      <c r="L6" s="95" t="s">
        <v>1372</v>
      </c>
      <c r="M6" s="96" t="s">
        <v>1373</v>
      </c>
      <c r="N6" s="95" t="s">
        <v>1371</v>
      </c>
      <c r="O6" s="95" t="s">
        <v>1372</v>
      </c>
      <c r="P6" s="1504" t="s">
        <v>1373</v>
      </c>
      <c r="Q6" s="94" t="s">
        <v>1371</v>
      </c>
      <c r="R6" s="95" t="s">
        <v>1372</v>
      </c>
      <c r="S6" s="96" t="s">
        <v>1373</v>
      </c>
      <c r="T6" s="95" t="s">
        <v>1371</v>
      </c>
      <c r="U6" s="95" t="s">
        <v>1372</v>
      </c>
      <c r="V6" s="97" t="s">
        <v>1373</v>
      </c>
    </row>
    <row r="7" spans="1:22" ht="15" customHeight="1">
      <c r="A7" s="67" t="s">
        <v>1349</v>
      </c>
      <c r="B7" s="261">
        <v>735.39</v>
      </c>
      <c r="C7" s="99">
        <v>0</v>
      </c>
      <c r="D7" s="100">
        <v>735.39</v>
      </c>
      <c r="E7" s="101">
        <v>1357.5</v>
      </c>
      <c r="F7" s="102">
        <v>0</v>
      </c>
      <c r="G7" s="103">
        <v>1357.5</v>
      </c>
      <c r="H7" s="102">
        <v>1699.84</v>
      </c>
      <c r="I7" s="102">
        <v>522.736</v>
      </c>
      <c r="J7" s="103">
        <v>1177.1139999999998</v>
      </c>
      <c r="K7" s="102">
        <v>6548.66</v>
      </c>
      <c r="L7" s="102">
        <v>0</v>
      </c>
      <c r="M7" s="103">
        <v>6548.66</v>
      </c>
      <c r="N7" s="99">
        <v>2250.71</v>
      </c>
      <c r="O7" s="99">
        <v>0</v>
      </c>
      <c r="P7" s="99">
        <v>2250.71</v>
      </c>
      <c r="Q7" s="1343">
        <v>5574.13</v>
      </c>
      <c r="R7" s="1344">
        <v>183.84</v>
      </c>
      <c r="S7" s="1345">
        <v>5390.29</v>
      </c>
      <c r="T7" s="99">
        <v>5766.1</v>
      </c>
      <c r="U7" s="99">
        <v>0</v>
      </c>
      <c r="V7" s="104">
        <v>5766.1</v>
      </c>
    </row>
    <row r="8" spans="1:22" ht="15" customHeight="1">
      <c r="A8" s="67" t="s">
        <v>1350</v>
      </c>
      <c r="B8" s="261">
        <v>1337.1</v>
      </c>
      <c r="C8" s="99">
        <v>0</v>
      </c>
      <c r="D8" s="100">
        <v>1337.1</v>
      </c>
      <c r="E8" s="101">
        <v>2067.5</v>
      </c>
      <c r="F8" s="102">
        <v>0</v>
      </c>
      <c r="G8" s="103">
        <v>2067.5</v>
      </c>
      <c r="H8" s="102">
        <v>2160.84</v>
      </c>
      <c r="I8" s="102">
        <v>0</v>
      </c>
      <c r="J8" s="103">
        <v>2160.84</v>
      </c>
      <c r="K8" s="102">
        <v>4746.41</v>
      </c>
      <c r="L8" s="102">
        <v>0</v>
      </c>
      <c r="M8" s="103">
        <v>4746.41</v>
      </c>
      <c r="N8" s="99">
        <v>4792.01</v>
      </c>
      <c r="O8" s="99">
        <v>400.38</v>
      </c>
      <c r="P8" s="99">
        <v>4391.63</v>
      </c>
      <c r="Q8" s="261">
        <v>7770</v>
      </c>
      <c r="R8" s="99">
        <v>974.74</v>
      </c>
      <c r="S8" s="100">
        <v>6795.26</v>
      </c>
      <c r="T8" s="99">
        <v>9851.09</v>
      </c>
      <c r="U8" s="99">
        <v>0</v>
      </c>
      <c r="V8" s="104">
        <v>9851.09</v>
      </c>
    </row>
    <row r="9" spans="1:22" ht="15" customHeight="1">
      <c r="A9" s="67" t="s">
        <v>1351</v>
      </c>
      <c r="B9" s="261">
        <v>3529.54</v>
      </c>
      <c r="C9" s="99">
        <v>0</v>
      </c>
      <c r="D9" s="100">
        <v>3529.54</v>
      </c>
      <c r="E9" s="101">
        <v>3687.8</v>
      </c>
      <c r="F9" s="102">
        <v>0</v>
      </c>
      <c r="G9" s="103">
        <v>3687.8</v>
      </c>
      <c r="H9" s="102">
        <v>3783.86</v>
      </c>
      <c r="I9" s="102">
        <v>0</v>
      </c>
      <c r="J9" s="103">
        <v>3783.86</v>
      </c>
      <c r="K9" s="102">
        <v>5593.18</v>
      </c>
      <c r="L9" s="102">
        <v>0</v>
      </c>
      <c r="M9" s="103">
        <v>5593.18</v>
      </c>
      <c r="N9" s="99">
        <v>7387.13</v>
      </c>
      <c r="O9" s="99">
        <v>0</v>
      </c>
      <c r="P9" s="99">
        <v>7387.13</v>
      </c>
      <c r="Q9" s="261">
        <v>18467.03</v>
      </c>
      <c r="R9" s="99">
        <v>0</v>
      </c>
      <c r="S9" s="100">
        <v>18467.03</v>
      </c>
      <c r="T9" s="99">
        <v>4561.76</v>
      </c>
      <c r="U9" s="99">
        <v>0</v>
      </c>
      <c r="V9" s="104">
        <v>4561.76</v>
      </c>
    </row>
    <row r="10" spans="1:22" ht="15" customHeight="1">
      <c r="A10" s="67" t="s">
        <v>1352</v>
      </c>
      <c r="B10" s="261">
        <v>2685.96</v>
      </c>
      <c r="C10" s="99">
        <v>0</v>
      </c>
      <c r="D10" s="100">
        <v>2685.96</v>
      </c>
      <c r="E10" s="101">
        <v>2435.07</v>
      </c>
      <c r="F10" s="102">
        <v>1088.43</v>
      </c>
      <c r="G10" s="103">
        <v>1346.64</v>
      </c>
      <c r="H10" s="102">
        <v>6195.489499999999</v>
      </c>
      <c r="I10" s="102">
        <v>0</v>
      </c>
      <c r="J10" s="103">
        <v>6195.489499999999</v>
      </c>
      <c r="K10" s="102">
        <v>5134.5</v>
      </c>
      <c r="L10" s="102">
        <v>0</v>
      </c>
      <c r="M10" s="103">
        <v>5134.5</v>
      </c>
      <c r="N10" s="99">
        <v>6602.39</v>
      </c>
      <c r="O10" s="99">
        <v>0</v>
      </c>
      <c r="P10" s="99">
        <v>6602.39</v>
      </c>
      <c r="Q10" s="261">
        <v>11548.76</v>
      </c>
      <c r="R10" s="99">
        <v>0</v>
      </c>
      <c r="S10" s="100">
        <v>11548.76</v>
      </c>
      <c r="T10" s="99">
        <v>6372.05</v>
      </c>
      <c r="U10" s="99">
        <v>0</v>
      </c>
      <c r="V10" s="104">
        <v>6372.05</v>
      </c>
    </row>
    <row r="11" spans="1:23" ht="15" customHeight="1">
      <c r="A11" s="67" t="s">
        <v>1353</v>
      </c>
      <c r="B11" s="261">
        <v>2257.5</v>
      </c>
      <c r="C11" s="99">
        <v>496.34</v>
      </c>
      <c r="D11" s="100">
        <v>1761.16</v>
      </c>
      <c r="E11" s="101">
        <v>3233.32</v>
      </c>
      <c r="F11" s="102">
        <v>0</v>
      </c>
      <c r="G11" s="103">
        <v>3233.32</v>
      </c>
      <c r="H11" s="102">
        <v>4826.32</v>
      </c>
      <c r="I11" s="102">
        <v>0</v>
      </c>
      <c r="J11" s="103">
        <v>4826.32</v>
      </c>
      <c r="K11" s="102">
        <v>6876.1</v>
      </c>
      <c r="L11" s="102">
        <v>0</v>
      </c>
      <c r="M11" s="103">
        <v>6876.1</v>
      </c>
      <c r="N11" s="99">
        <v>9124.41</v>
      </c>
      <c r="O11" s="99">
        <v>0</v>
      </c>
      <c r="P11" s="99">
        <v>9124.41</v>
      </c>
      <c r="Q11" s="261">
        <v>17492.02</v>
      </c>
      <c r="R11" s="99">
        <v>0</v>
      </c>
      <c r="S11" s="100">
        <v>17492.02</v>
      </c>
      <c r="T11" s="99"/>
      <c r="U11" s="99"/>
      <c r="V11" s="104"/>
      <c r="W11" s="1545"/>
    </row>
    <row r="12" spans="1:22" ht="15" customHeight="1">
      <c r="A12" s="67" t="s">
        <v>1354</v>
      </c>
      <c r="B12" s="261">
        <v>2901.58</v>
      </c>
      <c r="C12" s="99">
        <v>0</v>
      </c>
      <c r="D12" s="100">
        <v>2901.58</v>
      </c>
      <c r="E12" s="101">
        <v>4718.09</v>
      </c>
      <c r="F12" s="102">
        <v>0</v>
      </c>
      <c r="G12" s="103">
        <v>4718.09</v>
      </c>
      <c r="H12" s="102">
        <v>4487.173</v>
      </c>
      <c r="I12" s="102">
        <v>131.742</v>
      </c>
      <c r="J12" s="103">
        <v>4355.431</v>
      </c>
      <c r="K12" s="102">
        <v>5420.58</v>
      </c>
      <c r="L12" s="102">
        <v>0</v>
      </c>
      <c r="M12" s="103">
        <v>5420.58</v>
      </c>
      <c r="N12" s="99">
        <v>5915.13</v>
      </c>
      <c r="O12" s="99">
        <v>0</v>
      </c>
      <c r="P12" s="99">
        <v>5915.13</v>
      </c>
      <c r="Q12" s="261">
        <v>13494.7</v>
      </c>
      <c r="R12" s="99">
        <v>0</v>
      </c>
      <c r="S12" s="100">
        <v>13494.7</v>
      </c>
      <c r="T12" s="99"/>
      <c r="U12" s="99"/>
      <c r="V12" s="104"/>
    </row>
    <row r="13" spans="1:22" ht="15" customHeight="1">
      <c r="A13" s="67" t="s">
        <v>1355</v>
      </c>
      <c r="B13" s="261">
        <v>1893.9</v>
      </c>
      <c r="C13" s="99">
        <v>0</v>
      </c>
      <c r="D13" s="100">
        <v>1893.9</v>
      </c>
      <c r="E13" s="101">
        <v>2090.36</v>
      </c>
      <c r="F13" s="102">
        <v>1750.53</v>
      </c>
      <c r="G13" s="103">
        <v>339.83</v>
      </c>
      <c r="H13" s="102">
        <v>2934.97</v>
      </c>
      <c r="I13" s="102">
        <v>0</v>
      </c>
      <c r="J13" s="103">
        <v>2934.97</v>
      </c>
      <c r="K13" s="102">
        <v>3363.4045</v>
      </c>
      <c r="L13" s="102">
        <v>511.488</v>
      </c>
      <c r="M13" s="103">
        <v>2851.9165000000003</v>
      </c>
      <c r="N13" s="99">
        <v>7033.14</v>
      </c>
      <c r="O13" s="99">
        <v>548.94</v>
      </c>
      <c r="P13" s="99">
        <v>6484.18</v>
      </c>
      <c r="Q13" s="261">
        <v>12134.07</v>
      </c>
      <c r="R13" s="99">
        <v>0</v>
      </c>
      <c r="S13" s="100">
        <v>12134.07</v>
      </c>
      <c r="T13" s="99"/>
      <c r="U13" s="99"/>
      <c r="V13" s="104"/>
    </row>
    <row r="14" spans="1:22" ht="15" customHeight="1">
      <c r="A14" s="67" t="s">
        <v>1356</v>
      </c>
      <c r="B14" s="261">
        <v>1962.72</v>
      </c>
      <c r="C14" s="99">
        <v>0</v>
      </c>
      <c r="D14" s="100">
        <v>1962.72</v>
      </c>
      <c r="E14" s="101">
        <v>2120.21</v>
      </c>
      <c r="F14" s="102">
        <v>0</v>
      </c>
      <c r="G14" s="103">
        <v>2120.21</v>
      </c>
      <c r="H14" s="102">
        <v>5263.02</v>
      </c>
      <c r="I14" s="102">
        <v>0</v>
      </c>
      <c r="J14" s="103">
        <v>5263.02</v>
      </c>
      <c r="K14" s="102">
        <v>7260.27</v>
      </c>
      <c r="L14" s="102">
        <v>0</v>
      </c>
      <c r="M14" s="103">
        <v>7260.27</v>
      </c>
      <c r="N14" s="99">
        <v>12834.02</v>
      </c>
      <c r="O14" s="99">
        <v>0</v>
      </c>
      <c r="P14" s="99">
        <v>12834.02</v>
      </c>
      <c r="Q14" s="261">
        <v>11919.78</v>
      </c>
      <c r="R14" s="99">
        <v>0</v>
      </c>
      <c r="S14" s="100">
        <v>11919.78</v>
      </c>
      <c r="T14" s="99"/>
      <c r="U14" s="99"/>
      <c r="V14" s="104"/>
    </row>
    <row r="15" spans="1:22" ht="15" customHeight="1">
      <c r="A15" s="67" t="s">
        <v>1357</v>
      </c>
      <c r="B15" s="261">
        <v>2955.37</v>
      </c>
      <c r="C15" s="99">
        <v>0</v>
      </c>
      <c r="D15" s="100">
        <v>2955.37</v>
      </c>
      <c r="E15" s="101">
        <v>6237.81</v>
      </c>
      <c r="F15" s="102">
        <v>0</v>
      </c>
      <c r="G15" s="103">
        <v>6237.81</v>
      </c>
      <c r="H15" s="102">
        <v>3922.8</v>
      </c>
      <c r="I15" s="102">
        <v>0</v>
      </c>
      <c r="J15" s="103">
        <v>3922.8</v>
      </c>
      <c r="K15" s="99">
        <v>3531.87</v>
      </c>
      <c r="L15" s="99">
        <v>0</v>
      </c>
      <c r="M15" s="100">
        <v>3531.87</v>
      </c>
      <c r="N15" s="99">
        <v>10993.26</v>
      </c>
      <c r="O15" s="99">
        <v>0</v>
      </c>
      <c r="P15" s="99">
        <v>10993.26</v>
      </c>
      <c r="Q15" s="261">
        <v>10794.48</v>
      </c>
      <c r="R15" s="99">
        <v>0</v>
      </c>
      <c r="S15" s="100">
        <v>10794.48</v>
      </c>
      <c r="T15" s="99"/>
      <c r="U15" s="99"/>
      <c r="V15" s="104"/>
    </row>
    <row r="16" spans="1:22" ht="15" customHeight="1">
      <c r="A16" s="67" t="s">
        <v>1001</v>
      </c>
      <c r="B16" s="261">
        <v>1971.17</v>
      </c>
      <c r="C16" s="99">
        <v>408.86</v>
      </c>
      <c r="D16" s="100">
        <v>1562.31</v>
      </c>
      <c r="E16" s="101">
        <v>3808.95</v>
      </c>
      <c r="F16" s="102">
        <v>780.34</v>
      </c>
      <c r="G16" s="103">
        <v>3028.61</v>
      </c>
      <c r="H16" s="102">
        <v>5023.75</v>
      </c>
      <c r="I16" s="102">
        <v>0</v>
      </c>
      <c r="J16" s="103">
        <v>5023.75</v>
      </c>
      <c r="K16" s="99">
        <v>4500.14</v>
      </c>
      <c r="L16" s="99">
        <v>0</v>
      </c>
      <c r="M16" s="100">
        <v>4500.14</v>
      </c>
      <c r="N16" s="99">
        <v>10622.39</v>
      </c>
      <c r="O16" s="99">
        <v>0</v>
      </c>
      <c r="P16" s="99">
        <v>10622.39</v>
      </c>
      <c r="Q16" s="261">
        <v>13464.8</v>
      </c>
      <c r="R16" s="99"/>
      <c r="S16" s="100">
        <v>13464.8</v>
      </c>
      <c r="T16" s="99"/>
      <c r="U16" s="99"/>
      <c r="V16" s="104"/>
    </row>
    <row r="17" spans="1:22" ht="15" customHeight="1">
      <c r="A17" s="67" t="s">
        <v>1002</v>
      </c>
      <c r="B17" s="261">
        <v>4584.48</v>
      </c>
      <c r="C17" s="99">
        <v>0</v>
      </c>
      <c r="D17" s="100">
        <v>4584.48</v>
      </c>
      <c r="E17" s="101">
        <v>2288.94</v>
      </c>
      <c r="F17" s="102">
        <v>0</v>
      </c>
      <c r="G17" s="103">
        <v>2288.94</v>
      </c>
      <c r="H17" s="102">
        <v>9752.21</v>
      </c>
      <c r="I17" s="102">
        <v>0</v>
      </c>
      <c r="J17" s="103">
        <v>9752.21</v>
      </c>
      <c r="K17" s="99">
        <v>5395.53</v>
      </c>
      <c r="L17" s="99">
        <v>0</v>
      </c>
      <c r="M17" s="100">
        <v>5395.53</v>
      </c>
      <c r="N17" s="99">
        <v>12503.12</v>
      </c>
      <c r="O17" s="99">
        <v>0</v>
      </c>
      <c r="P17" s="99">
        <v>12503.12</v>
      </c>
      <c r="Q17" s="261">
        <v>9098.5</v>
      </c>
      <c r="R17" s="99">
        <v>377.7</v>
      </c>
      <c r="S17" s="100">
        <v>8720.8</v>
      </c>
      <c r="T17" s="99"/>
      <c r="U17" s="99"/>
      <c r="V17" s="104"/>
    </row>
    <row r="18" spans="1:22" ht="15" customHeight="1">
      <c r="A18" s="105" t="s">
        <v>1003</v>
      </c>
      <c r="B18" s="262">
        <v>3337.29</v>
      </c>
      <c r="C18" s="263">
        <v>1132.25</v>
      </c>
      <c r="D18" s="100">
        <v>2205.04</v>
      </c>
      <c r="E18" s="106">
        <v>3849.1</v>
      </c>
      <c r="F18" s="107">
        <v>0</v>
      </c>
      <c r="G18" s="100">
        <v>3849.1</v>
      </c>
      <c r="H18" s="99">
        <v>5827.24</v>
      </c>
      <c r="I18" s="99">
        <v>0</v>
      </c>
      <c r="J18" s="100">
        <v>5827.24</v>
      </c>
      <c r="K18" s="99">
        <v>6596.009</v>
      </c>
      <c r="L18" s="99">
        <v>0</v>
      </c>
      <c r="M18" s="100">
        <v>6596.009</v>
      </c>
      <c r="N18" s="99">
        <v>13516.69</v>
      </c>
      <c r="O18" s="99">
        <v>215.42</v>
      </c>
      <c r="P18" s="99">
        <v>13301.27</v>
      </c>
      <c r="Q18" s="262">
        <v>12276.9</v>
      </c>
      <c r="R18" s="263">
        <v>0</v>
      </c>
      <c r="S18" s="1346">
        <v>12276.9</v>
      </c>
      <c r="T18" s="99"/>
      <c r="U18" s="99"/>
      <c r="V18" s="104"/>
    </row>
    <row r="19" spans="1:22" s="113" customFormat="1" ht="15" customHeight="1" thickBot="1">
      <c r="A19" s="108" t="s">
        <v>1006</v>
      </c>
      <c r="B19" s="109">
        <v>30152</v>
      </c>
      <c r="C19" s="110">
        <v>2037.45</v>
      </c>
      <c r="D19" s="111">
        <v>28114.55</v>
      </c>
      <c r="E19" s="109">
        <v>37894.65</v>
      </c>
      <c r="F19" s="110">
        <v>3619.3</v>
      </c>
      <c r="G19" s="111">
        <v>34275.35</v>
      </c>
      <c r="H19" s="109">
        <v>55877.5125</v>
      </c>
      <c r="I19" s="110">
        <v>654.478</v>
      </c>
      <c r="J19" s="111">
        <v>55223.034499999994</v>
      </c>
      <c r="K19" s="109">
        <v>64966.6535</v>
      </c>
      <c r="L19" s="110">
        <v>511.488</v>
      </c>
      <c r="M19" s="111">
        <v>64455.1555</v>
      </c>
      <c r="N19" s="109">
        <v>103574.4</v>
      </c>
      <c r="O19" s="110">
        <v>1164.74</v>
      </c>
      <c r="P19" s="112">
        <v>102409.66</v>
      </c>
      <c r="Q19" s="109">
        <v>144035.17</v>
      </c>
      <c r="R19" s="110">
        <v>1536.28</v>
      </c>
      <c r="S19" s="112">
        <v>142498.89</v>
      </c>
      <c r="T19" s="109">
        <v>26551</v>
      </c>
      <c r="U19" s="110">
        <v>0</v>
      </c>
      <c r="V19" s="112">
        <v>26551</v>
      </c>
    </row>
    <row r="20" spans="1:20" s="113" customFormat="1" ht="1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T20" s="1546"/>
    </row>
    <row r="21" s="66" customFormat="1" ht="16.5" customHeight="1">
      <c r="A21" s="66" t="s">
        <v>1374</v>
      </c>
    </row>
    <row r="22" ht="12.75">
      <c r="A22" s="66"/>
    </row>
  </sheetData>
  <mergeCells count="10">
    <mergeCell ref="A1:V1"/>
    <mergeCell ref="A2:V2"/>
    <mergeCell ref="T5:V5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0" sqref="A10"/>
    </sheetView>
  </sheetViews>
  <sheetFormatPr defaultColWidth="9.140625" defaultRowHeight="12.75"/>
  <cols>
    <col min="1" max="1" width="11.57421875" style="13" bestFit="1" customWidth="1"/>
    <col min="2" max="2" width="7.8515625" style="13" hidden="1" customWidth="1"/>
    <col min="3" max="3" width="6.00390625" style="13" hidden="1" customWidth="1"/>
    <col min="4" max="4" width="7.7109375" style="13" hidden="1" customWidth="1"/>
    <col min="5" max="5" width="7.8515625" style="13" bestFit="1" customWidth="1"/>
    <col min="6" max="6" width="6.00390625" style="13" bestFit="1" customWidth="1"/>
    <col min="7" max="7" width="7.7109375" style="13" bestFit="1" customWidth="1"/>
    <col min="8" max="8" width="7.8515625" style="13" bestFit="1" customWidth="1"/>
    <col min="9" max="9" width="5.140625" style="13" bestFit="1" customWidth="1"/>
    <col min="10" max="10" width="7.7109375" style="13" bestFit="1" customWidth="1"/>
    <col min="11" max="11" width="7.8515625" style="13" bestFit="1" customWidth="1"/>
    <col min="12" max="12" width="5.140625" style="13" bestFit="1" customWidth="1"/>
    <col min="13" max="13" width="8.140625" style="13" customWidth="1"/>
    <col min="14" max="14" width="7.8515625" style="13" bestFit="1" customWidth="1"/>
    <col min="15" max="15" width="5.8515625" style="13" customWidth="1"/>
    <col min="16" max="16" width="8.140625" style="13" customWidth="1"/>
    <col min="17" max="16384" width="9.140625" style="13" customWidth="1"/>
  </cols>
  <sheetData>
    <row r="1" spans="1:19" s="66" customFormat="1" ht="12.75">
      <c r="A1" s="1572" t="s">
        <v>1055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572"/>
      <c r="N1" s="1572"/>
      <c r="O1" s="1572"/>
      <c r="P1" s="1572"/>
      <c r="Q1" s="1572"/>
      <c r="R1" s="1572"/>
      <c r="S1" s="1572"/>
    </row>
    <row r="2" spans="1:19" s="66" customFormat="1" ht="15.75">
      <c r="A2" s="1563" t="s">
        <v>1363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</row>
    <row r="3" spans="1:10" ht="12.75" hidden="1">
      <c r="A3" s="1569" t="s">
        <v>313</v>
      </c>
      <c r="B3" s="1569"/>
      <c r="C3" s="1569"/>
      <c r="D3" s="1569"/>
      <c r="E3" s="1569"/>
      <c r="F3" s="1569"/>
      <c r="G3" s="1569"/>
      <c r="H3" s="1569"/>
      <c r="I3" s="1569"/>
      <c r="J3" s="1569"/>
    </row>
    <row r="4" spans="1:22" ht="13.5" thickBot="1">
      <c r="A4" s="91"/>
      <c r="B4" s="91"/>
      <c r="C4" s="91"/>
      <c r="D4" s="91"/>
      <c r="E4" s="91"/>
      <c r="F4" s="91"/>
      <c r="G4" s="91"/>
      <c r="H4" s="91"/>
      <c r="I4" s="53"/>
      <c r="J4" s="53"/>
      <c r="K4" s="91"/>
      <c r="L4" s="53"/>
      <c r="M4" s="29"/>
      <c r="N4" s="91"/>
      <c r="O4" s="53"/>
      <c r="S4" s="29"/>
      <c r="V4" s="1327" t="s">
        <v>556</v>
      </c>
    </row>
    <row r="5" spans="1:22" ht="12.75">
      <c r="A5" s="92"/>
      <c r="B5" s="1570" t="s">
        <v>1370</v>
      </c>
      <c r="C5" s="1567"/>
      <c r="D5" s="1571"/>
      <c r="E5" s="1570" t="s">
        <v>1347</v>
      </c>
      <c r="F5" s="1567"/>
      <c r="G5" s="1571"/>
      <c r="H5" s="1567" t="s">
        <v>576</v>
      </c>
      <c r="I5" s="1567"/>
      <c r="J5" s="1571"/>
      <c r="K5" s="1567" t="s">
        <v>577</v>
      </c>
      <c r="L5" s="1567"/>
      <c r="M5" s="1571"/>
      <c r="N5" s="1567" t="s">
        <v>1095</v>
      </c>
      <c r="O5" s="1567"/>
      <c r="P5" s="1568"/>
      <c r="Q5" s="1567" t="s">
        <v>336</v>
      </c>
      <c r="R5" s="1567"/>
      <c r="S5" s="1568"/>
      <c r="T5" s="1567" t="s">
        <v>1219</v>
      </c>
      <c r="U5" s="1567"/>
      <c r="V5" s="1568"/>
    </row>
    <row r="6" spans="1:22" s="98" customFormat="1" ht="24">
      <c r="A6" s="93" t="s">
        <v>1075</v>
      </c>
      <c r="B6" s="94" t="s">
        <v>1371</v>
      </c>
      <c r="C6" s="95" t="s">
        <v>1372</v>
      </c>
      <c r="D6" s="96" t="s">
        <v>1373</v>
      </c>
      <c r="E6" s="94" t="s">
        <v>1371</v>
      </c>
      <c r="F6" s="95" t="s">
        <v>1372</v>
      </c>
      <c r="G6" s="96" t="s">
        <v>1373</v>
      </c>
      <c r="H6" s="95" t="s">
        <v>1371</v>
      </c>
      <c r="I6" s="95" t="s">
        <v>1372</v>
      </c>
      <c r="J6" s="96" t="s">
        <v>1373</v>
      </c>
      <c r="K6" s="95" t="s">
        <v>1371</v>
      </c>
      <c r="L6" s="95" t="s">
        <v>1372</v>
      </c>
      <c r="M6" s="96" t="s">
        <v>1373</v>
      </c>
      <c r="N6" s="95" t="s">
        <v>1371</v>
      </c>
      <c r="O6" s="95" t="s">
        <v>1372</v>
      </c>
      <c r="P6" s="97" t="s">
        <v>1373</v>
      </c>
      <c r="Q6" s="95" t="s">
        <v>1371</v>
      </c>
      <c r="R6" s="95" t="s">
        <v>1372</v>
      </c>
      <c r="S6" s="97" t="s">
        <v>1373</v>
      </c>
      <c r="T6" s="95" t="s">
        <v>1371</v>
      </c>
      <c r="U6" s="95" t="s">
        <v>1372</v>
      </c>
      <c r="V6" s="97" t="s">
        <v>1373</v>
      </c>
    </row>
    <row r="7" spans="1:22" ht="15" customHeight="1">
      <c r="A7" s="67" t="s">
        <v>1349</v>
      </c>
      <c r="B7" s="101">
        <v>9.8</v>
      </c>
      <c r="C7" s="102">
        <v>0</v>
      </c>
      <c r="D7" s="103">
        <v>9.8</v>
      </c>
      <c r="E7" s="101">
        <v>18.2</v>
      </c>
      <c r="F7" s="102">
        <v>0</v>
      </c>
      <c r="G7" s="103">
        <v>18.2</v>
      </c>
      <c r="H7" s="102">
        <v>24.1</v>
      </c>
      <c r="I7" s="102">
        <v>7.4</v>
      </c>
      <c r="J7" s="103">
        <v>16.7</v>
      </c>
      <c r="K7" s="102">
        <v>87.5</v>
      </c>
      <c r="L7" s="102">
        <v>0</v>
      </c>
      <c r="M7" s="103">
        <v>87.5</v>
      </c>
      <c r="N7" s="99">
        <v>34.55</v>
      </c>
      <c r="O7" s="99">
        <v>0</v>
      </c>
      <c r="P7" s="99">
        <v>34.55</v>
      </c>
      <c r="Q7" s="1343">
        <v>81.75</v>
      </c>
      <c r="R7" s="1344">
        <v>2.7</v>
      </c>
      <c r="S7" s="1345">
        <v>79.05</v>
      </c>
      <c r="T7" s="99">
        <v>74.8</v>
      </c>
      <c r="U7" s="99">
        <v>0</v>
      </c>
      <c r="V7" s="104">
        <v>74.8</v>
      </c>
    </row>
    <row r="8" spans="1:22" ht="15" customHeight="1">
      <c r="A8" s="67" t="s">
        <v>1350</v>
      </c>
      <c r="B8" s="101">
        <v>17.9</v>
      </c>
      <c r="C8" s="102">
        <v>0</v>
      </c>
      <c r="D8" s="103">
        <v>17.9</v>
      </c>
      <c r="E8" s="101">
        <v>27.6</v>
      </c>
      <c r="F8" s="102">
        <v>0</v>
      </c>
      <c r="G8" s="103">
        <v>27.6</v>
      </c>
      <c r="H8" s="102">
        <v>30.5</v>
      </c>
      <c r="I8" s="102">
        <v>0</v>
      </c>
      <c r="J8" s="103">
        <v>30.5</v>
      </c>
      <c r="K8" s="102">
        <v>63.85</v>
      </c>
      <c r="L8" s="102">
        <v>0</v>
      </c>
      <c r="M8" s="103">
        <v>63.85</v>
      </c>
      <c r="N8" s="99">
        <v>72.9</v>
      </c>
      <c r="O8" s="99">
        <v>6</v>
      </c>
      <c r="P8" s="99">
        <v>66.9</v>
      </c>
      <c r="Q8" s="261">
        <v>109.6</v>
      </c>
      <c r="R8" s="99">
        <v>13.75</v>
      </c>
      <c r="S8" s="100">
        <v>95.85</v>
      </c>
      <c r="T8" s="99">
        <v>126.55</v>
      </c>
      <c r="U8" s="99">
        <v>0</v>
      </c>
      <c r="V8" s="104">
        <v>126.55</v>
      </c>
    </row>
    <row r="9" spans="1:22" ht="15" customHeight="1">
      <c r="A9" s="67" t="s">
        <v>1351</v>
      </c>
      <c r="B9" s="101">
        <v>47.6</v>
      </c>
      <c r="C9" s="102">
        <v>0</v>
      </c>
      <c r="D9" s="103">
        <v>47.6</v>
      </c>
      <c r="E9" s="101">
        <v>49.4</v>
      </c>
      <c r="F9" s="102">
        <v>0</v>
      </c>
      <c r="G9" s="103">
        <v>49.4</v>
      </c>
      <c r="H9" s="102">
        <v>53</v>
      </c>
      <c r="I9" s="102">
        <v>0</v>
      </c>
      <c r="J9" s="103">
        <v>53</v>
      </c>
      <c r="K9" s="102">
        <v>76.25</v>
      </c>
      <c r="L9" s="102">
        <v>0</v>
      </c>
      <c r="M9" s="103">
        <v>76.25</v>
      </c>
      <c r="N9" s="99">
        <v>115.9</v>
      </c>
      <c r="O9" s="99">
        <v>0</v>
      </c>
      <c r="P9" s="99">
        <v>115.9</v>
      </c>
      <c r="Q9" s="261">
        <v>245.2</v>
      </c>
      <c r="R9" s="99">
        <v>0</v>
      </c>
      <c r="S9" s="100">
        <v>245.2</v>
      </c>
      <c r="T9" s="99">
        <v>59.8</v>
      </c>
      <c r="U9" s="99">
        <v>0</v>
      </c>
      <c r="V9" s="104">
        <v>59.8</v>
      </c>
    </row>
    <row r="10" spans="1:22" ht="15" customHeight="1">
      <c r="A10" s="67" t="s">
        <v>1352</v>
      </c>
      <c r="B10" s="101">
        <v>36.4</v>
      </c>
      <c r="C10" s="102">
        <v>0</v>
      </c>
      <c r="D10" s="103">
        <v>36.4</v>
      </c>
      <c r="E10" s="101">
        <v>32.9</v>
      </c>
      <c r="F10" s="102">
        <v>14.6</v>
      </c>
      <c r="G10" s="103">
        <v>18.3</v>
      </c>
      <c r="H10" s="102">
        <v>84.35</v>
      </c>
      <c r="I10" s="102">
        <v>0</v>
      </c>
      <c r="J10" s="103">
        <v>84.35</v>
      </c>
      <c r="K10" s="102">
        <v>71.05</v>
      </c>
      <c r="L10" s="102">
        <v>0</v>
      </c>
      <c r="M10" s="103">
        <v>71.05</v>
      </c>
      <c r="N10" s="99">
        <v>104.1</v>
      </c>
      <c r="O10" s="99">
        <v>0</v>
      </c>
      <c r="P10" s="99">
        <v>104.1</v>
      </c>
      <c r="Q10" s="261">
        <v>149.53</v>
      </c>
      <c r="R10" s="99">
        <v>0</v>
      </c>
      <c r="S10" s="100">
        <v>149.53</v>
      </c>
      <c r="T10" s="99">
        <v>85.3</v>
      </c>
      <c r="U10" s="99">
        <v>0</v>
      </c>
      <c r="V10" s="104">
        <v>85.3</v>
      </c>
    </row>
    <row r="11" spans="1:22" ht="15" customHeight="1">
      <c r="A11" s="67" t="s">
        <v>1353</v>
      </c>
      <c r="B11" s="101">
        <v>30.4</v>
      </c>
      <c r="C11" s="102">
        <v>6.7</v>
      </c>
      <c r="D11" s="103">
        <v>23.7</v>
      </c>
      <c r="E11" s="101">
        <v>44.5</v>
      </c>
      <c r="F11" s="102">
        <v>0</v>
      </c>
      <c r="G11" s="103">
        <v>44.5</v>
      </c>
      <c r="H11" s="102">
        <v>65</v>
      </c>
      <c r="I11" s="102">
        <v>0</v>
      </c>
      <c r="J11" s="103">
        <v>65</v>
      </c>
      <c r="K11" s="102">
        <v>95.85</v>
      </c>
      <c r="L11" s="102">
        <v>0</v>
      </c>
      <c r="M11" s="103">
        <v>95.85</v>
      </c>
      <c r="N11" s="99">
        <v>143.4</v>
      </c>
      <c r="O11" s="99">
        <v>0</v>
      </c>
      <c r="P11" s="99">
        <v>143.4</v>
      </c>
      <c r="Q11" s="261">
        <v>219.45</v>
      </c>
      <c r="R11" s="99">
        <v>0</v>
      </c>
      <c r="S11" s="100">
        <v>219.45</v>
      </c>
      <c r="T11" s="99"/>
      <c r="U11" s="99"/>
      <c r="V11" s="104"/>
    </row>
    <row r="12" spans="1:22" ht="15" customHeight="1">
      <c r="A12" s="67" t="s">
        <v>1354</v>
      </c>
      <c r="B12" s="101">
        <v>39.2</v>
      </c>
      <c r="C12" s="102">
        <v>0</v>
      </c>
      <c r="D12" s="103">
        <v>39.2</v>
      </c>
      <c r="E12" s="101">
        <v>66.2</v>
      </c>
      <c r="F12" s="102">
        <v>0</v>
      </c>
      <c r="G12" s="103">
        <v>66.2</v>
      </c>
      <c r="H12" s="102">
        <v>62.3</v>
      </c>
      <c r="I12" s="102">
        <v>1.8</v>
      </c>
      <c r="J12" s="103">
        <v>60.5</v>
      </c>
      <c r="K12" s="102">
        <v>75.95</v>
      </c>
      <c r="L12" s="102">
        <v>0</v>
      </c>
      <c r="M12" s="103">
        <v>75.95</v>
      </c>
      <c r="N12" s="99">
        <v>93.3</v>
      </c>
      <c r="O12" s="99">
        <v>0</v>
      </c>
      <c r="P12" s="99">
        <v>93.3</v>
      </c>
      <c r="Q12" s="261">
        <v>174.5</v>
      </c>
      <c r="R12" s="99">
        <v>0</v>
      </c>
      <c r="S12" s="100">
        <v>174.5</v>
      </c>
      <c r="T12" s="99"/>
      <c r="U12" s="99"/>
      <c r="V12" s="104"/>
    </row>
    <row r="13" spans="1:22" ht="15" customHeight="1">
      <c r="A13" s="67" t="s">
        <v>1355</v>
      </c>
      <c r="B13" s="101">
        <v>25.7</v>
      </c>
      <c r="C13" s="102">
        <v>0</v>
      </c>
      <c r="D13" s="103">
        <v>25.7</v>
      </c>
      <c r="E13" s="101">
        <v>29.5</v>
      </c>
      <c r="F13" s="102">
        <v>24.5</v>
      </c>
      <c r="G13" s="103">
        <v>5</v>
      </c>
      <c r="H13" s="102">
        <v>41.2</v>
      </c>
      <c r="I13" s="102">
        <v>0</v>
      </c>
      <c r="J13" s="103">
        <v>41.2</v>
      </c>
      <c r="K13" s="102">
        <v>47.55</v>
      </c>
      <c r="L13" s="102">
        <v>7.2</v>
      </c>
      <c r="M13" s="103">
        <v>40.35</v>
      </c>
      <c r="N13" s="102">
        <v>111.05</v>
      </c>
      <c r="O13" s="102">
        <v>8.6</v>
      </c>
      <c r="P13" s="102">
        <v>102.45</v>
      </c>
      <c r="Q13" s="101">
        <v>155.15</v>
      </c>
      <c r="R13" s="99">
        <v>0</v>
      </c>
      <c r="S13" s="103">
        <v>155.15</v>
      </c>
      <c r="T13" s="102"/>
      <c r="U13" s="99"/>
      <c r="V13" s="104"/>
    </row>
    <row r="14" spans="1:22" ht="15" customHeight="1">
      <c r="A14" s="67" t="s">
        <v>1356</v>
      </c>
      <c r="B14" s="101">
        <v>26.7</v>
      </c>
      <c r="C14" s="102">
        <v>0</v>
      </c>
      <c r="D14" s="103">
        <v>26.7</v>
      </c>
      <c r="E14" s="101">
        <v>29.9</v>
      </c>
      <c r="F14" s="102">
        <v>0</v>
      </c>
      <c r="G14" s="103">
        <v>29.9</v>
      </c>
      <c r="H14" s="102">
        <v>73.6</v>
      </c>
      <c r="I14" s="102">
        <v>0</v>
      </c>
      <c r="J14" s="103">
        <v>73.6</v>
      </c>
      <c r="K14" s="102">
        <v>102.5</v>
      </c>
      <c r="L14" s="102">
        <v>0</v>
      </c>
      <c r="M14" s="103">
        <v>102.5</v>
      </c>
      <c r="N14" s="102">
        <v>199.6</v>
      </c>
      <c r="O14" s="102">
        <v>0</v>
      </c>
      <c r="P14" s="102">
        <v>199.6</v>
      </c>
      <c r="Q14" s="101">
        <v>147.65</v>
      </c>
      <c r="R14" s="99">
        <v>0</v>
      </c>
      <c r="S14" s="103">
        <v>147.65</v>
      </c>
      <c r="T14" s="102"/>
      <c r="U14" s="99"/>
      <c r="V14" s="104"/>
    </row>
    <row r="15" spans="1:22" ht="15" customHeight="1">
      <c r="A15" s="67" t="s">
        <v>1357</v>
      </c>
      <c r="B15" s="101">
        <v>40.6</v>
      </c>
      <c r="C15" s="102">
        <v>0</v>
      </c>
      <c r="D15" s="103">
        <v>40.6</v>
      </c>
      <c r="E15" s="101">
        <v>88</v>
      </c>
      <c r="F15" s="102">
        <v>0</v>
      </c>
      <c r="G15" s="103">
        <v>88</v>
      </c>
      <c r="H15" s="102">
        <v>54.7</v>
      </c>
      <c r="I15" s="102">
        <v>0</v>
      </c>
      <c r="J15" s="103">
        <v>54.7</v>
      </c>
      <c r="K15" s="99">
        <v>50.9</v>
      </c>
      <c r="L15" s="99">
        <v>0</v>
      </c>
      <c r="M15" s="100">
        <v>50.9</v>
      </c>
      <c r="N15" s="99">
        <v>170.25</v>
      </c>
      <c r="O15" s="99">
        <v>0</v>
      </c>
      <c r="P15" s="99">
        <v>170.25</v>
      </c>
      <c r="Q15" s="261">
        <v>132.6</v>
      </c>
      <c r="R15" s="99">
        <v>0</v>
      </c>
      <c r="S15" s="100">
        <v>132.6</v>
      </c>
      <c r="T15" s="99"/>
      <c r="U15" s="99"/>
      <c r="V15" s="104"/>
    </row>
    <row r="16" spans="1:22" ht="15" customHeight="1">
      <c r="A16" s="67" t="s">
        <v>1001</v>
      </c>
      <c r="B16" s="101">
        <v>17.3</v>
      </c>
      <c r="C16" s="102">
        <v>5.7</v>
      </c>
      <c r="D16" s="103">
        <v>11.6</v>
      </c>
      <c r="E16" s="101">
        <v>53.9</v>
      </c>
      <c r="F16" s="102">
        <v>11</v>
      </c>
      <c r="G16" s="103">
        <v>42.9</v>
      </c>
      <c r="H16" s="102">
        <v>69.25</v>
      </c>
      <c r="I16" s="102">
        <v>0</v>
      </c>
      <c r="J16" s="103">
        <v>69.25</v>
      </c>
      <c r="K16" s="99">
        <v>67.5</v>
      </c>
      <c r="L16" s="99">
        <v>0</v>
      </c>
      <c r="M16" s="100">
        <v>67.5</v>
      </c>
      <c r="N16" s="99">
        <v>164.3</v>
      </c>
      <c r="O16" s="99">
        <v>0</v>
      </c>
      <c r="P16" s="99">
        <v>164.3</v>
      </c>
      <c r="Q16" s="261">
        <v>168.9</v>
      </c>
      <c r="R16" s="99"/>
      <c r="S16" s="100">
        <v>168.9</v>
      </c>
      <c r="T16" s="99"/>
      <c r="U16" s="99"/>
      <c r="V16" s="104"/>
    </row>
    <row r="17" spans="1:22" ht="15" customHeight="1">
      <c r="A17" s="67" t="s">
        <v>1002</v>
      </c>
      <c r="B17" s="101">
        <v>62.35</v>
      </c>
      <c r="C17" s="102">
        <v>0</v>
      </c>
      <c r="D17" s="103">
        <v>62.35</v>
      </c>
      <c r="E17" s="101">
        <v>32.4</v>
      </c>
      <c r="F17" s="102">
        <v>0</v>
      </c>
      <c r="G17" s="103">
        <v>32.4</v>
      </c>
      <c r="H17" s="102">
        <v>133</v>
      </c>
      <c r="I17" s="102">
        <v>0</v>
      </c>
      <c r="J17" s="103">
        <v>133</v>
      </c>
      <c r="K17" s="99">
        <v>82.75</v>
      </c>
      <c r="L17" s="99">
        <v>0</v>
      </c>
      <c r="M17" s="100">
        <v>82.75</v>
      </c>
      <c r="N17" s="99">
        <v>183.45</v>
      </c>
      <c r="O17" s="99">
        <v>0</v>
      </c>
      <c r="P17" s="99">
        <v>183.45</v>
      </c>
      <c r="Q17" s="261">
        <v>119.5</v>
      </c>
      <c r="R17" s="99">
        <v>5</v>
      </c>
      <c r="S17" s="100">
        <v>114.5</v>
      </c>
      <c r="T17" s="99"/>
      <c r="U17" s="99"/>
      <c r="V17" s="104"/>
    </row>
    <row r="18" spans="1:22" ht="15" customHeight="1">
      <c r="A18" s="105" t="s">
        <v>1003</v>
      </c>
      <c r="B18" s="106">
        <v>44.85</v>
      </c>
      <c r="C18" s="107">
        <v>15.2</v>
      </c>
      <c r="D18" s="100">
        <v>29.65</v>
      </c>
      <c r="E18" s="106">
        <v>54.5</v>
      </c>
      <c r="F18" s="107">
        <v>0</v>
      </c>
      <c r="G18" s="100">
        <v>54.5</v>
      </c>
      <c r="H18" s="99">
        <v>78.8</v>
      </c>
      <c r="I18" s="99">
        <v>0</v>
      </c>
      <c r="J18" s="100">
        <v>78.8</v>
      </c>
      <c r="K18" s="99">
        <v>101.3</v>
      </c>
      <c r="L18" s="99">
        <v>0</v>
      </c>
      <c r="M18" s="100">
        <v>101.3</v>
      </c>
      <c r="N18" s="99">
        <v>196.35</v>
      </c>
      <c r="O18" s="99">
        <v>3.1</v>
      </c>
      <c r="P18" s="99">
        <v>193.25</v>
      </c>
      <c r="Q18" s="262">
        <v>159.1</v>
      </c>
      <c r="R18" s="263">
        <v>0</v>
      </c>
      <c r="S18" s="1346">
        <v>159.1</v>
      </c>
      <c r="T18" s="99"/>
      <c r="U18" s="99"/>
      <c r="V18" s="104"/>
    </row>
    <row r="19" spans="1:22" s="113" customFormat="1" ht="15" customHeight="1" thickBot="1">
      <c r="A19" s="108" t="s">
        <v>1006</v>
      </c>
      <c r="B19" s="109">
        <v>398.8</v>
      </c>
      <c r="C19" s="110">
        <v>27.6</v>
      </c>
      <c r="D19" s="111">
        <v>371.2</v>
      </c>
      <c r="E19" s="109">
        <v>527</v>
      </c>
      <c r="F19" s="110">
        <v>50.1</v>
      </c>
      <c r="G19" s="111">
        <v>476.9</v>
      </c>
      <c r="H19" s="109">
        <v>769.8</v>
      </c>
      <c r="I19" s="110">
        <v>9.2</v>
      </c>
      <c r="J19" s="111">
        <v>760.6</v>
      </c>
      <c r="K19" s="109">
        <v>922.95</v>
      </c>
      <c r="L19" s="110">
        <v>7.2</v>
      </c>
      <c r="M19" s="111">
        <v>915.75</v>
      </c>
      <c r="N19" s="109">
        <v>1589.15</v>
      </c>
      <c r="O19" s="110">
        <v>17.7</v>
      </c>
      <c r="P19" s="112">
        <v>1571.45</v>
      </c>
      <c r="Q19" s="109">
        <v>1862.93</v>
      </c>
      <c r="R19" s="110">
        <v>21.45</v>
      </c>
      <c r="S19" s="110">
        <v>1841.48</v>
      </c>
      <c r="T19" s="109">
        <v>346.45</v>
      </c>
      <c r="U19" s="110">
        <v>0</v>
      </c>
      <c r="V19" s="1505">
        <v>346.45</v>
      </c>
    </row>
    <row r="20" s="66" customFormat="1" ht="16.5" customHeight="1">
      <c r="A20" s="66" t="s">
        <v>1374</v>
      </c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F1">
      <selection activeCell="N9" sqref="N9"/>
    </sheetView>
  </sheetViews>
  <sheetFormatPr defaultColWidth="9.140625" defaultRowHeight="12.75"/>
  <cols>
    <col min="1" max="1" width="10.00390625" style="79" customWidth="1"/>
    <col min="2" max="2" width="10.7109375" style="79" hidden="1" customWidth="1"/>
    <col min="3" max="3" width="8.140625" style="79" hidden="1" customWidth="1"/>
    <col min="4" max="4" width="10.7109375" style="79" bestFit="1" customWidth="1"/>
    <col min="5" max="5" width="8.140625" style="79" bestFit="1" customWidth="1"/>
    <col min="6" max="6" width="10.7109375" style="79" bestFit="1" customWidth="1"/>
    <col min="7" max="7" width="8.140625" style="79" bestFit="1" customWidth="1"/>
    <col min="8" max="8" width="11.00390625" style="79" bestFit="1" customWidth="1"/>
    <col min="9" max="9" width="8.140625" style="79" customWidth="1"/>
    <col min="10" max="10" width="11.28125" style="79" bestFit="1" customWidth="1"/>
    <col min="11" max="11" width="8.140625" style="79" customWidth="1"/>
    <col min="12" max="12" width="9.7109375" style="79" customWidth="1"/>
    <col min="13" max="13" width="9.140625" style="79" customWidth="1"/>
    <col min="14" max="14" width="9.7109375" style="79" customWidth="1"/>
    <col min="15" max="16384" width="9.140625" style="79" customWidth="1"/>
  </cols>
  <sheetData>
    <row r="1" spans="1:19" ht="12.75">
      <c r="A1" s="1618" t="s">
        <v>1056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246"/>
      <c r="Q1" s="246"/>
      <c r="R1" s="246"/>
      <c r="S1" s="246"/>
    </row>
    <row r="2" spans="1:19" ht="15.75">
      <c r="A2" s="1587" t="s">
        <v>80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246"/>
      <c r="Q2" s="246"/>
      <c r="R2" s="246"/>
      <c r="S2" s="246"/>
    </row>
    <row r="3" spans="1:15" ht="17.25" customHeight="1">
      <c r="A3" s="71"/>
      <c r="B3" s="71"/>
      <c r="C3" s="71"/>
      <c r="D3" s="114"/>
      <c r="E3" s="114"/>
      <c r="F3" s="114"/>
      <c r="G3" s="114"/>
      <c r="H3" s="114"/>
      <c r="I3" s="29"/>
      <c r="J3" s="114"/>
      <c r="M3" s="29"/>
      <c r="O3" s="1327" t="s">
        <v>582</v>
      </c>
    </row>
    <row r="4" spans="1:15" s="115" customFormat="1" ht="13.5" customHeight="1">
      <c r="A4" s="1222"/>
      <c r="B4" s="1634" t="s">
        <v>1370</v>
      </c>
      <c r="C4" s="1565"/>
      <c r="D4" s="1635" t="str">
        <f>'[1]forex_nrs'!E5</f>
        <v>2004/05</v>
      </c>
      <c r="E4" s="1565"/>
      <c r="F4" s="1564" t="str">
        <f>'[1]forex_nrs'!H5</f>
        <v>2005/06</v>
      </c>
      <c r="G4" s="1565"/>
      <c r="H4" s="1564" t="str">
        <f>'[1]forex_nrs'!K5</f>
        <v>2006/07</v>
      </c>
      <c r="I4" s="1565"/>
      <c r="J4" s="1564" t="str">
        <f>'[1]forex_nrs'!N5</f>
        <v>2007/08</v>
      </c>
      <c r="K4" s="1565"/>
      <c r="L4" s="1564" t="str">
        <f>'[1]forex_nrs'!Q5</f>
        <v>2008/09</v>
      </c>
      <c r="M4" s="1565"/>
      <c r="N4" s="1564" t="s">
        <v>1219</v>
      </c>
      <c r="O4" s="1565"/>
    </row>
    <row r="5" spans="1:15" s="115" customFormat="1" ht="13.5" customHeight="1">
      <c r="A5" s="1223" t="s">
        <v>1075</v>
      </c>
      <c r="B5" s="116" t="s">
        <v>1375</v>
      </c>
      <c r="C5" s="117" t="s">
        <v>1376</v>
      </c>
      <c r="D5" s="116" t="s">
        <v>1375</v>
      </c>
      <c r="E5" s="117" t="s">
        <v>1376</v>
      </c>
      <c r="F5" s="118" t="s">
        <v>1375</v>
      </c>
      <c r="G5" s="117" t="s">
        <v>1376</v>
      </c>
      <c r="H5" s="118" t="s">
        <v>1375</v>
      </c>
      <c r="I5" s="117" t="s">
        <v>1376</v>
      </c>
      <c r="J5" s="118" t="s">
        <v>1375</v>
      </c>
      <c r="K5" s="117" t="s">
        <v>1376</v>
      </c>
      <c r="L5" s="118" t="s">
        <v>1375</v>
      </c>
      <c r="M5" s="117" t="s">
        <v>1376</v>
      </c>
      <c r="N5" s="118" t="s">
        <v>1375</v>
      </c>
      <c r="O5" s="117" t="s">
        <v>1376</v>
      </c>
    </row>
    <row r="6" spans="1:15" ht="15.75" customHeight="1">
      <c r="A6" s="64" t="s">
        <v>1349</v>
      </c>
      <c r="B6" s="414">
        <v>461.85</v>
      </c>
      <c r="C6" s="415">
        <v>10</v>
      </c>
      <c r="D6" s="416">
        <v>1847.355</v>
      </c>
      <c r="E6" s="417">
        <v>40</v>
      </c>
      <c r="F6" s="418">
        <v>2611.31</v>
      </c>
      <c r="G6" s="417">
        <v>60</v>
      </c>
      <c r="H6" s="418">
        <f>466.4+467.55+469.45+465.275+465.9</f>
        <v>2334.5750000000003</v>
      </c>
      <c r="I6" s="417">
        <v>50</v>
      </c>
      <c r="J6" s="419">
        <f>403.55+403.525+402.35+403.3+405.1+404.35+406.45+405.675+407.325</f>
        <v>3641.625</v>
      </c>
      <c r="K6" s="417">
        <f>90</f>
        <v>90</v>
      </c>
      <c r="L6" s="419">
        <v>5969.58</v>
      </c>
      <c r="M6" s="417">
        <v>140</v>
      </c>
      <c r="N6" s="419">
        <v>15930.4</v>
      </c>
      <c r="O6" s="417">
        <v>330</v>
      </c>
    </row>
    <row r="7" spans="1:15" ht="15.75" customHeight="1">
      <c r="A7" s="64" t="s">
        <v>1350</v>
      </c>
      <c r="B7" s="414">
        <v>0</v>
      </c>
      <c r="C7" s="415">
        <v>0</v>
      </c>
      <c r="D7" s="416">
        <v>0</v>
      </c>
      <c r="E7" s="420">
        <v>0</v>
      </c>
      <c r="F7" s="418">
        <v>2191.9</v>
      </c>
      <c r="G7" s="417">
        <v>50</v>
      </c>
      <c r="H7" s="418">
        <f>465.275+465.225+465.9+465.175+462.3+462.6</f>
        <v>2786.475</v>
      </c>
      <c r="I7" s="417">
        <v>60</v>
      </c>
      <c r="J7" s="419">
        <f>411.9+411.675+409.9+408.925+409.3+407.25+406.05+406.2+404.225</f>
        <v>3675.4249999999997</v>
      </c>
      <c r="K7" s="417">
        <v>90</v>
      </c>
      <c r="L7" s="419">
        <v>2644.05</v>
      </c>
      <c r="M7" s="417">
        <v>60</v>
      </c>
      <c r="N7" s="419">
        <v>8748.6</v>
      </c>
      <c r="O7" s="417">
        <v>180</v>
      </c>
    </row>
    <row r="8" spans="1:15" ht="15.75" customHeight="1">
      <c r="A8" s="64" t="s">
        <v>1351</v>
      </c>
      <c r="B8" s="414">
        <v>453.35</v>
      </c>
      <c r="C8" s="415">
        <v>10</v>
      </c>
      <c r="D8" s="416">
        <v>0</v>
      </c>
      <c r="E8" s="420">
        <v>0</v>
      </c>
      <c r="F8" s="418">
        <v>2652.09</v>
      </c>
      <c r="G8" s="417">
        <v>50</v>
      </c>
      <c r="H8" s="418">
        <f>461.125+459.275+459.5+457.65+456.925+455.925+454.9</f>
        <v>3205.3000000000006</v>
      </c>
      <c r="I8" s="417">
        <v>70</v>
      </c>
      <c r="J8" s="421">
        <f>405.65+398.925+397+397.1+397.6+397.725+394.825+394.35+393.1+393.075+393.025+393.05+787.3</f>
        <v>5542.724999999999</v>
      </c>
      <c r="K8" s="422">
        <f>140</f>
        <v>140</v>
      </c>
      <c r="L8" s="421">
        <v>3257.1</v>
      </c>
      <c r="M8" s="422">
        <v>70</v>
      </c>
      <c r="N8" s="421">
        <v>5629.95</v>
      </c>
      <c r="O8" s="422">
        <v>120</v>
      </c>
    </row>
    <row r="9" spans="1:15" ht="15.75" customHeight="1">
      <c r="A9" s="64" t="s">
        <v>1352</v>
      </c>
      <c r="B9" s="414">
        <v>906.175</v>
      </c>
      <c r="C9" s="415">
        <v>20</v>
      </c>
      <c r="D9" s="416">
        <v>0</v>
      </c>
      <c r="E9" s="420">
        <v>0</v>
      </c>
      <c r="F9" s="418">
        <v>1810.725</v>
      </c>
      <c r="G9" s="417">
        <v>40</v>
      </c>
      <c r="H9" s="423">
        <f>452.9+450.575+450.15+449.475+449.35+448.875+449.025+451.8</f>
        <v>3602.15</v>
      </c>
      <c r="I9" s="422">
        <v>80</v>
      </c>
      <c r="J9" s="421">
        <f>393.85+393.2+393.6+393.35+785.4+392.45+393.4+393.6+393.5</f>
        <v>3932.35</v>
      </c>
      <c r="K9" s="422">
        <v>100</v>
      </c>
      <c r="L9" s="421">
        <v>10657.1</v>
      </c>
      <c r="M9" s="422">
        <v>220</v>
      </c>
      <c r="N9" s="421">
        <v>3739.15</v>
      </c>
      <c r="O9" s="422">
        <v>80</v>
      </c>
    </row>
    <row r="10" spans="1:15" ht="15.75" customHeight="1">
      <c r="A10" s="64" t="s">
        <v>1353</v>
      </c>
      <c r="B10" s="414">
        <v>228.075</v>
      </c>
      <c r="C10" s="415">
        <v>5</v>
      </c>
      <c r="D10" s="416">
        <v>1340.73</v>
      </c>
      <c r="E10" s="417">
        <v>30</v>
      </c>
      <c r="F10" s="418">
        <v>2290.13</v>
      </c>
      <c r="G10" s="417">
        <v>50</v>
      </c>
      <c r="H10" s="423">
        <f>453.325+448.675+447.125+445.6+445.85+448.75</f>
        <v>2689.325</v>
      </c>
      <c r="I10" s="422">
        <v>60</v>
      </c>
      <c r="J10" s="421">
        <f>393.025+393.425+394.4+393.025+396.75+398.375+396.9+397.575+396.3+394.3+394.65+394.65+394.225+394</f>
        <v>5531.6</v>
      </c>
      <c r="K10" s="422">
        <v>140</v>
      </c>
      <c r="L10" s="421">
        <v>6950.8</v>
      </c>
      <c r="M10" s="422">
        <v>140</v>
      </c>
      <c r="N10" s="421"/>
      <c r="O10" s="422"/>
    </row>
    <row r="11" spans="1:15" ht="15.75" customHeight="1">
      <c r="A11" s="64" t="s">
        <v>1354</v>
      </c>
      <c r="B11" s="414">
        <v>228.1625</v>
      </c>
      <c r="C11" s="415">
        <v>5</v>
      </c>
      <c r="D11" s="416">
        <v>437.3</v>
      </c>
      <c r="E11" s="417">
        <v>10</v>
      </c>
      <c r="F11" s="418">
        <v>1348.15</v>
      </c>
      <c r="G11" s="417">
        <v>40</v>
      </c>
      <c r="H11" s="423">
        <f>447.03+446.45+444.875+443.7+443.275+443.32+443.355</f>
        <v>3112.005</v>
      </c>
      <c r="I11" s="422">
        <v>70</v>
      </c>
      <c r="J11" s="421">
        <f>394.9+395.7+396.1+395.75+394.45+394.125+394.1+392.65+392.825+392.85</f>
        <v>3943.4499999999994</v>
      </c>
      <c r="K11" s="422">
        <v>100</v>
      </c>
      <c r="L11" s="421">
        <v>4381.8</v>
      </c>
      <c r="M11" s="422">
        <v>90</v>
      </c>
      <c r="N11" s="421"/>
      <c r="O11" s="422"/>
    </row>
    <row r="12" spans="1:15" ht="15.75" customHeight="1">
      <c r="A12" s="64" t="s">
        <v>1355</v>
      </c>
      <c r="B12" s="414">
        <v>2265.55</v>
      </c>
      <c r="C12" s="415">
        <v>50</v>
      </c>
      <c r="D12" s="416">
        <v>2183.225</v>
      </c>
      <c r="E12" s="417">
        <v>50</v>
      </c>
      <c r="F12" s="418">
        <v>2213.55</v>
      </c>
      <c r="G12" s="417">
        <v>50</v>
      </c>
      <c r="H12" s="418">
        <f>443.255+442.35+441.13</f>
        <v>1326.7350000000001</v>
      </c>
      <c r="I12" s="417">
        <v>30</v>
      </c>
      <c r="J12" s="421">
        <v>5125.83</v>
      </c>
      <c r="K12" s="422">
        <v>130</v>
      </c>
      <c r="L12" s="421">
        <v>6352.28</v>
      </c>
      <c r="M12" s="422">
        <v>130</v>
      </c>
      <c r="N12" s="421"/>
      <c r="O12" s="422"/>
    </row>
    <row r="13" spans="1:15" ht="15.75" customHeight="1">
      <c r="A13" s="64" t="s">
        <v>1356</v>
      </c>
      <c r="B13" s="414">
        <v>2263.11</v>
      </c>
      <c r="C13" s="415">
        <v>50</v>
      </c>
      <c r="D13" s="416">
        <v>2624.225</v>
      </c>
      <c r="E13" s="417">
        <v>60</v>
      </c>
      <c r="F13" s="418">
        <v>3106.1</v>
      </c>
      <c r="G13" s="417">
        <v>70</v>
      </c>
      <c r="H13" s="418">
        <f>441.625+440.875+441.925+442.525+441.95+442.75+442.125</f>
        <v>3093.7749999999996</v>
      </c>
      <c r="I13" s="417">
        <v>70</v>
      </c>
      <c r="J13" s="421">
        <v>4799.95</v>
      </c>
      <c r="K13" s="422">
        <v>120</v>
      </c>
      <c r="L13" s="421">
        <v>7561.65</v>
      </c>
      <c r="M13" s="422">
        <v>150</v>
      </c>
      <c r="N13" s="421"/>
      <c r="O13" s="422"/>
    </row>
    <row r="14" spans="1:15" ht="15.75" customHeight="1">
      <c r="A14" s="64" t="s">
        <v>1357</v>
      </c>
      <c r="B14" s="414">
        <v>904.81</v>
      </c>
      <c r="C14" s="415">
        <v>20</v>
      </c>
      <c r="D14" s="416">
        <v>436.25</v>
      </c>
      <c r="E14" s="417">
        <v>10</v>
      </c>
      <c r="F14" s="418">
        <v>3124.5</v>
      </c>
      <c r="G14" s="417">
        <v>70</v>
      </c>
      <c r="H14" s="423">
        <f>436.3+436.95+435.55+430.675+430.85+429+430.1+428.15</f>
        <v>3457.575</v>
      </c>
      <c r="I14" s="422">
        <v>80</v>
      </c>
      <c r="J14" s="423">
        <v>5624.83</v>
      </c>
      <c r="K14" s="422">
        <v>140</v>
      </c>
      <c r="L14" s="423">
        <v>5621.88</v>
      </c>
      <c r="M14" s="422">
        <v>110</v>
      </c>
      <c r="N14" s="423"/>
      <c r="O14" s="422"/>
    </row>
    <row r="15" spans="1:15" ht="15.75" customHeight="1">
      <c r="A15" s="64" t="s">
        <v>1001</v>
      </c>
      <c r="B15" s="414">
        <v>1325.615</v>
      </c>
      <c r="C15" s="415">
        <v>30</v>
      </c>
      <c r="D15" s="416">
        <v>3052.16</v>
      </c>
      <c r="E15" s="417">
        <v>70</v>
      </c>
      <c r="F15" s="418">
        <v>452.95</v>
      </c>
      <c r="G15" s="417">
        <v>10</v>
      </c>
      <c r="H15" s="423">
        <f>427.475+417.35+417.1+410.4+408.35+414.4+411.925+409.15+406.15+408.115+409.05+411.175</f>
        <v>4950.640000000001</v>
      </c>
      <c r="I15" s="422">
        <v>120</v>
      </c>
      <c r="J15" s="423">
        <v>6474.78</v>
      </c>
      <c r="K15" s="422">
        <v>160</v>
      </c>
      <c r="L15" s="423">
        <v>6495.8</v>
      </c>
      <c r="M15" s="422">
        <v>130</v>
      </c>
      <c r="N15" s="423"/>
      <c r="O15" s="422"/>
    </row>
    <row r="16" spans="1:15" ht="15.75" customHeight="1">
      <c r="A16" s="64" t="s">
        <v>1002</v>
      </c>
      <c r="B16" s="414">
        <v>0</v>
      </c>
      <c r="C16" s="415">
        <v>0</v>
      </c>
      <c r="D16" s="416">
        <v>2177.63</v>
      </c>
      <c r="E16" s="417">
        <v>50</v>
      </c>
      <c r="F16" s="423">
        <f>450.675+454.7+455.1+457.05+460.8+463.9</f>
        <v>2742.225</v>
      </c>
      <c r="G16" s="422">
        <v>60</v>
      </c>
      <c r="H16" s="423">
        <f>412.75+409.55+408.25+408.925+405.25+405.675+405.2+405.115+406.475+405.025+405.1+406.75+409.2</f>
        <v>5293.265</v>
      </c>
      <c r="I16" s="422">
        <v>130</v>
      </c>
      <c r="J16" s="423">
        <v>7678.38</v>
      </c>
      <c r="K16" s="422">
        <v>180</v>
      </c>
      <c r="L16" s="423">
        <v>5298.2</v>
      </c>
      <c r="M16" s="422">
        <v>110</v>
      </c>
      <c r="N16" s="423"/>
      <c r="O16" s="422"/>
    </row>
    <row r="17" spans="1:15" ht="15.75" customHeight="1">
      <c r="A17" s="1186" t="s">
        <v>1003</v>
      </c>
      <c r="B17" s="424">
        <v>452.58</v>
      </c>
      <c r="C17" s="425">
        <v>10</v>
      </c>
      <c r="D17" s="426">
        <v>1306.875</v>
      </c>
      <c r="E17" s="427">
        <v>30</v>
      </c>
      <c r="F17" s="428">
        <f>459.25+458.9+462.15+463.65+461.025</f>
        <v>2304.975</v>
      </c>
      <c r="G17" s="429">
        <v>50</v>
      </c>
      <c r="H17" s="428">
        <f>408.7+409.9+407.875+407.4+408.35+410.2+405.5+404.315+404.1+403.71+405.8</f>
        <v>4475.849999999999</v>
      </c>
      <c r="I17" s="429">
        <v>110</v>
      </c>
      <c r="J17" s="428">
        <v>14631.58</v>
      </c>
      <c r="K17" s="429">
        <v>340</v>
      </c>
      <c r="L17" s="428">
        <v>8210.38</v>
      </c>
      <c r="M17" s="429">
        <v>170</v>
      </c>
      <c r="N17" s="428"/>
      <c r="O17" s="429"/>
    </row>
    <row r="18" spans="1:15" s="264" customFormat="1" ht="15.75" customHeight="1">
      <c r="A18" s="1224" t="s">
        <v>1006</v>
      </c>
      <c r="B18" s="1225">
        <v>9489.2775</v>
      </c>
      <c r="C18" s="1226">
        <v>210</v>
      </c>
      <c r="D18" s="1227">
        <f aca="true" t="shared" si="0" ref="D18:O18">SUM(D6:D17)</f>
        <v>15405.75</v>
      </c>
      <c r="E18" s="1228">
        <f t="shared" si="0"/>
        <v>350</v>
      </c>
      <c r="F18" s="1229">
        <f t="shared" si="0"/>
        <v>26848.604999999996</v>
      </c>
      <c r="G18" s="1230">
        <f t="shared" si="0"/>
        <v>600</v>
      </c>
      <c r="H18" s="1229">
        <f t="shared" si="0"/>
        <v>40327.670000000006</v>
      </c>
      <c r="I18" s="1230">
        <f t="shared" si="0"/>
        <v>930</v>
      </c>
      <c r="J18" s="1231">
        <f t="shared" si="0"/>
        <v>70602.525</v>
      </c>
      <c r="K18" s="1230">
        <f t="shared" si="0"/>
        <v>1730</v>
      </c>
      <c r="L18" s="1231">
        <f t="shared" si="0"/>
        <v>73400.62</v>
      </c>
      <c r="M18" s="1230">
        <f t="shared" si="0"/>
        <v>1520</v>
      </c>
      <c r="N18" s="1231">
        <f t="shared" si="0"/>
        <v>34048.1</v>
      </c>
      <c r="O18" s="1230">
        <f t="shared" si="0"/>
        <v>710</v>
      </c>
    </row>
    <row r="19" spans="1:8" s="119" customFormat="1" ht="12.75">
      <c r="A19" s="265"/>
      <c r="H19" s="266"/>
    </row>
    <row r="20" spans="1:10" ht="12.75">
      <c r="A20" s="119"/>
      <c r="B20" s="119"/>
      <c r="H20" s="267"/>
      <c r="J20" s="268"/>
    </row>
    <row r="21" ht="12.75">
      <c r="J21" s="267"/>
    </row>
    <row r="26" ht="12.75">
      <c r="H26" s="79" t="s">
        <v>314</v>
      </c>
    </row>
  </sheetData>
  <mergeCells count="9">
    <mergeCell ref="A1:O1"/>
    <mergeCell ref="A2:O2"/>
    <mergeCell ref="N4:O4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C19" sqref="C19"/>
    </sheetView>
  </sheetViews>
  <sheetFormatPr defaultColWidth="9.140625" defaultRowHeight="12.75"/>
  <cols>
    <col min="1" max="1" width="9.140625" style="79" customWidth="1"/>
    <col min="2" max="2" width="10.421875" style="79" customWidth="1"/>
    <col min="3" max="6" width="12.140625" style="79" customWidth="1"/>
    <col min="7" max="7" width="9.8515625" style="79" bestFit="1" customWidth="1"/>
    <col min="8" max="16384" width="9.140625" style="79" customWidth="1"/>
  </cols>
  <sheetData>
    <row r="1" spans="2:8" ht="12.75">
      <c r="B1" s="1574" t="s">
        <v>1057</v>
      </c>
      <c r="C1" s="1574"/>
      <c r="D1" s="1574"/>
      <c r="E1" s="1574"/>
      <c r="F1" s="1574"/>
      <c r="G1" s="1574"/>
      <c r="H1" s="1574"/>
    </row>
    <row r="2" spans="2:8" ht="15.75">
      <c r="B2" s="1575" t="s">
        <v>1377</v>
      </c>
      <c r="C2" s="1575"/>
      <c r="D2" s="1575"/>
      <c r="E2" s="1575"/>
      <c r="F2" s="1575"/>
      <c r="G2" s="1575"/>
      <c r="H2" s="1575"/>
    </row>
    <row r="3" spans="2:4" ht="12.75" hidden="1">
      <c r="B3" s="1618" t="s">
        <v>313</v>
      </c>
      <c r="C3" s="1618"/>
      <c r="D3" s="1618"/>
    </row>
    <row r="4" spans="2:6" ht="12.75">
      <c r="B4" s="13"/>
      <c r="C4" s="13"/>
      <c r="D4" s="13"/>
      <c r="E4" s="13"/>
      <c r="F4" s="13"/>
    </row>
    <row r="5" spans="2:8" ht="13.5" thickBot="1">
      <c r="B5" s="13"/>
      <c r="C5" s="13"/>
      <c r="D5" s="29"/>
      <c r="E5" s="29"/>
      <c r="H5" s="1327" t="s">
        <v>16</v>
      </c>
    </row>
    <row r="6" spans="2:8" ht="19.5" customHeight="1">
      <c r="B6" s="120" t="s">
        <v>1075</v>
      </c>
      <c r="C6" s="121" t="s">
        <v>1347</v>
      </c>
      <c r="D6" s="122" t="s">
        <v>576</v>
      </c>
      <c r="E6" s="122" t="s">
        <v>577</v>
      </c>
      <c r="F6" s="123" t="s">
        <v>1095</v>
      </c>
      <c r="G6" s="123" t="s">
        <v>336</v>
      </c>
      <c r="H6" s="123" t="s">
        <v>1219</v>
      </c>
    </row>
    <row r="7" spans="2:8" ht="15" customHeight="1">
      <c r="B7" s="400" t="s">
        <v>1349</v>
      </c>
      <c r="C7" s="430">
        <v>585</v>
      </c>
      <c r="D7" s="401">
        <v>400</v>
      </c>
      <c r="E7" s="401">
        <v>0</v>
      </c>
      <c r="F7" s="402">
        <v>0</v>
      </c>
      <c r="G7" s="402">
        <v>18150</v>
      </c>
      <c r="H7" s="402">
        <v>0</v>
      </c>
    </row>
    <row r="8" spans="2:8" ht="15" customHeight="1">
      <c r="B8" s="400" t="s">
        <v>1350</v>
      </c>
      <c r="C8" s="430">
        <v>189</v>
      </c>
      <c r="D8" s="401">
        <v>550</v>
      </c>
      <c r="E8" s="401">
        <v>370</v>
      </c>
      <c r="F8" s="402">
        <v>4080</v>
      </c>
      <c r="G8" s="402">
        <v>3720</v>
      </c>
      <c r="H8" s="402">
        <v>350</v>
      </c>
    </row>
    <row r="9" spans="2:8" ht="15" customHeight="1">
      <c r="B9" s="400" t="s">
        <v>1351</v>
      </c>
      <c r="C9" s="430">
        <v>3367.28</v>
      </c>
      <c r="D9" s="401">
        <v>220</v>
      </c>
      <c r="E9" s="401">
        <v>1575</v>
      </c>
      <c r="F9" s="402">
        <v>9665</v>
      </c>
      <c r="G9" s="402">
        <v>11155</v>
      </c>
      <c r="H9" s="402">
        <v>3700</v>
      </c>
    </row>
    <row r="10" spans="2:8" ht="15" customHeight="1">
      <c r="B10" s="400" t="s">
        <v>1352</v>
      </c>
      <c r="C10" s="430">
        <v>15836.81</v>
      </c>
      <c r="D10" s="401">
        <v>0</v>
      </c>
      <c r="E10" s="401">
        <v>2101.5</v>
      </c>
      <c r="F10" s="402">
        <v>13135</v>
      </c>
      <c r="G10" s="402">
        <v>2500</v>
      </c>
      <c r="H10" s="402">
        <v>13234</v>
      </c>
    </row>
    <row r="11" spans="2:8" ht="15" customHeight="1">
      <c r="B11" s="400" t="s">
        <v>1353</v>
      </c>
      <c r="C11" s="430">
        <v>2362.5</v>
      </c>
      <c r="D11" s="401">
        <v>0</v>
      </c>
      <c r="E11" s="401">
        <v>1074.7</v>
      </c>
      <c r="F11" s="402">
        <v>9310</v>
      </c>
      <c r="G11" s="402">
        <v>0</v>
      </c>
      <c r="H11" s="402"/>
    </row>
    <row r="12" spans="2:8" ht="15" customHeight="1">
      <c r="B12" s="400" t="s">
        <v>1354</v>
      </c>
      <c r="C12" s="430">
        <v>200</v>
      </c>
      <c r="D12" s="401">
        <v>753.5</v>
      </c>
      <c r="E12" s="403">
        <v>3070</v>
      </c>
      <c r="F12" s="402">
        <v>10780</v>
      </c>
      <c r="G12" s="402">
        <v>6010</v>
      </c>
      <c r="H12" s="402"/>
    </row>
    <row r="13" spans="2:8" ht="15" customHeight="1">
      <c r="B13" s="400" t="s">
        <v>1355</v>
      </c>
      <c r="C13" s="430">
        <v>6224.804</v>
      </c>
      <c r="D13" s="401">
        <v>200</v>
      </c>
      <c r="E13" s="401">
        <v>0</v>
      </c>
      <c r="F13" s="402">
        <v>25532</v>
      </c>
      <c r="G13" s="402">
        <v>12260</v>
      </c>
      <c r="H13" s="402"/>
    </row>
    <row r="14" spans="2:8" ht="15" customHeight="1">
      <c r="B14" s="400" t="s">
        <v>1356</v>
      </c>
      <c r="C14" s="430">
        <v>11402</v>
      </c>
      <c r="D14" s="403">
        <v>160</v>
      </c>
      <c r="E14" s="403">
        <v>300</v>
      </c>
      <c r="F14" s="402">
        <v>0</v>
      </c>
      <c r="G14" s="402">
        <v>29437.5</v>
      </c>
      <c r="H14" s="402"/>
    </row>
    <row r="15" spans="2:8" ht="15" customHeight="1">
      <c r="B15" s="400" t="s">
        <v>1357</v>
      </c>
      <c r="C15" s="430">
        <v>4027.9</v>
      </c>
      <c r="D15" s="403">
        <v>950</v>
      </c>
      <c r="E15" s="403">
        <v>8630</v>
      </c>
      <c r="F15" s="402">
        <v>3850</v>
      </c>
      <c r="G15" s="402">
        <v>2150</v>
      </c>
      <c r="H15" s="402"/>
    </row>
    <row r="16" spans="2:8" ht="15" customHeight="1">
      <c r="B16" s="400" t="s">
        <v>1001</v>
      </c>
      <c r="C16" s="430">
        <v>1040</v>
      </c>
      <c r="D16" s="403">
        <v>4800</v>
      </c>
      <c r="E16" s="403">
        <v>13821</v>
      </c>
      <c r="F16" s="402">
        <v>21250</v>
      </c>
      <c r="G16" s="402">
        <v>11220</v>
      </c>
      <c r="H16" s="402"/>
    </row>
    <row r="17" spans="2:8" ht="15" customHeight="1">
      <c r="B17" s="400" t="s">
        <v>1002</v>
      </c>
      <c r="C17" s="430">
        <v>600</v>
      </c>
      <c r="D17" s="401">
        <v>0</v>
      </c>
      <c r="E17" s="403">
        <v>350</v>
      </c>
      <c r="F17" s="402">
        <v>4500</v>
      </c>
      <c r="G17" s="402">
        <v>11180</v>
      </c>
      <c r="H17" s="402"/>
    </row>
    <row r="18" spans="2:8" ht="15" customHeight="1">
      <c r="B18" s="404" t="s">
        <v>1003</v>
      </c>
      <c r="C18" s="431">
        <v>3472.05</v>
      </c>
      <c r="D18" s="405">
        <v>1850</v>
      </c>
      <c r="E18" s="405">
        <v>15687</v>
      </c>
      <c r="F18" s="406">
        <v>1730</v>
      </c>
      <c r="G18" s="406">
        <v>0</v>
      </c>
      <c r="H18" s="406"/>
    </row>
    <row r="19" spans="2:8" s="124" customFormat="1" ht="15.75" customHeight="1" thickBot="1">
      <c r="B19" s="125" t="s">
        <v>1006</v>
      </c>
      <c r="C19" s="83">
        <v>49307.344000000005</v>
      </c>
      <c r="D19" s="83">
        <v>9883.5</v>
      </c>
      <c r="E19" s="84">
        <v>46979.2</v>
      </c>
      <c r="F19" s="85">
        <v>103832</v>
      </c>
      <c r="G19" s="85">
        <v>107782.5</v>
      </c>
      <c r="H19" s="85">
        <v>17284</v>
      </c>
    </row>
    <row r="20" s="86" customFormat="1" ht="15" customHeight="1">
      <c r="B20" s="54" t="s">
        <v>1378</v>
      </c>
    </row>
    <row r="21" s="86" customFormat="1" ht="15" customHeight="1">
      <c r="B21" s="54" t="s">
        <v>1379</v>
      </c>
    </row>
    <row r="22" s="86" customFormat="1" ht="15" customHeight="1">
      <c r="B22" s="54" t="s">
        <v>1380</v>
      </c>
    </row>
    <row r="23" s="86" customFormat="1" ht="15" customHeight="1">
      <c r="B23" s="54"/>
    </row>
    <row r="24" s="86" customFormat="1" ht="12.75"/>
    <row r="25" spans="2:8" ht="12.75">
      <c r="B25" s="1574" t="s">
        <v>1058</v>
      </c>
      <c r="C25" s="1574"/>
      <c r="D25" s="1574"/>
      <c r="E25" s="1574"/>
      <c r="F25" s="1574"/>
      <c r="G25" s="1574"/>
      <c r="H25" s="1574"/>
    </row>
    <row r="26" spans="2:8" ht="18.75" customHeight="1">
      <c r="B26" s="1636" t="s">
        <v>1381</v>
      </c>
      <c r="C26" s="1636"/>
      <c r="D26" s="1636"/>
      <c r="E26" s="1636"/>
      <c r="F26" s="1636"/>
      <c r="G26" s="1636"/>
      <c r="H26" s="1636"/>
    </row>
    <row r="27" spans="2:8" ht="13.5" thickBot="1">
      <c r="B27" s="13"/>
      <c r="C27" s="13"/>
      <c r="D27" s="13"/>
      <c r="E27" s="13"/>
      <c r="G27" s="29"/>
      <c r="H27" s="1327" t="s">
        <v>16</v>
      </c>
    </row>
    <row r="28" spans="2:8" ht="12.75">
      <c r="B28" s="126" t="s">
        <v>1075</v>
      </c>
      <c r="C28" s="87" t="s">
        <v>1347</v>
      </c>
      <c r="D28" s="81" t="s">
        <v>576</v>
      </c>
      <c r="E28" s="81" t="s">
        <v>577</v>
      </c>
      <c r="F28" s="82" t="s">
        <v>1095</v>
      </c>
      <c r="G28" s="82" t="s">
        <v>336</v>
      </c>
      <c r="H28" s="82" t="s">
        <v>1219</v>
      </c>
    </row>
    <row r="29" spans="2:8" ht="13.5" customHeight="1">
      <c r="B29" s="400" t="s">
        <v>1349</v>
      </c>
      <c r="C29" s="407">
        <v>4309</v>
      </c>
      <c r="D29" s="408">
        <v>20554.2</v>
      </c>
      <c r="E29" s="408">
        <v>13397</v>
      </c>
      <c r="F29" s="409">
        <v>35455</v>
      </c>
      <c r="G29" s="409">
        <v>22432</v>
      </c>
      <c r="H29" s="409">
        <v>9527</v>
      </c>
    </row>
    <row r="30" spans="2:8" ht="13.5" customHeight="1">
      <c r="B30" s="400" t="s">
        <v>1350</v>
      </c>
      <c r="C30" s="407">
        <v>13165</v>
      </c>
      <c r="D30" s="408">
        <v>24670.5</v>
      </c>
      <c r="E30" s="408">
        <v>18830</v>
      </c>
      <c r="F30" s="409">
        <v>31353</v>
      </c>
      <c r="G30" s="409">
        <v>21897</v>
      </c>
      <c r="H30" s="409">
        <v>29763</v>
      </c>
    </row>
    <row r="31" spans="2:8" ht="13.5" customHeight="1">
      <c r="B31" s="400" t="s">
        <v>1206</v>
      </c>
      <c r="C31" s="407">
        <v>12145</v>
      </c>
      <c r="D31" s="408">
        <v>12021</v>
      </c>
      <c r="E31" s="408">
        <v>15855</v>
      </c>
      <c r="F31" s="409">
        <v>35062</v>
      </c>
      <c r="G31" s="409">
        <v>23934</v>
      </c>
      <c r="H31" s="409">
        <v>26239</v>
      </c>
    </row>
    <row r="32" spans="2:8" ht="13.5" customHeight="1">
      <c r="B32" s="400" t="s">
        <v>1352</v>
      </c>
      <c r="C32" s="407">
        <v>9056</v>
      </c>
      <c r="D32" s="408">
        <v>10369</v>
      </c>
      <c r="E32" s="408">
        <v>14880</v>
      </c>
      <c r="F32" s="409">
        <v>21472</v>
      </c>
      <c r="G32" s="409">
        <v>36880</v>
      </c>
      <c r="H32" s="409">
        <v>30559.5</v>
      </c>
    </row>
    <row r="33" spans="2:8" ht="13.5" customHeight="1">
      <c r="B33" s="400" t="s">
        <v>1353</v>
      </c>
      <c r="C33" s="407">
        <v>11018</v>
      </c>
      <c r="D33" s="408">
        <v>15533</v>
      </c>
      <c r="E33" s="408">
        <v>14180</v>
      </c>
      <c r="F33" s="409">
        <v>20418</v>
      </c>
      <c r="G33" s="409">
        <v>21661</v>
      </c>
      <c r="H33" s="409">
        <v>22845</v>
      </c>
    </row>
    <row r="34" spans="2:8" ht="13.5" customHeight="1">
      <c r="B34" s="400" t="s">
        <v>1354</v>
      </c>
      <c r="C34" s="407">
        <v>11030</v>
      </c>
      <c r="D34" s="408">
        <v>11255.5</v>
      </c>
      <c r="E34" s="413">
        <v>17395</v>
      </c>
      <c r="F34" s="409">
        <v>24379</v>
      </c>
      <c r="G34" s="409">
        <v>19955</v>
      </c>
      <c r="H34" s="409"/>
    </row>
    <row r="35" spans="2:8" ht="13.5" customHeight="1">
      <c r="B35" s="400" t="s">
        <v>1355</v>
      </c>
      <c r="C35" s="407">
        <v>12710</v>
      </c>
      <c r="D35" s="413">
        <v>14541</v>
      </c>
      <c r="E35" s="413">
        <v>8962</v>
      </c>
      <c r="F35" s="409">
        <v>12236</v>
      </c>
      <c r="G35" s="409">
        <v>27293</v>
      </c>
      <c r="H35" s="409"/>
    </row>
    <row r="36" spans="2:8" ht="13.5" customHeight="1">
      <c r="B36" s="400" t="s">
        <v>1356</v>
      </c>
      <c r="C36" s="407">
        <v>9500</v>
      </c>
      <c r="D36" s="413">
        <v>20075</v>
      </c>
      <c r="E36" s="413">
        <v>7713</v>
      </c>
      <c r="F36" s="409">
        <v>10443</v>
      </c>
      <c r="G36" s="409">
        <v>18938.6</v>
      </c>
      <c r="H36" s="409"/>
    </row>
    <row r="37" spans="2:8" ht="13.5" customHeight="1">
      <c r="B37" s="400" t="s">
        <v>1357</v>
      </c>
      <c r="C37" s="407">
        <v>18162</v>
      </c>
      <c r="D37" s="413">
        <v>15654</v>
      </c>
      <c r="E37" s="413">
        <v>7295</v>
      </c>
      <c r="F37" s="409">
        <v>12583.9</v>
      </c>
      <c r="G37" s="409">
        <v>27518</v>
      </c>
      <c r="H37" s="409"/>
    </row>
    <row r="38" spans="2:8" ht="13.5" customHeight="1">
      <c r="B38" s="400" t="s">
        <v>1001</v>
      </c>
      <c r="C38" s="407">
        <v>13050</v>
      </c>
      <c r="D38" s="413">
        <v>7970</v>
      </c>
      <c r="E38" s="413">
        <v>20300</v>
      </c>
      <c r="F38" s="409">
        <v>21570</v>
      </c>
      <c r="G38" s="409">
        <v>27686</v>
      </c>
      <c r="H38" s="409"/>
    </row>
    <row r="39" spans="2:8" ht="13.5" customHeight="1">
      <c r="B39" s="400" t="s">
        <v>1002</v>
      </c>
      <c r="C39" s="407">
        <v>18334.25</v>
      </c>
      <c r="D39" s="413">
        <v>10245</v>
      </c>
      <c r="E39" s="413">
        <v>17397</v>
      </c>
      <c r="F39" s="409">
        <v>17413</v>
      </c>
      <c r="G39" s="409">
        <v>23702</v>
      </c>
      <c r="H39" s="409"/>
    </row>
    <row r="40" spans="2:8" ht="13.5" customHeight="1">
      <c r="B40" s="404" t="s">
        <v>1003</v>
      </c>
      <c r="C40" s="411">
        <v>20358.5</v>
      </c>
      <c r="D40" s="412">
        <v>12862</v>
      </c>
      <c r="E40" s="412">
        <v>13980</v>
      </c>
      <c r="F40" s="432">
        <v>15934.2</v>
      </c>
      <c r="G40" s="432">
        <v>21522</v>
      </c>
      <c r="H40" s="432"/>
    </row>
    <row r="41" spans="2:8" ht="13.5" thickBot="1">
      <c r="B41" s="125" t="s">
        <v>1006</v>
      </c>
      <c r="C41" s="88">
        <v>152837.75</v>
      </c>
      <c r="D41" s="90">
        <v>175750.2</v>
      </c>
      <c r="E41" s="90">
        <v>170184</v>
      </c>
      <c r="F41" s="89">
        <v>258319.1</v>
      </c>
      <c r="G41" s="89">
        <v>293418.6</v>
      </c>
      <c r="H41" s="89">
        <v>118933.5</v>
      </c>
    </row>
  </sheetData>
  <mergeCells count="5">
    <mergeCell ref="B26:H26"/>
    <mergeCell ref="B3:D3"/>
    <mergeCell ref="B1:H1"/>
    <mergeCell ref="B2:H2"/>
    <mergeCell ref="B25:H2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 topLeftCell="O1">
      <selection activeCell="S37" sqref="S37"/>
    </sheetView>
  </sheetViews>
  <sheetFormatPr defaultColWidth="9.140625" defaultRowHeight="12.75"/>
  <cols>
    <col min="3" max="3" width="28.140625" style="0" customWidth="1"/>
  </cols>
  <sheetData>
    <row r="1" spans="1:26" ht="12.75">
      <c r="A1" s="1574" t="s">
        <v>1059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  <c r="P1" s="1574"/>
      <c r="Q1" s="1574"/>
      <c r="R1" s="1574"/>
      <c r="S1" s="79"/>
      <c r="T1" s="79"/>
      <c r="U1" s="79"/>
      <c r="V1" s="349"/>
      <c r="W1" s="349"/>
      <c r="X1" s="79"/>
      <c r="Y1" s="79"/>
      <c r="Z1" s="79"/>
    </row>
    <row r="2" spans="1:26" ht="15.75">
      <c r="A2" s="1587" t="s">
        <v>1383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76"/>
      <c r="T2" s="76"/>
      <c r="U2" s="76"/>
      <c r="V2" s="349"/>
      <c r="W2" s="349"/>
      <c r="X2" s="76"/>
      <c r="Y2" s="76"/>
      <c r="Z2" s="76"/>
    </row>
    <row r="3" spans="1:26" ht="12.75">
      <c r="A3" s="1618" t="s">
        <v>1439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76"/>
      <c r="T3" s="76"/>
      <c r="U3" s="76"/>
      <c r="V3" s="349"/>
      <c r="W3" s="349"/>
      <c r="X3" s="76"/>
      <c r="Y3" s="76"/>
      <c r="Z3" s="76"/>
    </row>
    <row r="4" spans="1:26" ht="13.5" thickBot="1">
      <c r="A4" s="13"/>
      <c r="B4" s="13"/>
      <c r="C4" s="13"/>
      <c r="D4" s="66"/>
      <c r="E4" s="66"/>
      <c r="F4" s="13"/>
      <c r="G4" s="13"/>
      <c r="H4" s="13"/>
      <c r="I4" s="66"/>
      <c r="J4" s="13"/>
      <c r="K4" s="66"/>
      <c r="L4" s="66"/>
      <c r="M4" s="54"/>
      <c r="N4" s="54"/>
      <c r="O4" s="54"/>
      <c r="P4" s="54"/>
      <c r="Q4" s="76"/>
      <c r="R4" s="76"/>
      <c r="S4" s="76"/>
      <c r="T4" s="76"/>
      <c r="U4" s="76"/>
      <c r="V4" s="132"/>
      <c r="W4" s="132"/>
      <c r="X4" s="76"/>
      <c r="Y4" s="76"/>
      <c r="Z4" s="76"/>
    </row>
    <row r="5" spans="1:26" ht="12.75" customHeight="1">
      <c r="A5" s="1640" t="s">
        <v>1384</v>
      </c>
      <c r="B5" s="1641"/>
      <c r="C5" s="1642"/>
      <c r="D5" s="433">
        <v>2003</v>
      </c>
      <c r="E5" s="433">
        <v>2004</v>
      </c>
      <c r="F5" s="433">
        <v>2005</v>
      </c>
      <c r="G5" s="1534">
        <v>2005</v>
      </c>
      <c r="H5" s="433">
        <v>2006</v>
      </c>
      <c r="I5" s="433">
        <v>2006</v>
      </c>
      <c r="J5" s="1535">
        <v>2006</v>
      </c>
      <c r="K5" s="1534">
        <v>2006</v>
      </c>
      <c r="L5" s="433">
        <v>2007</v>
      </c>
      <c r="M5" s="433">
        <v>2007</v>
      </c>
      <c r="N5" s="1535">
        <v>2007</v>
      </c>
      <c r="O5" s="1534">
        <v>2007</v>
      </c>
      <c r="P5" s="433">
        <v>2008</v>
      </c>
      <c r="Q5" s="433">
        <v>2008</v>
      </c>
      <c r="R5" s="1535">
        <v>2008</v>
      </c>
      <c r="S5" s="433">
        <v>2008</v>
      </c>
      <c r="T5" s="433">
        <v>2009</v>
      </c>
      <c r="U5" s="433">
        <v>2009</v>
      </c>
      <c r="V5" s="1660" t="s">
        <v>512</v>
      </c>
      <c r="W5" s="1662" t="s">
        <v>513</v>
      </c>
      <c r="X5" s="1662" t="s">
        <v>505</v>
      </c>
      <c r="Y5" s="1662" t="s">
        <v>1321</v>
      </c>
      <c r="Z5" s="1643" t="s">
        <v>506</v>
      </c>
    </row>
    <row r="6" spans="1:26" ht="12.75">
      <c r="A6" s="1645" t="s">
        <v>1440</v>
      </c>
      <c r="B6" s="1646"/>
      <c r="C6" s="1647"/>
      <c r="D6" s="434" t="s">
        <v>1082</v>
      </c>
      <c r="E6" s="434" t="s">
        <v>1082</v>
      </c>
      <c r="F6" s="434" t="s">
        <v>1082</v>
      </c>
      <c r="G6" s="1506" t="s">
        <v>994</v>
      </c>
      <c r="H6" s="434" t="s">
        <v>997</v>
      </c>
      <c r="I6" s="434" t="s">
        <v>1000</v>
      </c>
      <c r="J6" s="1393" t="s">
        <v>1082</v>
      </c>
      <c r="K6" s="1506" t="s">
        <v>994</v>
      </c>
      <c r="L6" s="434" t="s">
        <v>997</v>
      </c>
      <c r="M6" s="434" t="s">
        <v>1000</v>
      </c>
      <c r="N6" s="1393" t="s">
        <v>1082</v>
      </c>
      <c r="O6" s="1506" t="s">
        <v>994</v>
      </c>
      <c r="P6" s="434" t="s">
        <v>997</v>
      </c>
      <c r="Q6" s="434" t="s">
        <v>1000</v>
      </c>
      <c r="R6" s="1393" t="s">
        <v>1082</v>
      </c>
      <c r="S6" s="434" t="s">
        <v>994</v>
      </c>
      <c r="T6" s="434" t="s">
        <v>997</v>
      </c>
      <c r="U6" s="434" t="s">
        <v>1000</v>
      </c>
      <c r="V6" s="1661"/>
      <c r="W6" s="1663"/>
      <c r="X6" s="1663"/>
      <c r="Y6" s="1663"/>
      <c r="Z6" s="1644"/>
    </row>
    <row r="7" spans="1:26" ht="12.75">
      <c r="A7" s="59" t="s">
        <v>1441</v>
      </c>
      <c r="B7" s="15"/>
      <c r="C7" s="77"/>
      <c r="D7" s="132"/>
      <c r="E7" s="132"/>
      <c r="F7" s="363"/>
      <c r="G7" s="1507"/>
      <c r="H7" s="363"/>
      <c r="I7" s="132"/>
      <c r="J7" s="280"/>
      <c r="K7" s="131"/>
      <c r="L7" s="132"/>
      <c r="M7" s="132"/>
      <c r="N7" s="271"/>
      <c r="O7" s="270"/>
      <c r="P7" s="129"/>
      <c r="Q7" s="129"/>
      <c r="R7" s="1508"/>
      <c r="S7" s="136"/>
      <c r="T7" s="136"/>
      <c r="U7" s="136"/>
      <c r="V7" s="270"/>
      <c r="W7" s="129"/>
      <c r="X7" s="1509"/>
      <c r="Y7" s="1509"/>
      <c r="Z7" s="1536"/>
    </row>
    <row r="8" spans="1:26" ht="12.75">
      <c r="A8" s="59"/>
      <c r="B8" s="15" t="s">
        <v>1389</v>
      </c>
      <c r="C8" s="77"/>
      <c r="D8" s="133">
        <v>6</v>
      </c>
      <c r="E8" s="133">
        <v>6</v>
      </c>
      <c r="F8" s="435">
        <v>5</v>
      </c>
      <c r="G8" s="1510">
        <v>5</v>
      </c>
      <c r="H8" s="435">
        <v>5</v>
      </c>
      <c r="I8" s="133">
        <v>5</v>
      </c>
      <c r="J8" s="283">
        <v>5</v>
      </c>
      <c r="K8" s="282">
        <v>5</v>
      </c>
      <c r="L8" s="133">
        <v>5</v>
      </c>
      <c r="M8" s="133">
        <v>5</v>
      </c>
      <c r="N8" s="283">
        <v>5</v>
      </c>
      <c r="O8" s="282">
        <v>5</v>
      </c>
      <c r="P8" s="133">
        <v>5</v>
      </c>
      <c r="Q8" s="133">
        <v>5</v>
      </c>
      <c r="R8" s="283">
        <v>5</v>
      </c>
      <c r="S8" s="133">
        <v>5</v>
      </c>
      <c r="T8" s="133">
        <v>5.5</v>
      </c>
      <c r="U8" s="133">
        <v>5.5</v>
      </c>
      <c r="V8" s="131">
        <v>5.5</v>
      </c>
      <c r="W8" s="132">
        <v>5.5</v>
      </c>
      <c r="X8" s="132">
        <v>5.5</v>
      </c>
      <c r="Y8" s="132">
        <v>5.5</v>
      </c>
      <c r="Z8" s="1537">
        <v>5.5</v>
      </c>
    </row>
    <row r="9" spans="1:26" ht="12.75">
      <c r="A9" s="27"/>
      <c r="B9" s="15" t="s">
        <v>1442</v>
      </c>
      <c r="C9" s="77"/>
      <c r="D9" s="132">
        <v>5.5</v>
      </c>
      <c r="E9" s="132">
        <v>5.5</v>
      </c>
      <c r="F9" s="363">
        <v>5.5</v>
      </c>
      <c r="G9" s="1510">
        <v>6</v>
      </c>
      <c r="H9" s="435">
        <v>6</v>
      </c>
      <c r="I9" s="132">
        <v>6.25</v>
      </c>
      <c r="J9" s="280">
        <v>6.25</v>
      </c>
      <c r="K9" s="131">
        <v>6.25</v>
      </c>
      <c r="L9" s="132">
        <v>6.25</v>
      </c>
      <c r="M9" s="132">
        <v>6.25</v>
      </c>
      <c r="N9" s="280">
        <v>6.25</v>
      </c>
      <c r="O9" s="131">
        <v>6.25</v>
      </c>
      <c r="P9" s="132">
        <v>6.25</v>
      </c>
      <c r="Q9" s="132">
        <v>6.25</v>
      </c>
      <c r="R9" s="280">
        <v>6.25</v>
      </c>
      <c r="S9" s="132">
        <v>6.5</v>
      </c>
      <c r="T9" s="132">
        <v>6.5</v>
      </c>
      <c r="U9" s="132">
        <v>6.5</v>
      </c>
      <c r="V9" s="131">
        <v>6.5</v>
      </c>
      <c r="W9" s="132">
        <v>6.5</v>
      </c>
      <c r="X9" s="132">
        <v>6.5</v>
      </c>
      <c r="Y9" s="132">
        <v>6.5</v>
      </c>
      <c r="Z9" s="1537">
        <v>6.5</v>
      </c>
    </row>
    <row r="10" spans="1:26" ht="12.75">
      <c r="A10" s="55"/>
      <c r="B10" s="134" t="s">
        <v>1390</v>
      </c>
      <c r="C10" s="78"/>
      <c r="D10" s="130"/>
      <c r="E10" s="130"/>
      <c r="F10" s="371"/>
      <c r="G10" s="1391"/>
      <c r="H10" s="371"/>
      <c r="I10" s="130"/>
      <c r="J10" s="273"/>
      <c r="K10" s="272"/>
      <c r="L10" s="130"/>
      <c r="M10" s="130"/>
      <c r="N10" s="273"/>
      <c r="O10" s="272"/>
      <c r="P10" s="130"/>
      <c r="Q10" s="130"/>
      <c r="R10" s="1508"/>
      <c r="S10" s="136"/>
      <c r="T10" s="136"/>
      <c r="U10" s="136"/>
      <c r="V10" s="131"/>
      <c r="W10" s="132"/>
      <c r="X10" s="136"/>
      <c r="Y10" s="136"/>
      <c r="Z10" s="1538"/>
    </row>
    <row r="11" spans="1:26" ht="12.75">
      <c r="A11" s="27"/>
      <c r="B11" s="15" t="s">
        <v>1443</v>
      </c>
      <c r="C11" s="77"/>
      <c r="D11" s="131"/>
      <c r="E11" s="132"/>
      <c r="F11" s="363"/>
      <c r="G11" s="1507"/>
      <c r="H11" s="363"/>
      <c r="I11" s="363"/>
      <c r="J11" s="1511"/>
      <c r="K11" s="1507"/>
      <c r="L11" s="363"/>
      <c r="M11" s="363"/>
      <c r="N11" s="280"/>
      <c r="O11" s="131"/>
      <c r="P11" s="132"/>
      <c r="Q11" s="132"/>
      <c r="R11" s="1544"/>
      <c r="S11" s="1509"/>
      <c r="T11" s="1509"/>
      <c r="U11" s="1509"/>
      <c r="V11" s="270"/>
      <c r="W11" s="129"/>
      <c r="X11" s="1509"/>
      <c r="Y11" s="1509"/>
      <c r="Z11" s="1536"/>
    </row>
    <row r="12" spans="1:26" ht="12.75">
      <c r="A12" s="27"/>
      <c r="B12" s="15"/>
      <c r="C12" s="77" t="s">
        <v>1444</v>
      </c>
      <c r="D12" s="133">
        <v>3</v>
      </c>
      <c r="E12" s="133">
        <v>2</v>
      </c>
      <c r="F12" s="363">
        <v>1.5</v>
      </c>
      <c r="G12" s="1507">
        <v>1.5</v>
      </c>
      <c r="H12" s="363">
        <v>1.5</v>
      </c>
      <c r="I12" s="363">
        <v>1.5</v>
      </c>
      <c r="J12" s="1511">
        <v>1.5</v>
      </c>
      <c r="K12" s="1507">
        <v>1.5</v>
      </c>
      <c r="L12" s="363">
        <v>1.5</v>
      </c>
      <c r="M12" s="363">
        <v>1.5</v>
      </c>
      <c r="N12" s="1511">
        <v>1.5</v>
      </c>
      <c r="O12" s="131">
        <v>1.5</v>
      </c>
      <c r="P12" s="132">
        <v>1.5</v>
      </c>
      <c r="Q12" s="132">
        <v>1.5</v>
      </c>
      <c r="R12" s="280">
        <v>1.5</v>
      </c>
      <c r="S12" s="132">
        <v>1.5</v>
      </c>
      <c r="T12" s="132">
        <v>1.5</v>
      </c>
      <c r="U12" s="132">
        <v>1.5</v>
      </c>
      <c r="V12" s="282">
        <v>1.5</v>
      </c>
      <c r="W12" s="133">
        <v>1.5</v>
      </c>
      <c r="X12" s="132">
        <v>1.5</v>
      </c>
      <c r="Y12" s="132">
        <v>1.5</v>
      </c>
      <c r="Z12" s="1537">
        <v>1.5</v>
      </c>
    </row>
    <row r="13" spans="1:26" ht="12.75">
      <c r="A13" s="27"/>
      <c r="B13" s="15"/>
      <c r="C13" s="77" t="s">
        <v>1446</v>
      </c>
      <c r="D13" s="132">
        <v>4.5</v>
      </c>
      <c r="E13" s="132">
        <v>4.5</v>
      </c>
      <c r="F13" s="435">
        <v>3</v>
      </c>
      <c r="G13" s="1507">
        <v>3.5</v>
      </c>
      <c r="H13" s="363">
        <v>3.5</v>
      </c>
      <c r="I13" s="363">
        <v>3.5</v>
      </c>
      <c r="J13" s="1511">
        <v>3.5</v>
      </c>
      <c r="K13" s="1507">
        <v>3.5</v>
      </c>
      <c r="L13" s="363">
        <v>3.5</v>
      </c>
      <c r="M13" s="363">
        <v>3.5</v>
      </c>
      <c r="N13" s="1511">
        <v>3.5</v>
      </c>
      <c r="O13" s="1512">
        <v>2.5</v>
      </c>
      <c r="P13" s="132">
        <v>2.5</v>
      </c>
      <c r="Q13" s="132">
        <v>2.5</v>
      </c>
      <c r="R13" s="280">
        <v>2.5</v>
      </c>
      <c r="S13" s="133">
        <v>2</v>
      </c>
      <c r="T13" s="133">
        <v>2</v>
      </c>
      <c r="U13" s="133">
        <v>2</v>
      </c>
      <c r="V13" s="282">
        <v>3.5</v>
      </c>
      <c r="W13" s="133">
        <v>3.5</v>
      </c>
      <c r="X13" s="133">
        <v>2</v>
      </c>
      <c r="Y13" s="132">
        <v>2</v>
      </c>
      <c r="Z13" s="1537">
        <v>2</v>
      </c>
    </row>
    <row r="14" spans="1:26" ht="12.75">
      <c r="A14" s="27"/>
      <c r="B14" s="15"/>
      <c r="C14" s="77" t="s">
        <v>1445</v>
      </c>
      <c r="D14" s="436">
        <v>4.5</v>
      </c>
      <c r="E14" s="436">
        <v>4.5</v>
      </c>
      <c r="F14" s="437">
        <v>3</v>
      </c>
      <c r="G14" s="1513">
        <v>3.5</v>
      </c>
      <c r="H14" s="438">
        <v>3.5</v>
      </c>
      <c r="I14" s="438">
        <v>3.5</v>
      </c>
      <c r="J14" s="1514">
        <v>3.5</v>
      </c>
      <c r="K14" s="1513">
        <v>3.5</v>
      </c>
      <c r="L14" s="438">
        <v>3.5</v>
      </c>
      <c r="M14" s="438">
        <v>3.5</v>
      </c>
      <c r="N14" s="1514">
        <v>3.5</v>
      </c>
      <c r="O14" s="131">
        <v>3.5</v>
      </c>
      <c r="P14" s="132">
        <v>3.5</v>
      </c>
      <c r="Q14" s="132">
        <v>3.5</v>
      </c>
      <c r="R14" s="280">
        <v>3.5</v>
      </c>
      <c r="S14" s="132">
        <v>3.5</v>
      </c>
      <c r="T14" s="132">
        <v>3.5</v>
      </c>
      <c r="U14" s="132">
        <v>3.5</v>
      </c>
      <c r="V14" s="282">
        <v>2</v>
      </c>
      <c r="W14" s="133">
        <v>2</v>
      </c>
      <c r="X14" s="132">
        <v>3.5</v>
      </c>
      <c r="Y14" s="132">
        <v>3.5</v>
      </c>
      <c r="Z14" s="1537">
        <v>3.5</v>
      </c>
    </row>
    <row r="15" spans="1:26" ht="12.75">
      <c r="A15" s="27"/>
      <c r="B15" s="15"/>
      <c r="C15" s="77" t="s">
        <v>1447</v>
      </c>
      <c r="D15" s="133">
        <v>2</v>
      </c>
      <c r="E15" s="133">
        <v>2</v>
      </c>
      <c r="F15" s="435">
        <v>2</v>
      </c>
      <c r="G15" s="1507">
        <v>3.25</v>
      </c>
      <c r="H15" s="363">
        <v>3.25</v>
      </c>
      <c r="I15" s="363">
        <v>3.25</v>
      </c>
      <c r="J15" s="1511">
        <v>3.25</v>
      </c>
      <c r="K15" s="1507">
        <v>3.25</v>
      </c>
      <c r="L15" s="363">
        <v>3.25</v>
      </c>
      <c r="M15" s="363">
        <v>3.25</v>
      </c>
      <c r="N15" s="1511">
        <v>3.25</v>
      </c>
      <c r="O15" s="131">
        <v>3.25</v>
      </c>
      <c r="P15" s="132">
        <v>3.25</v>
      </c>
      <c r="Q15" s="132">
        <v>3.25</v>
      </c>
      <c r="R15" s="280">
        <v>3.25</v>
      </c>
      <c r="S15" s="132" t="s">
        <v>353</v>
      </c>
      <c r="T15" s="132" t="s">
        <v>353</v>
      </c>
      <c r="U15" s="132" t="s">
        <v>353</v>
      </c>
      <c r="V15" s="282" t="s">
        <v>353</v>
      </c>
      <c r="W15" s="133" t="s">
        <v>353</v>
      </c>
      <c r="X15" s="1515" t="s">
        <v>199</v>
      </c>
      <c r="Y15" s="1515" t="s">
        <v>199</v>
      </c>
      <c r="Z15" s="1539" t="s">
        <v>199</v>
      </c>
    </row>
    <row r="16" spans="1:26" ht="12.75">
      <c r="A16" s="55"/>
      <c r="B16" s="37" t="s">
        <v>354</v>
      </c>
      <c r="C16" s="78"/>
      <c r="D16" s="439">
        <v>0</v>
      </c>
      <c r="E16" s="439">
        <v>0</v>
      </c>
      <c r="F16" s="371">
        <v>1.5</v>
      </c>
      <c r="G16" s="1391">
        <v>1.5</v>
      </c>
      <c r="H16" s="371">
        <v>1.5</v>
      </c>
      <c r="I16" s="371">
        <v>1.5</v>
      </c>
      <c r="J16" s="1392">
        <v>1.5</v>
      </c>
      <c r="K16" s="1391">
        <v>1.5</v>
      </c>
      <c r="L16" s="371">
        <v>1.5</v>
      </c>
      <c r="M16" s="371">
        <v>1.5</v>
      </c>
      <c r="N16" s="1392">
        <v>1.5</v>
      </c>
      <c r="O16" s="1516">
        <v>2</v>
      </c>
      <c r="P16" s="440">
        <v>2</v>
      </c>
      <c r="Q16" s="440">
        <v>2</v>
      </c>
      <c r="R16" s="1517">
        <v>2</v>
      </c>
      <c r="S16" s="440">
        <v>3</v>
      </c>
      <c r="T16" s="440">
        <v>3</v>
      </c>
      <c r="U16" s="440">
        <v>3</v>
      </c>
      <c r="V16" s="1518">
        <v>3</v>
      </c>
      <c r="W16" s="440">
        <v>3</v>
      </c>
      <c r="X16" s="1519">
        <v>3</v>
      </c>
      <c r="Y16" s="440">
        <v>3</v>
      </c>
      <c r="Z16" s="1540">
        <v>3</v>
      </c>
    </row>
    <row r="17" spans="1:26" ht="12.75">
      <c r="A17" s="59" t="s">
        <v>1448</v>
      </c>
      <c r="B17" s="15"/>
      <c r="C17" s="77"/>
      <c r="D17" s="54"/>
      <c r="E17" s="54"/>
      <c r="F17" s="15"/>
      <c r="G17" s="278"/>
      <c r="H17" s="15"/>
      <c r="I17" s="54"/>
      <c r="J17" s="226"/>
      <c r="K17" s="274"/>
      <c r="L17" s="54"/>
      <c r="M17" s="54"/>
      <c r="N17" s="226"/>
      <c r="O17" s="274"/>
      <c r="P17" s="54"/>
      <c r="Q17" s="54"/>
      <c r="R17" s="1508"/>
      <c r="S17" s="136"/>
      <c r="T17" s="136"/>
      <c r="U17" s="136"/>
      <c r="V17" s="131"/>
      <c r="W17" s="132"/>
      <c r="X17" s="136"/>
      <c r="Y17" s="136"/>
      <c r="Z17" s="1538"/>
    </row>
    <row r="18" spans="1:26" ht="12.75">
      <c r="A18" s="59"/>
      <c r="B18" s="32" t="s">
        <v>1449</v>
      </c>
      <c r="C18" s="77"/>
      <c r="D18" s="44" t="s">
        <v>1186</v>
      </c>
      <c r="E18" s="44">
        <v>1.820083870967742</v>
      </c>
      <c r="F18" s="44" t="s">
        <v>1186</v>
      </c>
      <c r="G18" s="276">
        <v>2.62</v>
      </c>
      <c r="H18" s="44">
        <v>1.5925</v>
      </c>
      <c r="I18" s="44">
        <v>2.54</v>
      </c>
      <c r="J18" s="277">
        <v>2.3997</v>
      </c>
      <c r="K18" s="276">
        <v>2.01</v>
      </c>
      <c r="L18" s="44">
        <v>2.3749</v>
      </c>
      <c r="M18" s="44">
        <v>1.5013</v>
      </c>
      <c r="N18" s="277">
        <v>2.1337</v>
      </c>
      <c r="O18" s="276">
        <v>2.9733</v>
      </c>
      <c r="P18" s="44">
        <v>4.3458</v>
      </c>
      <c r="Q18" s="44">
        <v>3.17</v>
      </c>
      <c r="R18" s="280">
        <v>5.16</v>
      </c>
      <c r="S18" s="133" t="s">
        <v>814</v>
      </c>
      <c r="T18" s="44">
        <v>4.16</v>
      </c>
      <c r="U18" s="44">
        <v>5.9</v>
      </c>
      <c r="V18" s="131">
        <v>4.94</v>
      </c>
      <c r="W18" s="132">
        <v>1.51</v>
      </c>
      <c r="X18" s="44">
        <v>1.7511</v>
      </c>
      <c r="Y18" s="44">
        <v>2.0092</v>
      </c>
      <c r="Z18" s="1541">
        <v>6.9099</v>
      </c>
    </row>
    <row r="19" spans="1:26" ht="12.75">
      <c r="A19" s="27"/>
      <c r="B19" s="32" t="s">
        <v>1450</v>
      </c>
      <c r="C19" s="77"/>
      <c r="D19" s="441">
        <v>2.9805422437758247</v>
      </c>
      <c r="E19" s="441">
        <v>1.4706548192771083</v>
      </c>
      <c r="F19" s="441">
        <v>3.9398</v>
      </c>
      <c r="G19" s="276">
        <v>3.1</v>
      </c>
      <c r="H19" s="44">
        <v>2.4648049469964666</v>
      </c>
      <c r="I19" s="44">
        <v>2.89</v>
      </c>
      <c r="J19" s="277">
        <v>3.2485</v>
      </c>
      <c r="K19" s="276">
        <v>2.54</v>
      </c>
      <c r="L19" s="44">
        <v>2.6702572438162546</v>
      </c>
      <c r="M19" s="44">
        <v>1.8496</v>
      </c>
      <c r="N19" s="277">
        <v>2.7651</v>
      </c>
      <c r="O19" s="276">
        <v>2.3486</v>
      </c>
      <c r="P19" s="44">
        <v>3.8637</v>
      </c>
      <c r="Q19" s="44">
        <v>4.0699</v>
      </c>
      <c r="R19" s="280">
        <v>5.13</v>
      </c>
      <c r="S19" s="44">
        <v>6.08</v>
      </c>
      <c r="T19" s="44">
        <v>4.32</v>
      </c>
      <c r="U19" s="44">
        <v>5.98</v>
      </c>
      <c r="V19" s="131">
        <v>6.8</v>
      </c>
      <c r="W19" s="132">
        <v>1.77</v>
      </c>
      <c r="X19" s="44">
        <v>2.4136</v>
      </c>
      <c r="Y19" s="44">
        <v>2.7298</v>
      </c>
      <c r="Z19" s="1541">
        <v>4.6669</v>
      </c>
    </row>
    <row r="20" spans="1:26" ht="12.75">
      <c r="A20" s="27"/>
      <c r="B20" s="32" t="s">
        <v>1451</v>
      </c>
      <c r="C20" s="77"/>
      <c r="D20" s="44" t="s">
        <v>1186</v>
      </c>
      <c r="E20" s="44" t="s">
        <v>1186</v>
      </c>
      <c r="F20" s="442">
        <v>4.420184745762712</v>
      </c>
      <c r="G20" s="1520">
        <v>3.7</v>
      </c>
      <c r="H20" s="44">
        <v>2.5683</v>
      </c>
      <c r="I20" s="44">
        <v>3.77</v>
      </c>
      <c r="J20" s="277">
        <v>3.8641</v>
      </c>
      <c r="K20" s="276">
        <v>2.7782</v>
      </c>
      <c r="L20" s="443">
        <v>3.2519</v>
      </c>
      <c r="M20" s="443">
        <v>2.6727</v>
      </c>
      <c r="N20" s="1521">
        <v>3.51395</v>
      </c>
      <c r="O20" s="276">
        <v>2.6605</v>
      </c>
      <c r="P20" s="44">
        <v>4.325</v>
      </c>
      <c r="Q20" s="444">
        <v>4.39</v>
      </c>
      <c r="R20" s="280">
        <v>5.16</v>
      </c>
      <c r="S20" s="44">
        <v>5.64</v>
      </c>
      <c r="T20" s="44">
        <v>5.17</v>
      </c>
      <c r="U20" s="44">
        <v>5.77</v>
      </c>
      <c r="V20" s="131">
        <v>5.91</v>
      </c>
      <c r="W20" s="132">
        <v>0</v>
      </c>
      <c r="X20" s="44">
        <v>2.6771</v>
      </c>
      <c r="Y20" s="44">
        <v>0</v>
      </c>
      <c r="Z20" s="1541">
        <v>0</v>
      </c>
    </row>
    <row r="21" spans="1:26" ht="12.75">
      <c r="A21" s="27"/>
      <c r="B21" s="32" t="s">
        <v>1452</v>
      </c>
      <c r="C21" s="77"/>
      <c r="D21" s="44">
        <v>4.928079080914116</v>
      </c>
      <c r="E21" s="44">
        <v>3.8123749843660346</v>
      </c>
      <c r="F21" s="446">
        <v>4.78535242830253</v>
      </c>
      <c r="G21" s="276">
        <v>3.8745670329670325</v>
      </c>
      <c r="H21" s="44">
        <v>3.4186746835443036</v>
      </c>
      <c r="I21" s="44">
        <v>4.31</v>
      </c>
      <c r="J21" s="277">
        <v>4.04</v>
      </c>
      <c r="K21" s="276">
        <v>3.78</v>
      </c>
      <c r="L21" s="44">
        <v>3.1393493670886072</v>
      </c>
      <c r="M21" s="44">
        <v>3.0861</v>
      </c>
      <c r="N21" s="277">
        <v>3.9996456840042054</v>
      </c>
      <c r="O21" s="276">
        <v>3.0448</v>
      </c>
      <c r="P21" s="44">
        <v>4.6724</v>
      </c>
      <c r="Q21" s="44">
        <v>4.8222</v>
      </c>
      <c r="R21" s="280">
        <v>6.47</v>
      </c>
      <c r="S21" s="44">
        <v>5.57</v>
      </c>
      <c r="T21" s="44">
        <v>5.2</v>
      </c>
      <c r="U21" s="44">
        <v>5.96</v>
      </c>
      <c r="V21" s="131">
        <v>6.55</v>
      </c>
      <c r="W21" s="132">
        <v>0</v>
      </c>
      <c r="X21" s="44">
        <v>3.3858</v>
      </c>
      <c r="Y21" s="44">
        <v>0</v>
      </c>
      <c r="Z21" s="1541">
        <v>6.0352</v>
      </c>
    </row>
    <row r="22" spans="1:26" ht="12.75">
      <c r="A22" s="27"/>
      <c r="B22" s="15" t="s">
        <v>1387</v>
      </c>
      <c r="C22" s="77"/>
      <c r="D22" s="132" t="s">
        <v>1388</v>
      </c>
      <c r="E22" s="132" t="s">
        <v>1388</v>
      </c>
      <c r="F22" s="363" t="s">
        <v>1388</v>
      </c>
      <c r="G22" s="1507" t="s">
        <v>1388</v>
      </c>
      <c r="H22" s="363" t="s">
        <v>1388</v>
      </c>
      <c r="I22" s="132" t="s">
        <v>0</v>
      </c>
      <c r="J22" s="280" t="s">
        <v>0</v>
      </c>
      <c r="K22" s="131" t="s">
        <v>0</v>
      </c>
      <c r="L22" s="132" t="s">
        <v>0</v>
      </c>
      <c r="M22" s="132" t="s">
        <v>0</v>
      </c>
      <c r="N22" s="280" t="s">
        <v>0</v>
      </c>
      <c r="O22" s="131" t="s">
        <v>0</v>
      </c>
      <c r="P22" s="132" t="s">
        <v>1</v>
      </c>
      <c r="Q22" s="132" t="s">
        <v>1</v>
      </c>
      <c r="R22" s="280" t="s">
        <v>337</v>
      </c>
      <c r="S22" s="132" t="s">
        <v>337</v>
      </c>
      <c r="T22" s="132" t="s">
        <v>337</v>
      </c>
      <c r="U22" s="132" t="s">
        <v>337</v>
      </c>
      <c r="V22" s="1522" t="s">
        <v>514</v>
      </c>
      <c r="W22" s="286" t="s">
        <v>514</v>
      </c>
      <c r="X22" s="286" t="s">
        <v>514</v>
      </c>
      <c r="Y22" s="44" t="s">
        <v>514</v>
      </c>
      <c r="Z22" s="1541" t="s">
        <v>514</v>
      </c>
    </row>
    <row r="23" spans="1:26" ht="12.75">
      <c r="A23" s="55"/>
      <c r="B23" s="37" t="s">
        <v>2</v>
      </c>
      <c r="C23" s="78"/>
      <c r="D23" s="130" t="s">
        <v>3</v>
      </c>
      <c r="E23" s="130" t="s">
        <v>1386</v>
      </c>
      <c r="F23" s="371" t="s">
        <v>1386</v>
      </c>
      <c r="G23" s="1391" t="s">
        <v>1386</v>
      </c>
      <c r="H23" s="371" t="s">
        <v>1386</v>
      </c>
      <c r="I23" s="130" t="s">
        <v>4</v>
      </c>
      <c r="J23" s="273" t="s">
        <v>5</v>
      </c>
      <c r="K23" s="272" t="s">
        <v>5</v>
      </c>
      <c r="L23" s="130" t="s">
        <v>5</v>
      </c>
      <c r="M23" s="130" t="s">
        <v>5</v>
      </c>
      <c r="N23" s="273" t="s">
        <v>5</v>
      </c>
      <c r="O23" s="272" t="s">
        <v>6</v>
      </c>
      <c r="P23" s="130" t="s">
        <v>7</v>
      </c>
      <c r="Q23" s="130" t="s">
        <v>7</v>
      </c>
      <c r="R23" s="280" t="s">
        <v>338</v>
      </c>
      <c r="S23" s="132" t="s">
        <v>338</v>
      </c>
      <c r="T23" s="132" t="s">
        <v>6</v>
      </c>
      <c r="U23" s="132" t="s">
        <v>6</v>
      </c>
      <c r="V23" s="131" t="s">
        <v>6</v>
      </c>
      <c r="W23" s="132" t="s">
        <v>515</v>
      </c>
      <c r="X23" s="132" t="s">
        <v>515</v>
      </c>
      <c r="Y23" s="44" t="s">
        <v>515</v>
      </c>
      <c r="Z23" s="1541" t="s">
        <v>515</v>
      </c>
    </row>
    <row r="24" spans="1:26" ht="12.75">
      <c r="A24" s="447" t="s">
        <v>8</v>
      </c>
      <c r="B24" s="448"/>
      <c r="C24" s="449"/>
      <c r="D24" s="450">
        <v>4.5</v>
      </c>
      <c r="E24" s="450">
        <v>0.711</v>
      </c>
      <c r="F24" s="450">
        <v>4.712</v>
      </c>
      <c r="G24" s="1523">
        <v>3.177</v>
      </c>
      <c r="H24" s="450">
        <v>1.222</v>
      </c>
      <c r="I24" s="450">
        <v>1.965</v>
      </c>
      <c r="J24" s="1524">
        <v>2.133</v>
      </c>
      <c r="K24" s="1523">
        <v>2.111</v>
      </c>
      <c r="L24" s="450">
        <v>3.029</v>
      </c>
      <c r="M24" s="450">
        <v>1.688</v>
      </c>
      <c r="N24" s="1524">
        <v>3.0342345624701954</v>
      </c>
      <c r="O24" s="1525">
        <v>3.3517</v>
      </c>
      <c r="P24" s="451">
        <v>4.9267</v>
      </c>
      <c r="Q24" s="451">
        <v>2.69</v>
      </c>
      <c r="R24" s="1526">
        <v>3.61</v>
      </c>
      <c r="S24" s="451">
        <v>5.16</v>
      </c>
      <c r="T24" s="451">
        <v>3.37</v>
      </c>
      <c r="U24" s="451">
        <v>5.06</v>
      </c>
      <c r="V24" s="1527">
        <v>3.66</v>
      </c>
      <c r="W24" s="1528">
        <v>1.41</v>
      </c>
      <c r="X24" s="1529">
        <v>2</v>
      </c>
      <c r="Y24" s="1529">
        <v>5.1</v>
      </c>
      <c r="Z24" s="1542">
        <v>9.22</v>
      </c>
    </row>
    <row r="25" spans="1:26" ht="12.75">
      <c r="A25" s="59" t="s">
        <v>1394</v>
      </c>
      <c r="B25" s="15"/>
      <c r="C25" s="77"/>
      <c r="D25" s="132"/>
      <c r="E25" s="132"/>
      <c r="F25" s="363"/>
      <c r="G25" s="1507"/>
      <c r="H25" s="363"/>
      <c r="I25" s="132"/>
      <c r="J25" s="280"/>
      <c r="K25" s="131"/>
      <c r="L25" s="132"/>
      <c r="M25" s="132"/>
      <c r="N25" s="280"/>
      <c r="O25" s="131"/>
      <c r="P25" s="132"/>
      <c r="Q25" s="132"/>
      <c r="R25" s="1508"/>
      <c r="S25" s="136"/>
      <c r="T25" s="136"/>
      <c r="U25" s="199"/>
      <c r="V25" s="131"/>
      <c r="W25" s="132"/>
      <c r="X25" s="136"/>
      <c r="Y25" s="44"/>
      <c r="Z25" s="1541"/>
    </row>
    <row r="26" spans="1:26" ht="12.75">
      <c r="A26" s="27"/>
      <c r="B26" s="50" t="s">
        <v>1395</v>
      </c>
      <c r="C26" s="77"/>
      <c r="D26" s="132"/>
      <c r="E26" s="132"/>
      <c r="F26" s="363"/>
      <c r="G26" s="1507"/>
      <c r="H26" s="363"/>
      <c r="I26" s="132"/>
      <c r="J26" s="280"/>
      <c r="K26" s="131"/>
      <c r="L26" s="132"/>
      <c r="M26" s="132"/>
      <c r="N26" s="280"/>
      <c r="O26" s="131"/>
      <c r="P26" s="132"/>
      <c r="Q26" s="132"/>
      <c r="R26" s="1508"/>
      <c r="S26" s="136"/>
      <c r="T26" s="136"/>
      <c r="U26" s="199"/>
      <c r="V26" s="131"/>
      <c r="W26" s="132"/>
      <c r="X26" s="136"/>
      <c r="Y26" s="136"/>
      <c r="Z26" s="1538"/>
    </row>
    <row r="27" spans="1:26" ht="12.75">
      <c r="A27" s="27"/>
      <c r="B27" s="15" t="s">
        <v>1396</v>
      </c>
      <c r="C27" s="77"/>
      <c r="D27" s="132" t="s">
        <v>9</v>
      </c>
      <c r="E27" s="132" t="s">
        <v>1397</v>
      </c>
      <c r="F27" s="363" t="s">
        <v>10</v>
      </c>
      <c r="G27" s="1507" t="s">
        <v>1397</v>
      </c>
      <c r="H27" s="363" t="s">
        <v>1397</v>
      </c>
      <c r="I27" s="132" t="s">
        <v>1397</v>
      </c>
      <c r="J27" s="280" t="s">
        <v>1397</v>
      </c>
      <c r="K27" s="131" t="s">
        <v>1397</v>
      </c>
      <c r="L27" s="132" t="s">
        <v>1397</v>
      </c>
      <c r="M27" s="132" t="s">
        <v>1397</v>
      </c>
      <c r="N27" s="280" t="s">
        <v>1397</v>
      </c>
      <c r="O27" s="131" t="s">
        <v>1397</v>
      </c>
      <c r="P27" s="132" t="s">
        <v>1397</v>
      </c>
      <c r="Q27" s="132" t="s">
        <v>98</v>
      </c>
      <c r="R27" s="280" t="s">
        <v>98</v>
      </c>
      <c r="S27" s="132" t="s">
        <v>355</v>
      </c>
      <c r="T27" s="132" t="s">
        <v>318</v>
      </c>
      <c r="U27" s="132" t="s">
        <v>318</v>
      </c>
      <c r="V27" s="131" t="s">
        <v>550</v>
      </c>
      <c r="W27" s="132" t="s">
        <v>550</v>
      </c>
      <c r="X27" s="132" t="s">
        <v>550</v>
      </c>
      <c r="Y27" s="132" t="s">
        <v>550</v>
      </c>
      <c r="Z27" s="1537" t="s">
        <v>550</v>
      </c>
    </row>
    <row r="28" spans="1:26" ht="12.75">
      <c r="A28" s="27"/>
      <c r="B28" s="15" t="s">
        <v>1399</v>
      </c>
      <c r="C28" s="77"/>
      <c r="D28" s="132"/>
      <c r="E28" s="132"/>
      <c r="F28" s="363"/>
      <c r="G28" s="1507"/>
      <c r="H28" s="363"/>
      <c r="I28" s="132"/>
      <c r="J28" s="280"/>
      <c r="K28" s="131"/>
      <c r="L28" s="132"/>
      <c r="M28" s="132"/>
      <c r="N28" s="280"/>
      <c r="O28" s="131"/>
      <c r="P28" s="132"/>
      <c r="Q28" s="132"/>
      <c r="R28" s="1508"/>
      <c r="S28" s="136"/>
      <c r="T28" s="136"/>
      <c r="U28" s="199"/>
      <c r="V28" s="131"/>
      <c r="W28" s="132"/>
      <c r="X28" s="136"/>
      <c r="Y28" s="136"/>
      <c r="Z28" s="1538"/>
    </row>
    <row r="29" spans="1:26" ht="12.75">
      <c r="A29" s="27"/>
      <c r="B29" s="15"/>
      <c r="C29" s="77" t="s">
        <v>1400</v>
      </c>
      <c r="D29" s="445">
        <v>0</v>
      </c>
      <c r="E29" s="132" t="s">
        <v>1401</v>
      </c>
      <c r="F29" s="363" t="s">
        <v>11</v>
      </c>
      <c r="G29" s="1507" t="s">
        <v>1402</v>
      </c>
      <c r="H29" s="363" t="s">
        <v>1402</v>
      </c>
      <c r="I29" s="132" t="s">
        <v>1402</v>
      </c>
      <c r="J29" s="280" t="s">
        <v>1402</v>
      </c>
      <c r="K29" s="131" t="s">
        <v>1402</v>
      </c>
      <c r="L29" s="132" t="s">
        <v>1402</v>
      </c>
      <c r="M29" s="132" t="s">
        <v>1402</v>
      </c>
      <c r="N29" s="280" t="s">
        <v>1402</v>
      </c>
      <c r="O29" s="131" t="s">
        <v>1402</v>
      </c>
      <c r="P29" s="132" t="s">
        <v>1402</v>
      </c>
      <c r="Q29" s="132" t="s">
        <v>95</v>
      </c>
      <c r="R29" s="280" t="s">
        <v>95</v>
      </c>
      <c r="S29" s="132" t="s">
        <v>47</v>
      </c>
      <c r="T29" s="132" t="s">
        <v>47</v>
      </c>
      <c r="U29" s="132" t="s">
        <v>47</v>
      </c>
      <c r="V29" s="131" t="s">
        <v>47</v>
      </c>
      <c r="W29" s="132" t="s">
        <v>516</v>
      </c>
      <c r="X29" s="132" t="s">
        <v>740</v>
      </c>
      <c r="Y29" s="132" t="s">
        <v>740</v>
      </c>
      <c r="Z29" s="1537" t="s">
        <v>740</v>
      </c>
    </row>
    <row r="30" spans="1:26" ht="12.75">
      <c r="A30" s="27"/>
      <c r="B30" s="15"/>
      <c r="C30" s="77" t="s">
        <v>1403</v>
      </c>
      <c r="D30" s="132" t="s">
        <v>1397</v>
      </c>
      <c r="E30" s="132" t="s">
        <v>1404</v>
      </c>
      <c r="F30" s="132" t="s">
        <v>1405</v>
      </c>
      <c r="G30" s="131" t="s">
        <v>1402</v>
      </c>
      <c r="H30" s="132" t="s">
        <v>1405</v>
      </c>
      <c r="I30" s="132" t="s">
        <v>1405</v>
      </c>
      <c r="J30" s="280" t="s">
        <v>1405</v>
      </c>
      <c r="K30" s="131" t="s">
        <v>1405</v>
      </c>
      <c r="L30" s="132" t="s">
        <v>12</v>
      </c>
      <c r="M30" s="132" t="s">
        <v>12</v>
      </c>
      <c r="N30" s="280" t="s">
        <v>12</v>
      </c>
      <c r="O30" s="131" t="s">
        <v>12</v>
      </c>
      <c r="P30" s="132" t="s">
        <v>12</v>
      </c>
      <c r="Q30" s="132" t="s">
        <v>61</v>
      </c>
      <c r="R30" s="280" t="s">
        <v>61</v>
      </c>
      <c r="S30" s="132" t="s">
        <v>48</v>
      </c>
      <c r="T30" s="132" t="s">
        <v>48</v>
      </c>
      <c r="U30" s="132" t="s">
        <v>740</v>
      </c>
      <c r="V30" s="131" t="s">
        <v>551</v>
      </c>
      <c r="W30" s="132" t="s">
        <v>517</v>
      </c>
      <c r="X30" s="132" t="s">
        <v>517</v>
      </c>
      <c r="Y30" s="132" t="s">
        <v>517</v>
      </c>
      <c r="Z30" s="1537" t="s">
        <v>517</v>
      </c>
    </row>
    <row r="31" spans="1:26" ht="12.75">
      <c r="A31" s="27"/>
      <c r="B31" s="15"/>
      <c r="C31" s="77" t="s">
        <v>1406</v>
      </c>
      <c r="D31" s="132" t="s">
        <v>9</v>
      </c>
      <c r="E31" s="132" t="s">
        <v>1398</v>
      </c>
      <c r="F31" s="132" t="s">
        <v>13</v>
      </c>
      <c r="G31" s="131" t="s">
        <v>1407</v>
      </c>
      <c r="H31" s="132" t="s">
        <v>1407</v>
      </c>
      <c r="I31" s="132" t="s">
        <v>1407</v>
      </c>
      <c r="J31" s="280" t="s">
        <v>1407</v>
      </c>
      <c r="K31" s="131" t="s">
        <v>1407</v>
      </c>
      <c r="L31" s="132" t="s">
        <v>1407</v>
      </c>
      <c r="M31" s="132" t="s">
        <v>1407</v>
      </c>
      <c r="N31" s="280" t="s">
        <v>1407</v>
      </c>
      <c r="O31" s="131" t="s">
        <v>1407</v>
      </c>
      <c r="P31" s="132" t="s">
        <v>1407</v>
      </c>
      <c r="Q31" s="132" t="s">
        <v>62</v>
      </c>
      <c r="R31" s="280" t="s">
        <v>62</v>
      </c>
      <c r="S31" s="132" t="s">
        <v>335</v>
      </c>
      <c r="T31" s="132" t="s">
        <v>335</v>
      </c>
      <c r="U31" s="132" t="s">
        <v>741</v>
      </c>
      <c r="V31" s="131" t="s">
        <v>552</v>
      </c>
      <c r="W31" s="132" t="s">
        <v>552</v>
      </c>
      <c r="X31" s="132" t="s">
        <v>552</v>
      </c>
      <c r="Y31" s="132" t="s">
        <v>552</v>
      </c>
      <c r="Z31" s="1537" t="s">
        <v>552</v>
      </c>
    </row>
    <row r="32" spans="1:26" ht="12.75">
      <c r="A32" s="27"/>
      <c r="B32" s="15"/>
      <c r="C32" s="77" t="s">
        <v>1408</v>
      </c>
      <c r="D32" s="132" t="s">
        <v>14</v>
      </c>
      <c r="E32" s="132" t="s">
        <v>1410</v>
      </c>
      <c r="F32" s="132" t="s">
        <v>1411</v>
      </c>
      <c r="G32" s="1507" t="s">
        <v>1411</v>
      </c>
      <c r="H32" s="132" t="s">
        <v>1411</v>
      </c>
      <c r="I32" s="132" t="s">
        <v>1411</v>
      </c>
      <c r="J32" s="280" t="s">
        <v>1411</v>
      </c>
      <c r="K32" s="131" t="s">
        <v>1411</v>
      </c>
      <c r="L32" s="132" t="s">
        <v>1411</v>
      </c>
      <c r="M32" s="132" t="s">
        <v>1411</v>
      </c>
      <c r="N32" s="280" t="s">
        <v>1411</v>
      </c>
      <c r="O32" s="131" t="s">
        <v>1411</v>
      </c>
      <c r="P32" s="132" t="s">
        <v>1411</v>
      </c>
      <c r="Q32" s="132" t="s">
        <v>99</v>
      </c>
      <c r="R32" s="280" t="s">
        <v>9</v>
      </c>
      <c r="S32" s="132" t="s">
        <v>49</v>
      </c>
      <c r="T32" s="132" t="s">
        <v>49</v>
      </c>
      <c r="U32" s="132" t="s">
        <v>742</v>
      </c>
      <c r="V32" s="131" t="s">
        <v>553</v>
      </c>
      <c r="W32" s="132" t="s">
        <v>553</v>
      </c>
      <c r="X32" s="132" t="s">
        <v>200</v>
      </c>
      <c r="Y32" s="132" t="s">
        <v>553</v>
      </c>
      <c r="Z32" s="1537" t="s">
        <v>553</v>
      </c>
    </row>
    <row r="33" spans="1:26" ht="12.75">
      <c r="A33" s="27"/>
      <c r="B33" s="15"/>
      <c r="C33" s="77" t="s">
        <v>1412</v>
      </c>
      <c r="D33" s="132" t="s">
        <v>15</v>
      </c>
      <c r="E33" s="132" t="s">
        <v>17</v>
      </c>
      <c r="F33" s="132" t="s">
        <v>18</v>
      </c>
      <c r="G33" s="1507" t="s">
        <v>18</v>
      </c>
      <c r="H33" s="132" t="s">
        <v>19</v>
      </c>
      <c r="I33" s="132" t="s">
        <v>19</v>
      </c>
      <c r="J33" s="280" t="s">
        <v>19</v>
      </c>
      <c r="K33" s="131" t="s">
        <v>19</v>
      </c>
      <c r="L33" s="132" t="s">
        <v>20</v>
      </c>
      <c r="M33" s="132" t="s">
        <v>20</v>
      </c>
      <c r="N33" s="280" t="s">
        <v>20</v>
      </c>
      <c r="O33" s="131" t="s">
        <v>20</v>
      </c>
      <c r="P33" s="132" t="s">
        <v>20</v>
      </c>
      <c r="Q33" s="132" t="s">
        <v>63</v>
      </c>
      <c r="R33" s="280" t="s">
        <v>63</v>
      </c>
      <c r="S33" s="132" t="s">
        <v>50</v>
      </c>
      <c r="T33" s="132" t="s">
        <v>50</v>
      </c>
      <c r="U33" s="132" t="s">
        <v>743</v>
      </c>
      <c r="V33" s="131" t="s">
        <v>554</v>
      </c>
      <c r="W33" s="132" t="s">
        <v>554</v>
      </c>
      <c r="X33" s="132" t="s">
        <v>1322</v>
      </c>
      <c r="Y33" s="132" t="s">
        <v>554</v>
      </c>
      <c r="Z33" s="1537" t="s">
        <v>554</v>
      </c>
    </row>
    <row r="34" spans="1:26" ht="12.75">
      <c r="A34" s="27"/>
      <c r="B34" s="50" t="s">
        <v>1413</v>
      </c>
      <c r="C34" s="77"/>
      <c r="D34" s="132"/>
      <c r="E34" s="132"/>
      <c r="F34" s="363"/>
      <c r="G34" s="1507"/>
      <c r="H34" s="363"/>
      <c r="I34" s="132"/>
      <c r="J34" s="280"/>
      <c r="K34" s="131"/>
      <c r="L34" s="132"/>
      <c r="M34" s="132"/>
      <c r="N34" s="280"/>
      <c r="O34" s="131"/>
      <c r="P34" s="132"/>
      <c r="Q34" s="132"/>
      <c r="R34" s="1508"/>
      <c r="S34" s="136"/>
      <c r="T34" s="136"/>
      <c r="U34" s="199"/>
      <c r="V34" s="131"/>
      <c r="W34" s="132"/>
      <c r="X34" s="136"/>
      <c r="Y34" s="136"/>
      <c r="Z34" s="1538"/>
    </row>
    <row r="35" spans="1:26" ht="12.75">
      <c r="A35" s="27"/>
      <c r="B35" s="15" t="s">
        <v>1414</v>
      </c>
      <c r="C35" s="77"/>
      <c r="D35" s="132" t="s">
        <v>21</v>
      </c>
      <c r="E35" s="132" t="s">
        <v>1415</v>
      </c>
      <c r="F35" s="363" t="s">
        <v>22</v>
      </c>
      <c r="G35" s="1507" t="s">
        <v>23</v>
      </c>
      <c r="H35" s="363" t="s">
        <v>23</v>
      </c>
      <c r="I35" s="132" t="s">
        <v>23</v>
      </c>
      <c r="J35" s="280" t="s">
        <v>23</v>
      </c>
      <c r="K35" s="131" t="s">
        <v>23</v>
      </c>
      <c r="L35" s="132" t="s">
        <v>23</v>
      </c>
      <c r="M35" s="132" t="s">
        <v>23</v>
      </c>
      <c r="N35" s="280" t="s">
        <v>23</v>
      </c>
      <c r="O35" s="131" t="s">
        <v>23</v>
      </c>
      <c r="P35" s="132" t="s">
        <v>24</v>
      </c>
      <c r="Q35" s="132" t="s">
        <v>3</v>
      </c>
      <c r="R35" s="280" t="s">
        <v>3</v>
      </c>
      <c r="S35" s="132" t="s">
        <v>3</v>
      </c>
      <c r="T35" s="132" t="s">
        <v>3</v>
      </c>
      <c r="U35" s="132" t="s">
        <v>1323</v>
      </c>
      <c r="V35" s="131" t="s">
        <v>1323</v>
      </c>
      <c r="W35" s="132" t="s">
        <v>1323</v>
      </c>
      <c r="X35" s="132" t="s">
        <v>1323</v>
      </c>
      <c r="Y35" s="132" t="s">
        <v>24</v>
      </c>
      <c r="Z35" s="1537" t="s">
        <v>24</v>
      </c>
    </row>
    <row r="36" spans="1:26" ht="12.75">
      <c r="A36" s="27"/>
      <c r="B36" s="32" t="s">
        <v>1416</v>
      </c>
      <c r="C36" s="77"/>
      <c r="D36" s="132" t="s">
        <v>25</v>
      </c>
      <c r="E36" s="132" t="s">
        <v>1417</v>
      </c>
      <c r="F36" s="363" t="s">
        <v>28</v>
      </c>
      <c r="G36" s="1507" t="s">
        <v>1418</v>
      </c>
      <c r="H36" s="363" t="s">
        <v>1418</v>
      </c>
      <c r="I36" s="363" t="s">
        <v>1418</v>
      </c>
      <c r="J36" s="1511" t="s">
        <v>1418</v>
      </c>
      <c r="K36" s="1507" t="s">
        <v>1418</v>
      </c>
      <c r="L36" s="132" t="s">
        <v>1418</v>
      </c>
      <c r="M36" s="132" t="s">
        <v>1418</v>
      </c>
      <c r="N36" s="280" t="s">
        <v>1418</v>
      </c>
      <c r="O36" s="131" t="s">
        <v>1418</v>
      </c>
      <c r="P36" s="132" t="s">
        <v>1418</v>
      </c>
      <c r="Q36" s="132" t="s">
        <v>96</v>
      </c>
      <c r="R36" s="280" t="s">
        <v>96</v>
      </c>
      <c r="S36" s="132" t="s">
        <v>356</v>
      </c>
      <c r="T36" s="132" t="s">
        <v>356</v>
      </c>
      <c r="U36" s="132" t="s">
        <v>744</v>
      </c>
      <c r="V36" s="131" t="s">
        <v>356</v>
      </c>
      <c r="W36" s="132" t="s">
        <v>744</v>
      </c>
      <c r="X36" s="132" t="s">
        <v>744</v>
      </c>
      <c r="Y36" s="132" t="s">
        <v>744</v>
      </c>
      <c r="Z36" s="1537" t="s">
        <v>744</v>
      </c>
    </row>
    <row r="37" spans="1:26" ht="12.75">
      <c r="A37" s="27"/>
      <c r="B37" s="32" t="s">
        <v>1419</v>
      </c>
      <c r="C37" s="77"/>
      <c r="D37" s="132" t="s">
        <v>29</v>
      </c>
      <c r="E37" s="132" t="s">
        <v>1420</v>
      </c>
      <c r="F37" s="363" t="s">
        <v>30</v>
      </c>
      <c r="G37" s="1507" t="s">
        <v>30</v>
      </c>
      <c r="H37" s="363" t="s">
        <v>31</v>
      </c>
      <c r="I37" s="132" t="s">
        <v>31</v>
      </c>
      <c r="J37" s="280" t="s">
        <v>31</v>
      </c>
      <c r="K37" s="131" t="s">
        <v>31</v>
      </c>
      <c r="L37" s="132" t="s">
        <v>31</v>
      </c>
      <c r="M37" s="132" t="s">
        <v>31</v>
      </c>
      <c r="N37" s="280" t="s">
        <v>31</v>
      </c>
      <c r="O37" s="131" t="s">
        <v>1420</v>
      </c>
      <c r="P37" s="132" t="s">
        <v>1420</v>
      </c>
      <c r="Q37" s="132" t="s">
        <v>31</v>
      </c>
      <c r="R37" s="280" t="s">
        <v>31</v>
      </c>
      <c r="S37" s="132" t="s">
        <v>31</v>
      </c>
      <c r="T37" s="132" t="s">
        <v>31</v>
      </c>
      <c r="U37" s="132" t="s">
        <v>745</v>
      </c>
      <c r="V37" s="131" t="s">
        <v>555</v>
      </c>
      <c r="W37" s="132" t="s">
        <v>518</v>
      </c>
      <c r="X37" s="132" t="s">
        <v>201</v>
      </c>
      <c r="Y37" s="132" t="s">
        <v>201</v>
      </c>
      <c r="Z37" s="1537" t="s">
        <v>201</v>
      </c>
    </row>
    <row r="38" spans="1:26" ht="12.75">
      <c r="A38" s="27"/>
      <c r="B38" s="32" t="s">
        <v>1421</v>
      </c>
      <c r="C38" s="77"/>
      <c r="D38" s="132" t="s">
        <v>32</v>
      </c>
      <c r="E38" s="132" t="s">
        <v>1422</v>
      </c>
      <c r="F38" s="363" t="s">
        <v>33</v>
      </c>
      <c r="G38" s="1507" t="s">
        <v>33</v>
      </c>
      <c r="H38" s="363" t="s">
        <v>33</v>
      </c>
      <c r="I38" s="132" t="s">
        <v>33</v>
      </c>
      <c r="J38" s="280" t="s">
        <v>33</v>
      </c>
      <c r="K38" s="131" t="s">
        <v>33</v>
      </c>
      <c r="L38" s="132" t="s">
        <v>34</v>
      </c>
      <c r="M38" s="132" t="s">
        <v>34</v>
      </c>
      <c r="N38" s="280" t="s">
        <v>34</v>
      </c>
      <c r="O38" s="131" t="s">
        <v>34</v>
      </c>
      <c r="P38" s="132" t="s">
        <v>34</v>
      </c>
      <c r="Q38" s="132" t="s">
        <v>23</v>
      </c>
      <c r="R38" s="280" t="s">
        <v>23</v>
      </c>
      <c r="S38" s="132" t="s">
        <v>23</v>
      </c>
      <c r="T38" s="132" t="s">
        <v>23</v>
      </c>
      <c r="U38" s="132" t="s">
        <v>34</v>
      </c>
      <c r="V38" s="131" t="s">
        <v>34</v>
      </c>
      <c r="W38" s="132" t="s">
        <v>34</v>
      </c>
      <c r="X38" s="132" t="s">
        <v>34</v>
      </c>
      <c r="Y38" s="132" t="s">
        <v>34</v>
      </c>
      <c r="Z38" s="1537" t="s">
        <v>34</v>
      </c>
    </row>
    <row r="39" spans="1:26" ht="13.5" thickBot="1">
      <c r="A39" s="27"/>
      <c r="B39" s="32" t="s">
        <v>1423</v>
      </c>
      <c r="C39" s="77"/>
      <c r="D39" s="132" t="s">
        <v>35</v>
      </c>
      <c r="E39" s="132" t="s">
        <v>1424</v>
      </c>
      <c r="F39" s="363" t="s">
        <v>36</v>
      </c>
      <c r="G39" s="1507" t="s">
        <v>37</v>
      </c>
      <c r="H39" s="363" t="s">
        <v>37</v>
      </c>
      <c r="I39" s="132" t="s">
        <v>37</v>
      </c>
      <c r="J39" s="280" t="s">
        <v>37</v>
      </c>
      <c r="K39" s="131" t="s">
        <v>37</v>
      </c>
      <c r="L39" s="132" t="s">
        <v>38</v>
      </c>
      <c r="M39" s="132" t="s">
        <v>38</v>
      </c>
      <c r="N39" s="280" t="s">
        <v>38</v>
      </c>
      <c r="O39" s="131" t="s">
        <v>38</v>
      </c>
      <c r="P39" s="132" t="s">
        <v>38</v>
      </c>
      <c r="Q39" s="132" t="s">
        <v>97</v>
      </c>
      <c r="R39" s="280" t="s">
        <v>97</v>
      </c>
      <c r="S39" s="132" t="s">
        <v>97</v>
      </c>
      <c r="T39" s="132" t="s">
        <v>97</v>
      </c>
      <c r="U39" s="132" t="s">
        <v>97</v>
      </c>
      <c r="V39" s="131" t="s">
        <v>97</v>
      </c>
      <c r="W39" s="132" t="s">
        <v>97</v>
      </c>
      <c r="X39" s="132" t="s">
        <v>1324</v>
      </c>
      <c r="Y39" s="132" t="s">
        <v>37</v>
      </c>
      <c r="Z39" s="1537" t="s">
        <v>37</v>
      </c>
    </row>
    <row r="40" spans="1:26" ht="13.5" thickBot="1">
      <c r="A40" s="1530" t="s">
        <v>1425</v>
      </c>
      <c r="B40" s="1531"/>
      <c r="C40" s="1532"/>
      <c r="D40" s="1533">
        <v>4.8</v>
      </c>
      <c r="E40" s="1533">
        <v>4</v>
      </c>
      <c r="F40" s="1533">
        <v>4.5</v>
      </c>
      <c r="G40" s="1648">
        <v>8</v>
      </c>
      <c r="H40" s="1649"/>
      <c r="I40" s="1649"/>
      <c r="J40" s="1650"/>
      <c r="K40" s="1651">
        <v>6.4</v>
      </c>
      <c r="L40" s="1652"/>
      <c r="M40" s="1652"/>
      <c r="N40" s="1653"/>
      <c r="O40" s="1654">
        <v>7.7</v>
      </c>
      <c r="P40" s="1655"/>
      <c r="Q40" s="1655"/>
      <c r="R40" s="1656"/>
      <c r="S40" s="1637"/>
      <c r="T40" s="1638"/>
      <c r="U40" s="1639"/>
      <c r="V40" s="1657">
        <v>13.2</v>
      </c>
      <c r="W40" s="1658"/>
      <c r="X40" s="1658"/>
      <c r="Y40" s="1658"/>
      <c r="Z40" s="1659"/>
    </row>
    <row r="41" spans="1:26" ht="12.75">
      <c r="A41" s="31" t="s">
        <v>1437</v>
      </c>
      <c r="B41" s="15"/>
      <c r="C41" s="15"/>
      <c r="D41" s="66"/>
      <c r="E41" s="66"/>
      <c r="F41" s="13"/>
      <c r="G41" s="13"/>
      <c r="H41" s="13"/>
      <c r="I41" s="66"/>
      <c r="J41" s="13"/>
      <c r="K41" s="66"/>
      <c r="L41" s="66"/>
      <c r="M41" s="54"/>
      <c r="N41" s="54"/>
      <c r="O41" s="54"/>
      <c r="P41" s="54"/>
      <c r="Q41" s="76"/>
      <c r="R41" s="76"/>
      <c r="S41" s="76"/>
      <c r="T41" s="76"/>
      <c r="U41" s="76"/>
      <c r="V41" s="349"/>
      <c r="W41" s="349"/>
      <c r="X41" s="76"/>
      <c r="Y41" s="76"/>
      <c r="Z41" s="76"/>
    </row>
    <row r="42" spans="1:26" ht="12.75">
      <c r="A42" s="31" t="s">
        <v>1438</v>
      </c>
      <c r="B42" s="15"/>
      <c r="C42" s="15"/>
      <c r="D42" s="66"/>
      <c r="E42" s="66"/>
      <c r="F42" s="13"/>
      <c r="G42" s="13"/>
      <c r="H42" s="13"/>
      <c r="I42" s="66"/>
      <c r="J42" s="13"/>
      <c r="K42" s="66"/>
      <c r="L42" s="66"/>
      <c r="M42" s="54"/>
      <c r="N42" s="54"/>
      <c r="O42" s="54"/>
      <c r="P42" s="54"/>
      <c r="Q42" s="76"/>
      <c r="R42" s="76"/>
      <c r="S42" s="76"/>
      <c r="T42" s="76"/>
      <c r="U42" s="76"/>
      <c r="V42" s="349"/>
      <c r="W42" s="349"/>
      <c r="X42" s="76"/>
      <c r="Y42" s="76"/>
      <c r="Z42" s="76"/>
    </row>
    <row r="43" spans="1:26" ht="12.75">
      <c r="A43" s="68" t="s">
        <v>357</v>
      </c>
      <c r="B43" s="15"/>
      <c r="C43" s="15"/>
      <c r="D43" s="66"/>
      <c r="E43" s="66"/>
      <c r="F43" s="13"/>
      <c r="G43" s="13"/>
      <c r="H43" s="13"/>
      <c r="I43" s="66"/>
      <c r="J43" s="13"/>
      <c r="K43" s="66"/>
      <c r="L43" s="66"/>
      <c r="M43" s="54"/>
      <c r="N43" s="54"/>
      <c r="O43" s="54"/>
      <c r="P43" s="54"/>
      <c r="Q43" s="76"/>
      <c r="R43" s="76"/>
      <c r="S43" s="76"/>
      <c r="T43" s="76"/>
      <c r="U43" s="76"/>
      <c r="V43" s="349"/>
      <c r="W43" s="349"/>
      <c r="X43" s="76"/>
      <c r="Y43" s="76"/>
      <c r="Z43" s="76"/>
    </row>
    <row r="44" spans="1:26" ht="12.75">
      <c r="A44" s="14"/>
      <c r="B44" s="136"/>
      <c r="C44" s="136"/>
      <c r="D44" s="269"/>
      <c r="E44" s="269"/>
      <c r="F44" s="76"/>
      <c r="G44" s="76"/>
      <c r="H44" s="76"/>
      <c r="I44" s="269"/>
      <c r="J44" s="76"/>
      <c r="K44" s="269"/>
      <c r="L44" s="269"/>
      <c r="M44" s="199"/>
      <c r="N44" s="199"/>
      <c r="O44" s="199"/>
      <c r="P44" s="199"/>
      <c r="Q44" s="76"/>
      <c r="R44" s="76"/>
      <c r="S44" s="76"/>
      <c r="T44" s="76"/>
      <c r="U44" s="76"/>
      <c r="V44" s="349"/>
      <c r="W44" s="349"/>
      <c r="X44" s="76"/>
      <c r="Y44" s="76"/>
      <c r="Z44" s="76"/>
    </row>
    <row r="45" spans="1:26" ht="12.75">
      <c r="A45" s="76"/>
      <c r="B45" s="136"/>
      <c r="C45" s="136"/>
      <c r="D45" s="269"/>
      <c r="E45" s="269"/>
      <c r="F45" s="76"/>
      <c r="G45" s="76"/>
      <c r="H45" s="76"/>
      <c r="I45" s="269"/>
      <c r="J45" s="76"/>
      <c r="K45" s="269"/>
      <c r="L45" s="269"/>
      <c r="M45" s="199"/>
      <c r="N45" s="199"/>
      <c r="O45" s="199"/>
      <c r="P45" s="199"/>
      <c r="Q45" s="76"/>
      <c r="R45" s="76"/>
      <c r="S45" s="76"/>
      <c r="T45" s="76"/>
      <c r="U45" s="76"/>
      <c r="V45" s="349"/>
      <c r="W45" s="349"/>
      <c r="X45" s="76"/>
      <c r="Y45" s="76"/>
      <c r="Z45" s="76"/>
    </row>
    <row r="46" spans="1:26" ht="12.75">
      <c r="A46" s="76"/>
      <c r="B46" s="136"/>
      <c r="C46" s="136"/>
      <c r="D46" s="269"/>
      <c r="E46" s="269"/>
      <c r="F46" s="76"/>
      <c r="G46" s="76"/>
      <c r="H46" s="76"/>
      <c r="I46" s="269"/>
      <c r="J46" s="76"/>
      <c r="K46" s="269"/>
      <c r="L46" s="269"/>
      <c r="M46" s="199"/>
      <c r="N46" s="199"/>
      <c r="O46" s="199"/>
      <c r="P46" s="199"/>
      <c r="Q46" s="76"/>
      <c r="R46" s="76"/>
      <c r="S46" s="76"/>
      <c r="T46" s="76"/>
      <c r="U46" s="76"/>
      <c r="V46" s="349"/>
      <c r="W46" s="349"/>
      <c r="X46" s="76"/>
      <c r="Y46" s="76"/>
      <c r="Z46" s="76"/>
    </row>
    <row r="47" spans="1:26" ht="12.75">
      <c r="A47" s="76"/>
      <c r="B47" s="136"/>
      <c r="C47" s="136"/>
      <c r="D47" s="269"/>
      <c r="E47" s="269"/>
      <c r="F47" s="76"/>
      <c r="G47" s="76"/>
      <c r="H47" s="76"/>
      <c r="I47" s="269"/>
      <c r="J47" s="76"/>
      <c r="K47" s="269"/>
      <c r="L47" s="269"/>
      <c r="M47" s="199"/>
      <c r="N47" s="199"/>
      <c r="O47" s="199"/>
      <c r="P47" s="199"/>
      <c r="Q47" s="76"/>
      <c r="R47" s="76"/>
      <c r="S47" s="76"/>
      <c r="T47" s="76"/>
      <c r="U47" s="76"/>
      <c r="V47" s="349"/>
      <c r="W47" s="349"/>
      <c r="X47" s="76"/>
      <c r="Y47" s="76"/>
      <c r="Z47" s="76"/>
    </row>
    <row r="48" spans="2:3" ht="12.75">
      <c r="B48" s="136"/>
      <c r="C48" s="136"/>
    </row>
    <row r="49" spans="2:3" ht="12.75">
      <c r="B49" s="136"/>
      <c r="C49" s="136"/>
    </row>
    <row r="50" spans="2:3" ht="12.75">
      <c r="B50" s="136"/>
      <c r="C50" s="136"/>
    </row>
    <row r="51" spans="2:3" ht="12.75">
      <c r="B51" s="136"/>
      <c r="C51" s="136"/>
    </row>
    <row r="52" spans="2:3" ht="12.75">
      <c r="B52" s="136"/>
      <c r="C52" s="136"/>
    </row>
    <row r="53" spans="2:3" ht="12.75">
      <c r="B53" s="136"/>
      <c r="C53" s="136"/>
    </row>
    <row r="54" spans="2:3" ht="12.75">
      <c r="B54" s="136"/>
      <c r="C54" s="136"/>
    </row>
    <row r="55" spans="2:3" ht="12.75">
      <c r="B55" s="136"/>
      <c r="C55" s="136"/>
    </row>
    <row r="56" spans="2:3" ht="12.75">
      <c r="B56" s="136"/>
      <c r="C56" s="136"/>
    </row>
    <row r="57" spans="2:3" ht="12.75">
      <c r="B57" s="136"/>
      <c r="C57" s="136"/>
    </row>
    <row r="58" spans="2:3" ht="12.75">
      <c r="B58" s="136"/>
      <c r="C58" s="136"/>
    </row>
    <row r="59" spans="2:3" ht="12.75">
      <c r="B59" s="136"/>
      <c r="C59" s="136"/>
    </row>
    <row r="60" spans="2:3" ht="12.75">
      <c r="B60" s="136"/>
      <c r="C60" s="136"/>
    </row>
    <row r="61" spans="2:3" ht="12.75">
      <c r="B61" s="136"/>
      <c r="C61" s="136"/>
    </row>
    <row r="62" spans="2:3" ht="12.75">
      <c r="B62" s="136"/>
      <c r="C62" s="136"/>
    </row>
    <row r="63" spans="2:3" ht="12.75">
      <c r="B63" s="136"/>
      <c r="C63" s="136"/>
    </row>
    <row r="64" spans="2:3" ht="12.75">
      <c r="B64" s="136"/>
      <c r="C64" s="136"/>
    </row>
    <row r="65" spans="2:3" ht="12.75">
      <c r="B65" s="136"/>
      <c r="C65" s="136"/>
    </row>
    <row r="66" spans="2:3" ht="12.75">
      <c r="B66" s="136"/>
      <c r="C66" s="136"/>
    </row>
    <row r="67" spans="2:3" ht="12.75">
      <c r="B67" s="136"/>
      <c r="C67" s="136"/>
    </row>
  </sheetData>
  <mergeCells count="15">
    <mergeCell ref="Z5:Z6"/>
    <mergeCell ref="A6:C6"/>
    <mergeCell ref="G40:J40"/>
    <mergeCell ref="K40:N40"/>
    <mergeCell ref="O40:R40"/>
    <mergeCell ref="V40:Z40"/>
    <mergeCell ref="V5:V6"/>
    <mergeCell ref="W5:W6"/>
    <mergeCell ref="X5:X6"/>
    <mergeCell ref="Y5:Y6"/>
    <mergeCell ref="S40:U40"/>
    <mergeCell ref="A1:R1"/>
    <mergeCell ref="A2:R2"/>
    <mergeCell ref="A3:R3"/>
    <mergeCell ref="A5:C5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3">
      <selection activeCell="G24" sqref="G24"/>
    </sheetView>
  </sheetViews>
  <sheetFormatPr defaultColWidth="9.8515625" defaultRowHeight="12.75"/>
  <cols>
    <col min="1" max="1" width="13.140625" style="285" hidden="1" customWidth="1"/>
    <col min="2" max="2" width="8.00390625" style="285" customWidth="1"/>
    <col min="3" max="14" width="6.28125" style="284" customWidth="1"/>
    <col min="15" max="15" width="7.421875" style="285" bestFit="1" customWidth="1"/>
    <col min="16" max="16384" width="9.421875" style="284" customWidth="1"/>
  </cols>
  <sheetData>
    <row r="1" spans="1:15" ht="12.75">
      <c r="A1" s="1574" t="s">
        <v>1093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</row>
    <row r="2" spans="1:16" ht="15.75">
      <c r="A2" s="1636" t="s">
        <v>39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318"/>
    </row>
    <row r="3" spans="1:15" ht="12.75" hidden="1">
      <c r="A3" s="34"/>
      <c r="B3" s="34"/>
      <c r="C3" s="98"/>
      <c r="D3" s="138"/>
      <c r="E3" s="138"/>
      <c r="F3" s="138"/>
      <c r="G3" s="98"/>
      <c r="H3" s="98"/>
      <c r="I3" s="98"/>
      <c r="J3" s="98"/>
      <c r="K3" s="98"/>
      <c r="L3" s="98"/>
      <c r="M3" s="98"/>
      <c r="N3" s="98"/>
      <c r="O3" s="34"/>
    </row>
    <row r="4" spans="1:15" ht="13.5" thickBot="1">
      <c r="A4" s="34"/>
      <c r="B4" s="34"/>
      <c r="C4" s="98"/>
      <c r="D4" s="98"/>
      <c r="E4" s="98"/>
      <c r="F4" s="98"/>
      <c r="G4" s="98"/>
      <c r="H4" s="98"/>
      <c r="I4" s="98"/>
      <c r="J4" s="98"/>
      <c r="K4" s="98"/>
      <c r="L4" s="138"/>
      <c r="M4" s="98"/>
      <c r="N4" s="98"/>
      <c r="O4" s="1347" t="s">
        <v>557</v>
      </c>
    </row>
    <row r="5" spans="1:15" s="285" customFormat="1" ht="13.5" thickTop="1">
      <c r="A5" s="1664" t="s">
        <v>40</v>
      </c>
      <c r="B5" s="779"/>
      <c r="C5" s="1666" t="s">
        <v>1075</v>
      </c>
      <c r="D5" s="1666"/>
      <c r="E5" s="1666"/>
      <c r="F5" s="1666"/>
      <c r="G5" s="1666"/>
      <c r="H5" s="1666"/>
      <c r="I5" s="1666"/>
      <c r="J5" s="1666"/>
      <c r="K5" s="1666"/>
      <c r="L5" s="1666"/>
      <c r="M5" s="1666"/>
      <c r="N5" s="1667"/>
      <c r="O5" s="780" t="s">
        <v>1289</v>
      </c>
    </row>
    <row r="6" spans="1:15" s="285" customFormat="1" ht="12.75">
      <c r="A6" s="1665"/>
      <c r="B6" s="781" t="s">
        <v>40</v>
      </c>
      <c r="C6" s="782" t="s">
        <v>579</v>
      </c>
      <c r="D6" s="783" t="s">
        <v>987</v>
      </c>
      <c r="E6" s="783" t="s">
        <v>994</v>
      </c>
      <c r="F6" s="783" t="s">
        <v>995</v>
      </c>
      <c r="G6" s="783" t="s">
        <v>996</v>
      </c>
      <c r="H6" s="783" t="s">
        <v>997</v>
      </c>
      <c r="I6" s="783" t="s">
        <v>998</v>
      </c>
      <c r="J6" s="783" t="s">
        <v>999</v>
      </c>
      <c r="K6" s="783" t="s">
        <v>1000</v>
      </c>
      <c r="L6" s="783" t="s">
        <v>1001</v>
      </c>
      <c r="M6" s="783" t="s">
        <v>1081</v>
      </c>
      <c r="N6" s="784" t="s">
        <v>1082</v>
      </c>
      <c r="O6" s="785" t="s">
        <v>851</v>
      </c>
    </row>
    <row r="7" spans="1:15" ht="15" customHeight="1">
      <c r="A7" s="306" t="s">
        <v>746</v>
      </c>
      <c r="B7" s="786" t="s">
        <v>41</v>
      </c>
      <c r="C7" s="452">
        <v>8.43</v>
      </c>
      <c r="D7" s="452">
        <v>8.78</v>
      </c>
      <c r="E7" s="452">
        <v>8.84</v>
      </c>
      <c r="F7" s="452">
        <v>8.7</v>
      </c>
      <c r="G7" s="452">
        <v>8.82</v>
      </c>
      <c r="H7" s="452">
        <v>8.93</v>
      </c>
      <c r="I7" s="452">
        <v>9.33</v>
      </c>
      <c r="J7" s="452">
        <v>9.56</v>
      </c>
      <c r="K7" s="452">
        <v>9.6</v>
      </c>
      <c r="L7" s="452">
        <v>9.64</v>
      </c>
      <c r="M7" s="452">
        <v>9.59</v>
      </c>
      <c r="N7" s="787">
        <v>9.64</v>
      </c>
      <c r="O7" s="788">
        <v>9.24</v>
      </c>
    </row>
    <row r="8" spans="1:15" ht="15" customHeight="1">
      <c r="A8" s="306" t="s">
        <v>747</v>
      </c>
      <c r="B8" s="786" t="s">
        <v>42</v>
      </c>
      <c r="C8" s="452">
        <v>10.17</v>
      </c>
      <c r="D8" s="452">
        <v>10.45</v>
      </c>
      <c r="E8" s="452">
        <v>12.17</v>
      </c>
      <c r="F8" s="452">
        <v>11.68</v>
      </c>
      <c r="G8" s="452">
        <v>12.03</v>
      </c>
      <c r="H8" s="452">
        <v>12.36</v>
      </c>
      <c r="I8" s="452">
        <v>12.57</v>
      </c>
      <c r="J8" s="452">
        <v>12.43</v>
      </c>
      <c r="K8" s="452">
        <v>11.3</v>
      </c>
      <c r="L8" s="452">
        <v>9.56</v>
      </c>
      <c r="M8" s="452">
        <v>11.28</v>
      </c>
      <c r="N8" s="787">
        <v>11.92</v>
      </c>
      <c r="O8" s="789">
        <v>11.34</v>
      </c>
    </row>
    <row r="9" spans="1:15" ht="15" customHeight="1">
      <c r="A9" s="306" t="s">
        <v>748</v>
      </c>
      <c r="B9" s="786" t="s">
        <v>43</v>
      </c>
      <c r="C9" s="452">
        <v>8.49</v>
      </c>
      <c r="D9" s="452">
        <v>5.94</v>
      </c>
      <c r="E9" s="452">
        <v>7.24</v>
      </c>
      <c r="F9" s="452">
        <v>8.74</v>
      </c>
      <c r="G9" s="452">
        <v>6.05</v>
      </c>
      <c r="H9" s="452">
        <v>3.93</v>
      </c>
      <c r="I9" s="452">
        <v>7.57</v>
      </c>
      <c r="J9" s="452">
        <v>7.56</v>
      </c>
      <c r="K9" s="452">
        <v>6.38</v>
      </c>
      <c r="L9" s="452">
        <v>4.93</v>
      </c>
      <c r="M9" s="452">
        <v>5.31</v>
      </c>
      <c r="N9" s="787">
        <v>6.01</v>
      </c>
      <c r="O9" s="789">
        <v>6.5</v>
      </c>
    </row>
    <row r="10" spans="1:15" ht="15" customHeight="1">
      <c r="A10" s="306" t="s">
        <v>749</v>
      </c>
      <c r="B10" s="786" t="s">
        <v>44</v>
      </c>
      <c r="C10" s="452">
        <v>6.36</v>
      </c>
      <c r="D10" s="452">
        <v>6.26</v>
      </c>
      <c r="E10" s="452">
        <v>6.54</v>
      </c>
      <c r="F10" s="452">
        <v>7.02</v>
      </c>
      <c r="G10" s="452">
        <v>6.91</v>
      </c>
      <c r="H10" s="452">
        <v>6.99</v>
      </c>
      <c r="I10" s="452">
        <v>7.38</v>
      </c>
      <c r="J10" s="452">
        <v>7.97</v>
      </c>
      <c r="K10" s="452">
        <v>8.12</v>
      </c>
      <c r="L10" s="452">
        <v>7.94</v>
      </c>
      <c r="M10" s="452">
        <v>7.89</v>
      </c>
      <c r="N10" s="787">
        <v>8.33</v>
      </c>
      <c r="O10" s="789">
        <v>7.35</v>
      </c>
    </row>
    <row r="11" spans="1:15" ht="15" customHeight="1">
      <c r="A11" s="306" t="s">
        <v>750</v>
      </c>
      <c r="B11" s="786" t="s">
        <v>45</v>
      </c>
      <c r="C11" s="452">
        <v>8.34</v>
      </c>
      <c r="D11" s="452">
        <v>8.61</v>
      </c>
      <c r="E11" s="452">
        <v>8.78</v>
      </c>
      <c r="F11" s="452">
        <v>9.14</v>
      </c>
      <c r="G11" s="452">
        <v>9.69</v>
      </c>
      <c r="H11" s="452">
        <v>11.83</v>
      </c>
      <c r="I11" s="452">
        <v>12.68</v>
      </c>
      <c r="J11" s="452">
        <v>12.21</v>
      </c>
      <c r="K11" s="452">
        <v>10.93</v>
      </c>
      <c r="L11" s="452">
        <v>12.7</v>
      </c>
      <c r="M11" s="452">
        <v>12.88</v>
      </c>
      <c r="N11" s="787">
        <v>12.66</v>
      </c>
      <c r="O11" s="789">
        <v>10.93</v>
      </c>
    </row>
    <row r="12" spans="1:15" ht="15" customHeight="1">
      <c r="A12" s="306" t="s">
        <v>751</v>
      </c>
      <c r="B12" s="786" t="s">
        <v>51</v>
      </c>
      <c r="C12" s="452">
        <v>12.180580266567938</v>
      </c>
      <c r="D12" s="452">
        <v>11.753995135135135</v>
      </c>
      <c r="E12" s="452">
        <v>11.43</v>
      </c>
      <c r="F12" s="452">
        <v>11.62647106257875</v>
      </c>
      <c r="G12" s="452">
        <v>11.507426486486487</v>
      </c>
      <c r="H12" s="452">
        <v>11.47</v>
      </c>
      <c r="I12" s="452">
        <v>11.624515713784637</v>
      </c>
      <c r="J12" s="452">
        <v>10.994226486486486</v>
      </c>
      <c r="K12" s="452">
        <v>9.76545743647647</v>
      </c>
      <c r="L12" s="452">
        <v>8.51255915744377</v>
      </c>
      <c r="M12" s="452">
        <v>6.032429189189189</v>
      </c>
      <c r="N12" s="787">
        <v>5.6191894558599635</v>
      </c>
      <c r="O12" s="789">
        <v>10.22055196436712</v>
      </c>
    </row>
    <row r="13" spans="1:15" ht="15" customHeight="1">
      <c r="A13" s="306" t="s">
        <v>752</v>
      </c>
      <c r="B13" s="786" t="s">
        <v>52</v>
      </c>
      <c r="C13" s="452">
        <v>4.868429567408652</v>
      </c>
      <c r="D13" s="452">
        <v>3.3598782967250815</v>
      </c>
      <c r="E13" s="452">
        <v>3.8128924099661266</v>
      </c>
      <c r="F13" s="452">
        <v>3.358146871062578</v>
      </c>
      <c r="G13" s="452">
        <v>2.630800540540541</v>
      </c>
      <c r="H13" s="452">
        <v>2.7138949166740067</v>
      </c>
      <c r="I13" s="452">
        <v>3.9024395212095753</v>
      </c>
      <c r="J13" s="452">
        <v>4.0046837837837845</v>
      </c>
      <c r="K13" s="452">
        <v>4.168231948270435</v>
      </c>
      <c r="L13" s="452">
        <v>3.4432686832740216</v>
      </c>
      <c r="M13" s="452">
        <v>3.2424281081081077</v>
      </c>
      <c r="N13" s="787">
        <v>2.8717697704892062</v>
      </c>
      <c r="O13" s="789">
        <v>3.5174291324677225</v>
      </c>
    </row>
    <row r="14" spans="1:15" ht="15" customHeight="1">
      <c r="A14" s="306" t="s">
        <v>753</v>
      </c>
      <c r="B14" s="786" t="s">
        <v>53</v>
      </c>
      <c r="C14" s="452">
        <v>1.6129035699286014</v>
      </c>
      <c r="D14" s="452">
        <v>0.89907419712949</v>
      </c>
      <c r="E14" s="452">
        <v>0.846207755463706</v>
      </c>
      <c r="F14" s="452">
        <v>2.879197306069458</v>
      </c>
      <c r="G14" s="452">
        <v>3.2362716517326144</v>
      </c>
      <c r="H14" s="452">
        <v>3.288953117353205</v>
      </c>
      <c r="I14" s="452">
        <v>1.6134097188476224</v>
      </c>
      <c r="J14" s="452">
        <v>1.2147113333333335</v>
      </c>
      <c r="K14" s="452">
        <v>2.1575733145895724</v>
      </c>
      <c r="L14" s="452">
        <v>3.090519992960225</v>
      </c>
      <c r="M14" s="452">
        <v>3.3535156756756757</v>
      </c>
      <c r="N14" s="787">
        <v>3.3197895928330032</v>
      </c>
      <c r="O14" s="789">
        <v>2.3316103563160104</v>
      </c>
    </row>
    <row r="15" spans="1:15" ht="15" customHeight="1">
      <c r="A15" s="306" t="s">
        <v>754</v>
      </c>
      <c r="B15" s="786" t="s">
        <v>54</v>
      </c>
      <c r="C15" s="452">
        <v>3.3968185352308224</v>
      </c>
      <c r="D15" s="452">
        <v>2.895359281579573</v>
      </c>
      <c r="E15" s="452">
        <v>3.4084731132075468</v>
      </c>
      <c r="F15" s="452">
        <v>4.093331220329517</v>
      </c>
      <c r="G15" s="452">
        <v>3.994682751045284</v>
      </c>
      <c r="H15" s="452">
        <v>4.440908264329805</v>
      </c>
      <c r="I15" s="452">
        <v>5.164051891704268</v>
      </c>
      <c r="J15" s="452">
        <v>5.596070322580646</v>
      </c>
      <c r="K15" s="452">
        <v>5.456351824840063</v>
      </c>
      <c r="L15" s="452">
        <v>5.726184461067665</v>
      </c>
      <c r="M15" s="452">
        <v>5.46250458618313</v>
      </c>
      <c r="N15" s="787">
        <v>5.360435168115558</v>
      </c>
      <c r="O15" s="789">
        <v>4.662800140488818</v>
      </c>
    </row>
    <row r="16" spans="1:15" ht="15" customHeight="1">
      <c r="A16" s="306" t="s">
        <v>755</v>
      </c>
      <c r="B16" s="786" t="s">
        <v>55</v>
      </c>
      <c r="C16" s="452">
        <v>5.425047309961818</v>
      </c>
      <c r="D16" s="452">
        <v>5.222550591166958</v>
      </c>
      <c r="E16" s="452">
        <v>4.872020754716981</v>
      </c>
      <c r="F16" s="452">
        <v>5.242749264705882</v>
      </c>
      <c r="G16" s="452">
        <v>5.304209852404553</v>
      </c>
      <c r="H16" s="452">
        <v>5.26434765889847</v>
      </c>
      <c r="I16" s="452">
        <v>5.170746858729607</v>
      </c>
      <c r="J16" s="452">
        <v>4.551349535702849</v>
      </c>
      <c r="K16" s="452">
        <v>3.871767249497724</v>
      </c>
      <c r="L16" s="452">
        <v>4.674502013189865</v>
      </c>
      <c r="M16" s="452">
        <v>4.940809824561403</v>
      </c>
      <c r="N16" s="787">
        <v>4.9510305534645385</v>
      </c>
      <c r="O16" s="789">
        <v>4.9643167763801666</v>
      </c>
    </row>
    <row r="17" spans="1:15" ht="15" customHeight="1">
      <c r="A17" s="306" t="s">
        <v>756</v>
      </c>
      <c r="B17" s="786" t="s">
        <v>56</v>
      </c>
      <c r="C17" s="452">
        <v>4.775216950572465</v>
      </c>
      <c r="D17" s="452">
        <v>3.77765162028212</v>
      </c>
      <c r="E17" s="452">
        <v>4.663893382237086</v>
      </c>
      <c r="F17" s="452">
        <v>4.9555454448777025</v>
      </c>
      <c r="G17" s="452">
        <v>4.953859860574043</v>
      </c>
      <c r="H17" s="452">
        <v>4.846119482616302</v>
      </c>
      <c r="I17" s="452">
        <v>5.187522395978776</v>
      </c>
      <c r="J17" s="452">
        <v>5.385691068024617</v>
      </c>
      <c r="K17" s="452">
        <v>5.052342023311288</v>
      </c>
      <c r="L17" s="452">
        <v>4.859117983803406</v>
      </c>
      <c r="M17" s="452">
        <v>4.519417635205055</v>
      </c>
      <c r="N17" s="787">
        <v>3.780621060673431</v>
      </c>
      <c r="O17" s="789">
        <v>4.708875790310837</v>
      </c>
    </row>
    <row r="18" spans="1:16" ht="15" customHeight="1">
      <c r="A18" s="306" t="s">
        <v>757</v>
      </c>
      <c r="B18" s="786" t="s">
        <v>57</v>
      </c>
      <c r="C18" s="452">
        <v>3.41748440269408</v>
      </c>
      <c r="D18" s="452">
        <v>3.4932778280050107</v>
      </c>
      <c r="E18" s="452">
        <v>3.5961985600462625</v>
      </c>
      <c r="F18" s="452">
        <v>4.02602993577213</v>
      </c>
      <c r="G18" s="452">
        <v>3.7520925058548005</v>
      </c>
      <c r="H18" s="452">
        <v>4.10236892545691</v>
      </c>
      <c r="I18" s="452">
        <v>4.0122495923431405</v>
      </c>
      <c r="J18" s="452">
        <v>3.906800049016938</v>
      </c>
      <c r="K18" s="452">
        <v>4.055525032860332</v>
      </c>
      <c r="L18" s="452">
        <v>2.911661630829377</v>
      </c>
      <c r="M18" s="452">
        <v>1.6678396383639233</v>
      </c>
      <c r="N18" s="787">
        <v>2.9805422437758247</v>
      </c>
      <c r="O18" s="789">
        <v>3.4814174393084554</v>
      </c>
      <c r="P18" s="307"/>
    </row>
    <row r="19" spans="1:15" ht="15" customHeight="1">
      <c r="A19" s="308" t="s">
        <v>758</v>
      </c>
      <c r="B19" s="790" t="s">
        <v>1370</v>
      </c>
      <c r="C19" s="452">
        <v>4.027662566465792</v>
      </c>
      <c r="D19" s="452">
        <v>3.6609049773755653</v>
      </c>
      <c r="E19" s="452">
        <v>3.701351713395639</v>
      </c>
      <c r="F19" s="452">
        <v>3.676631343283582</v>
      </c>
      <c r="G19" s="452">
        <v>3.850785333333333</v>
      </c>
      <c r="H19" s="452">
        <v>3.9490213213213217</v>
      </c>
      <c r="I19" s="452">
        <v>3.940556451612903</v>
      </c>
      <c r="J19" s="452">
        <v>3.8080159420289847</v>
      </c>
      <c r="K19" s="452">
        <v>1.6973710622710623</v>
      </c>
      <c r="L19" s="452">
        <v>0.7020408450704225</v>
      </c>
      <c r="M19" s="452">
        <v>0.8240442028985507</v>
      </c>
      <c r="N19" s="787">
        <v>1.4706548192771083</v>
      </c>
      <c r="O19" s="789">
        <v>2.929587760230834</v>
      </c>
    </row>
    <row r="20" spans="1:16" ht="15" customHeight="1">
      <c r="A20" s="306" t="s">
        <v>759</v>
      </c>
      <c r="B20" s="786" t="s">
        <v>1347</v>
      </c>
      <c r="C20" s="452">
        <v>0.6176727272727273</v>
      </c>
      <c r="D20" s="452">
        <v>0.629863076923077</v>
      </c>
      <c r="E20" s="452">
        <v>1.3400342756183745</v>
      </c>
      <c r="F20" s="452">
        <v>1.9721844155844157</v>
      </c>
      <c r="G20" s="452">
        <v>2.401290153846154</v>
      </c>
      <c r="H20" s="452">
        <v>2.080350530035336</v>
      </c>
      <c r="I20" s="452">
        <v>2.3784652173913043</v>
      </c>
      <c r="J20" s="452">
        <v>2.9391873188405797</v>
      </c>
      <c r="K20" s="452">
        <v>3.109814156626506</v>
      </c>
      <c r="L20" s="452">
        <v>3.6963909090909097</v>
      </c>
      <c r="M20" s="452">
        <v>3.8208818461538465</v>
      </c>
      <c r="N20" s="787">
        <v>3.939815901060071</v>
      </c>
      <c r="O20" s="789">
        <v>2.4576696244599545</v>
      </c>
      <c r="P20" s="307"/>
    </row>
    <row r="21" spans="1:15" s="98" customFormat="1" ht="15" customHeight="1">
      <c r="A21" s="309" t="s">
        <v>760</v>
      </c>
      <c r="B21" s="791" t="s">
        <v>576</v>
      </c>
      <c r="C21" s="452">
        <v>2.2590185714285718</v>
      </c>
      <c r="D21" s="452">
        <v>3.3845412060301507</v>
      </c>
      <c r="E21" s="452">
        <v>3.102005803571429</v>
      </c>
      <c r="F21" s="452">
        <v>2.687988475836431</v>
      </c>
      <c r="G21" s="452">
        <v>2.1998130653266332</v>
      </c>
      <c r="H21" s="452">
        <v>2.4648049469964666</v>
      </c>
      <c r="I21" s="452">
        <v>2.2032</v>
      </c>
      <c r="J21" s="452">
        <v>2.651</v>
      </c>
      <c r="K21" s="452">
        <v>2.8861</v>
      </c>
      <c r="L21" s="452">
        <v>3.6293</v>
      </c>
      <c r="M21" s="452">
        <v>3.3082</v>
      </c>
      <c r="N21" s="787">
        <v>3.2485</v>
      </c>
      <c r="O21" s="789">
        <v>2.8427</v>
      </c>
    </row>
    <row r="22" spans="1:15" s="286" customFormat="1" ht="15" customHeight="1">
      <c r="A22" s="310" t="s">
        <v>760</v>
      </c>
      <c r="B22" s="792" t="s">
        <v>577</v>
      </c>
      <c r="C22" s="793">
        <v>2.9887</v>
      </c>
      <c r="D22" s="452">
        <v>2.7829</v>
      </c>
      <c r="E22" s="452">
        <v>2.5369</v>
      </c>
      <c r="F22" s="452">
        <v>2.1101</v>
      </c>
      <c r="G22" s="452">
        <v>1.9827</v>
      </c>
      <c r="H22" s="452">
        <v>2.6703</v>
      </c>
      <c r="I22" s="452">
        <v>2.5963603174603174</v>
      </c>
      <c r="J22" s="452">
        <v>2.3605678095238094</v>
      </c>
      <c r="K22" s="452">
        <v>1.8496</v>
      </c>
      <c r="L22" s="452">
        <v>2.4269</v>
      </c>
      <c r="M22" s="452">
        <v>2.1681</v>
      </c>
      <c r="N22" s="794">
        <v>2.7651367875647668</v>
      </c>
      <c r="O22" s="795">
        <v>2.4216334168057867</v>
      </c>
    </row>
    <row r="23" spans="1:15" s="287" customFormat="1" ht="15" customHeight="1">
      <c r="A23" s="311" t="s">
        <v>760</v>
      </c>
      <c r="B23" s="792" t="s">
        <v>1095</v>
      </c>
      <c r="C23" s="793">
        <v>4.2514</v>
      </c>
      <c r="D23" s="452">
        <v>2.1419</v>
      </c>
      <c r="E23" s="453">
        <v>2.3486</v>
      </c>
      <c r="F23" s="453">
        <v>3.0267</v>
      </c>
      <c r="G23" s="453">
        <v>3.5927</v>
      </c>
      <c r="H23" s="453">
        <v>3.8637</v>
      </c>
      <c r="I23" s="452">
        <v>5.7924</v>
      </c>
      <c r="J23" s="452">
        <v>5.5404</v>
      </c>
      <c r="K23" s="452">
        <v>4.0699</v>
      </c>
      <c r="L23" s="452">
        <v>5.32</v>
      </c>
      <c r="M23" s="452">
        <v>5.41</v>
      </c>
      <c r="N23" s="794">
        <v>5.13</v>
      </c>
      <c r="O23" s="795">
        <v>4.22</v>
      </c>
    </row>
    <row r="24" spans="2:15" ht="12.75">
      <c r="B24" s="792" t="s">
        <v>336</v>
      </c>
      <c r="C24" s="452">
        <v>5.17</v>
      </c>
      <c r="D24" s="452">
        <v>3.73</v>
      </c>
      <c r="E24" s="35">
        <v>6.08</v>
      </c>
      <c r="F24" s="35">
        <v>5.55</v>
      </c>
      <c r="G24" s="35">
        <v>4.72</v>
      </c>
      <c r="H24" s="35">
        <v>4.32</v>
      </c>
      <c r="I24" s="35">
        <v>6.64</v>
      </c>
      <c r="J24" s="35">
        <v>6.83</v>
      </c>
      <c r="K24" s="35">
        <v>5.98</v>
      </c>
      <c r="L24" s="35">
        <v>6.73</v>
      </c>
      <c r="M24" s="365">
        <v>6</v>
      </c>
      <c r="N24" s="692">
        <v>6.8</v>
      </c>
      <c r="O24" s="1553">
        <v>5.83</v>
      </c>
    </row>
    <row r="25" spans="2:15" ht="13.5" thickBot="1">
      <c r="B25" s="1554" t="s">
        <v>1219</v>
      </c>
      <c r="C25" s="1548">
        <v>1.77</v>
      </c>
      <c r="D25" s="1548">
        <v>2.4136</v>
      </c>
      <c r="E25" s="1548">
        <v>2.7298</v>
      </c>
      <c r="F25" s="1548">
        <v>4.6669</v>
      </c>
      <c r="G25" s="796"/>
      <c r="H25" s="796"/>
      <c r="I25" s="796"/>
      <c r="J25" s="796"/>
      <c r="K25" s="796"/>
      <c r="L25" s="796"/>
      <c r="M25" s="796"/>
      <c r="N25" s="797"/>
      <c r="O25" s="798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K7" sqref="K7"/>
    </sheetView>
  </sheetViews>
  <sheetFormatPr defaultColWidth="9.8515625" defaultRowHeight="12.75"/>
  <cols>
    <col min="1" max="1" width="9.28125" style="289" hidden="1" customWidth="1"/>
    <col min="2" max="2" width="7.8515625" style="289" customWidth="1"/>
    <col min="3" max="13" width="5.28125" style="288" customWidth="1"/>
    <col min="14" max="14" width="6.28125" style="288" customWidth="1"/>
    <col min="15" max="15" width="8.00390625" style="289" customWidth="1"/>
    <col min="16" max="16384" width="9.421875" style="288" customWidth="1"/>
  </cols>
  <sheetData>
    <row r="1" spans="1:15" ht="12.75">
      <c r="A1" s="1574" t="s">
        <v>1073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</row>
    <row r="2" spans="1:16" ht="15.75">
      <c r="A2" s="1636" t="s">
        <v>58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319"/>
    </row>
    <row r="3" spans="1:15" ht="12.75" hidden="1">
      <c r="A3" s="34"/>
      <c r="B3" s="34"/>
      <c r="C3" s="98"/>
      <c r="D3" s="138"/>
      <c r="E3" s="138"/>
      <c r="F3" s="138"/>
      <c r="G3" s="98"/>
      <c r="H3" s="98"/>
      <c r="I3" s="98"/>
      <c r="J3" s="98"/>
      <c r="K3" s="98"/>
      <c r="L3" s="98"/>
      <c r="M3" s="98"/>
      <c r="N3" s="98"/>
      <c r="O3" s="34"/>
    </row>
    <row r="4" spans="1:15" ht="13.5" thickBot="1">
      <c r="A4" s="34"/>
      <c r="B4" s="34"/>
      <c r="C4" s="98"/>
      <c r="D4" s="98"/>
      <c r="E4" s="98"/>
      <c r="F4" s="98"/>
      <c r="G4" s="98"/>
      <c r="H4" s="98"/>
      <c r="I4" s="98"/>
      <c r="J4" s="98"/>
      <c r="K4" s="98"/>
      <c r="L4" s="138"/>
      <c r="M4" s="98"/>
      <c r="N4" s="98"/>
      <c r="O4" s="1347" t="s">
        <v>557</v>
      </c>
    </row>
    <row r="5" spans="1:15" s="289" customFormat="1" ht="12.75">
      <c r="A5" s="1668" t="s">
        <v>40</v>
      </c>
      <c r="B5" s="1670" t="s">
        <v>40</v>
      </c>
      <c r="C5" s="1672" t="s">
        <v>1075</v>
      </c>
      <c r="D5" s="1673"/>
      <c r="E5" s="1673"/>
      <c r="F5" s="1673"/>
      <c r="G5" s="1673"/>
      <c r="H5" s="1673"/>
      <c r="I5" s="1673"/>
      <c r="J5" s="1673"/>
      <c r="K5" s="1673"/>
      <c r="L5" s="1673"/>
      <c r="M5" s="1673"/>
      <c r="N5" s="1674"/>
      <c r="O5" s="454" t="s">
        <v>1289</v>
      </c>
    </row>
    <row r="6" spans="1:15" s="289" customFormat="1" ht="12.75">
      <c r="A6" s="1669"/>
      <c r="B6" s="1671"/>
      <c r="C6" s="799" t="s">
        <v>579</v>
      </c>
      <c r="D6" s="783" t="s">
        <v>987</v>
      </c>
      <c r="E6" s="783" t="s">
        <v>994</v>
      </c>
      <c r="F6" s="783" t="s">
        <v>995</v>
      </c>
      <c r="G6" s="783" t="s">
        <v>996</v>
      </c>
      <c r="H6" s="783" t="s">
        <v>997</v>
      </c>
      <c r="I6" s="783" t="s">
        <v>998</v>
      </c>
      <c r="J6" s="783" t="s">
        <v>999</v>
      </c>
      <c r="K6" s="783" t="s">
        <v>1000</v>
      </c>
      <c r="L6" s="783" t="s">
        <v>1001</v>
      </c>
      <c r="M6" s="783" t="s">
        <v>1081</v>
      </c>
      <c r="N6" s="784" t="s">
        <v>1082</v>
      </c>
      <c r="O6" s="800" t="s">
        <v>851</v>
      </c>
    </row>
    <row r="7" spans="1:15" ht="15.75" customHeight="1">
      <c r="A7" s="312" t="s">
        <v>751</v>
      </c>
      <c r="B7" s="801" t="s">
        <v>51</v>
      </c>
      <c r="C7" s="802" t="s">
        <v>1186</v>
      </c>
      <c r="D7" s="455" t="s">
        <v>1186</v>
      </c>
      <c r="E7" s="455" t="s">
        <v>1186</v>
      </c>
      <c r="F7" s="455" t="s">
        <v>1186</v>
      </c>
      <c r="G7" s="455" t="s">
        <v>1186</v>
      </c>
      <c r="H7" s="452">
        <v>11.9631</v>
      </c>
      <c r="I7" s="455" t="s">
        <v>1186</v>
      </c>
      <c r="J7" s="455" t="s">
        <v>1186</v>
      </c>
      <c r="K7" s="452">
        <v>10.5283</v>
      </c>
      <c r="L7" s="455" t="s">
        <v>1186</v>
      </c>
      <c r="M7" s="452">
        <v>8.9766</v>
      </c>
      <c r="N7" s="803" t="s">
        <v>1186</v>
      </c>
      <c r="O7" s="456">
        <v>10.344</v>
      </c>
    </row>
    <row r="8" spans="1:15" ht="15.75" customHeight="1">
      <c r="A8" s="312" t="s">
        <v>752</v>
      </c>
      <c r="B8" s="801" t="s">
        <v>52</v>
      </c>
      <c r="C8" s="802" t="s">
        <v>1186</v>
      </c>
      <c r="D8" s="455" t="s">
        <v>1186</v>
      </c>
      <c r="E8" s="455" t="s">
        <v>1186</v>
      </c>
      <c r="F8" s="455" t="s">
        <v>1186</v>
      </c>
      <c r="G8" s="455" t="s">
        <v>1186</v>
      </c>
      <c r="H8" s="452">
        <v>6.3049</v>
      </c>
      <c r="I8" s="455" t="s">
        <v>1186</v>
      </c>
      <c r="J8" s="455" t="s">
        <v>1186</v>
      </c>
      <c r="K8" s="452">
        <v>7.2517</v>
      </c>
      <c r="L8" s="455" t="s">
        <v>1186</v>
      </c>
      <c r="M8" s="452">
        <v>6.9928</v>
      </c>
      <c r="N8" s="803" t="s">
        <v>1186</v>
      </c>
      <c r="O8" s="456">
        <v>6.8624</v>
      </c>
    </row>
    <row r="9" spans="1:15" ht="15.75" customHeight="1">
      <c r="A9" s="312" t="s">
        <v>753</v>
      </c>
      <c r="B9" s="801" t="s">
        <v>53</v>
      </c>
      <c r="C9" s="802" t="s">
        <v>1186</v>
      </c>
      <c r="D9" s="455" t="s">
        <v>1186</v>
      </c>
      <c r="E9" s="455" t="s">
        <v>1186</v>
      </c>
      <c r="F9" s="455" t="s">
        <v>1186</v>
      </c>
      <c r="G9" s="455" t="s">
        <v>1186</v>
      </c>
      <c r="H9" s="455" t="s">
        <v>1186</v>
      </c>
      <c r="I9" s="455" t="s">
        <v>1186</v>
      </c>
      <c r="J9" s="455" t="s">
        <v>1186</v>
      </c>
      <c r="K9" s="452">
        <v>4.9129</v>
      </c>
      <c r="L9" s="452">
        <v>5.424</v>
      </c>
      <c r="M9" s="452">
        <v>5.3116</v>
      </c>
      <c r="N9" s="803" t="s">
        <v>1186</v>
      </c>
      <c r="O9" s="456">
        <v>5.1282</v>
      </c>
    </row>
    <row r="10" spans="1:15" ht="15.75" customHeight="1">
      <c r="A10" s="312" t="s">
        <v>754</v>
      </c>
      <c r="B10" s="801" t="s">
        <v>54</v>
      </c>
      <c r="C10" s="802" t="s">
        <v>1186</v>
      </c>
      <c r="D10" s="455" t="s">
        <v>1186</v>
      </c>
      <c r="E10" s="455" t="s">
        <v>1186</v>
      </c>
      <c r="F10" s="455" t="s">
        <v>1186</v>
      </c>
      <c r="G10" s="452">
        <v>5.6721</v>
      </c>
      <c r="H10" s="452">
        <v>5.5712</v>
      </c>
      <c r="I10" s="452">
        <v>6.0824</v>
      </c>
      <c r="J10" s="452">
        <v>7.2849</v>
      </c>
      <c r="K10" s="452">
        <v>6.142</v>
      </c>
      <c r="L10" s="455" t="s">
        <v>1186</v>
      </c>
      <c r="M10" s="455" t="s">
        <v>1186</v>
      </c>
      <c r="N10" s="803" t="s">
        <v>1186</v>
      </c>
      <c r="O10" s="456">
        <v>6.1565</v>
      </c>
    </row>
    <row r="11" spans="1:15" ht="15.75" customHeight="1">
      <c r="A11" s="312" t="s">
        <v>755</v>
      </c>
      <c r="B11" s="801" t="s">
        <v>55</v>
      </c>
      <c r="C11" s="802" t="s">
        <v>1186</v>
      </c>
      <c r="D11" s="455" t="s">
        <v>1186</v>
      </c>
      <c r="E11" s="455" t="s">
        <v>1186</v>
      </c>
      <c r="F11" s="455" t="s">
        <v>1186</v>
      </c>
      <c r="G11" s="452">
        <v>5.731</v>
      </c>
      <c r="H11" s="452">
        <v>5.4412</v>
      </c>
      <c r="I11" s="452">
        <v>5.4568</v>
      </c>
      <c r="J11" s="452">
        <v>5.113</v>
      </c>
      <c r="K11" s="452">
        <v>4.921</v>
      </c>
      <c r="L11" s="452">
        <v>5.2675</v>
      </c>
      <c r="M11" s="452">
        <v>5.5204</v>
      </c>
      <c r="N11" s="787">
        <v>5.6215</v>
      </c>
      <c r="O11" s="456">
        <v>5.2623</v>
      </c>
    </row>
    <row r="12" spans="1:15" ht="15.75" customHeight="1">
      <c r="A12" s="312" t="s">
        <v>756</v>
      </c>
      <c r="B12" s="801" t="s">
        <v>56</v>
      </c>
      <c r="C12" s="802" t="s">
        <v>1186</v>
      </c>
      <c r="D12" s="455" t="s">
        <v>1186</v>
      </c>
      <c r="E12" s="455" t="s">
        <v>1186</v>
      </c>
      <c r="F12" s="455" t="s">
        <v>1186</v>
      </c>
      <c r="G12" s="452">
        <v>5.5134</v>
      </c>
      <c r="H12" s="452">
        <v>5.1547</v>
      </c>
      <c r="I12" s="452">
        <v>5.6571</v>
      </c>
      <c r="J12" s="452">
        <v>5.5606</v>
      </c>
      <c r="K12" s="452">
        <v>5.1416</v>
      </c>
      <c r="L12" s="452">
        <v>5.04</v>
      </c>
      <c r="M12" s="452">
        <v>4.9911</v>
      </c>
      <c r="N12" s="787">
        <v>4.4332</v>
      </c>
      <c r="O12" s="456">
        <v>5.2011</v>
      </c>
    </row>
    <row r="13" spans="1:15" ht="15.75" customHeight="1">
      <c r="A13" s="312" t="s">
        <v>757</v>
      </c>
      <c r="B13" s="801" t="s">
        <v>57</v>
      </c>
      <c r="C13" s="802" t="s">
        <v>1186</v>
      </c>
      <c r="D13" s="455" t="s">
        <v>1186</v>
      </c>
      <c r="E13" s="455" t="s">
        <v>1186</v>
      </c>
      <c r="F13" s="455" t="s">
        <v>1186</v>
      </c>
      <c r="G13" s="452">
        <v>4.0799</v>
      </c>
      <c r="H13" s="452">
        <v>4.4582</v>
      </c>
      <c r="I13" s="452">
        <v>4.2217</v>
      </c>
      <c r="J13" s="452">
        <v>4.940833333333333</v>
      </c>
      <c r="K13" s="452">
        <v>5.125140609689712</v>
      </c>
      <c r="L13" s="452">
        <v>4.6283</v>
      </c>
      <c r="M13" s="452">
        <v>3.313868815443266</v>
      </c>
      <c r="N13" s="787">
        <v>4.928079080914116</v>
      </c>
      <c r="O13" s="456">
        <v>4.7107238804707094</v>
      </c>
    </row>
    <row r="14" spans="1:15" ht="15.75" customHeight="1">
      <c r="A14" s="312" t="s">
        <v>758</v>
      </c>
      <c r="B14" s="804" t="s">
        <v>1370</v>
      </c>
      <c r="C14" s="793">
        <v>5.313810591133005</v>
      </c>
      <c r="D14" s="452">
        <v>5.181625</v>
      </c>
      <c r="E14" s="452">
        <v>5.297252284263959</v>
      </c>
      <c r="F14" s="452">
        <v>5.152060401853295</v>
      </c>
      <c r="G14" s="452">
        <v>5.120841242937853</v>
      </c>
      <c r="H14" s="452">
        <v>4.954478199052133</v>
      </c>
      <c r="I14" s="452">
        <v>4.7035</v>
      </c>
      <c r="J14" s="452">
        <v>4.042</v>
      </c>
      <c r="K14" s="452">
        <v>3.018677865612648</v>
      </c>
      <c r="L14" s="452">
        <v>2.652016149068323</v>
      </c>
      <c r="M14" s="452">
        <v>2.5699083938892775</v>
      </c>
      <c r="N14" s="787">
        <v>3.8123749843660346</v>
      </c>
      <c r="O14" s="456">
        <v>4.1462783631415165</v>
      </c>
    </row>
    <row r="15" spans="1:15" ht="15.75" customHeight="1">
      <c r="A15" s="312" t="s">
        <v>759</v>
      </c>
      <c r="B15" s="801" t="s">
        <v>1347</v>
      </c>
      <c r="C15" s="802" t="s">
        <v>1186</v>
      </c>
      <c r="D15" s="455" t="s">
        <v>1186</v>
      </c>
      <c r="E15" s="452">
        <v>3.5281</v>
      </c>
      <c r="F15" s="452" t="s">
        <v>1186</v>
      </c>
      <c r="G15" s="452">
        <v>3.0617128712871287</v>
      </c>
      <c r="H15" s="452">
        <v>2.494175</v>
      </c>
      <c r="I15" s="452">
        <v>2.7779</v>
      </c>
      <c r="J15" s="452">
        <v>3.536573184786784</v>
      </c>
      <c r="K15" s="452">
        <v>3.9791776119402984</v>
      </c>
      <c r="L15" s="452">
        <v>4.841109933774834</v>
      </c>
      <c r="M15" s="452">
        <v>4.865694115697157</v>
      </c>
      <c r="N15" s="787">
        <v>4.78535242830253</v>
      </c>
      <c r="O15" s="456">
        <v>4.32219165363855</v>
      </c>
    </row>
    <row r="16" spans="1:15" ht="15.75" customHeight="1">
      <c r="A16" s="313" t="s">
        <v>760</v>
      </c>
      <c r="B16" s="805" t="s">
        <v>576</v>
      </c>
      <c r="C16" s="806" t="s">
        <v>1186</v>
      </c>
      <c r="D16" s="457" t="s">
        <v>1186</v>
      </c>
      <c r="E16" s="458">
        <v>3.8745670329670325</v>
      </c>
      <c r="F16" s="458">
        <v>3.9333</v>
      </c>
      <c r="G16" s="458">
        <v>3.0897297029702973</v>
      </c>
      <c r="H16" s="458">
        <v>3.4186746835443036</v>
      </c>
      <c r="I16" s="458">
        <v>3.5002</v>
      </c>
      <c r="J16" s="458">
        <v>3.7999</v>
      </c>
      <c r="K16" s="458">
        <v>4.3114</v>
      </c>
      <c r="L16" s="458">
        <v>4.2023</v>
      </c>
      <c r="M16" s="458">
        <v>3.7381</v>
      </c>
      <c r="N16" s="807">
        <v>4.04</v>
      </c>
      <c r="O16" s="808">
        <v>3.9504</v>
      </c>
    </row>
    <row r="17" spans="1:15" s="290" customFormat="1" ht="15.75" customHeight="1">
      <c r="A17" s="313" t="s">
        <v>760</v>
      </c>
      <c r="B17" s="805" t="s">
        <v>577</v>
      </c>
      <c r="C17" s="806" t="s">
        <v>1186</v>
      </c>
      <c r="D17" s="457" t="s">
        <v>1186</v>
      </c>
      <c r="E17" s="458">
        <v>3.7822</v>
      </c>
      <c r="F17" s="458">
        <v>3.3252</v>
      </c>
      <c r="G17" s="458">
        <v>3.0398</v>
      </c>
      <c r="H17" s="458">
        <v>3.1393</v>
      </c>
      <c r="I17" s="459">
        <v>3.2068</v>
      </c>
      <c r="J17" s="459">
        <v>3.0105</v>
      </c>
      <c r="K17" s="458">
        <v>3.0861</v>
      </c>
      <c r="L17" s="458">
        <v>3.546</v>
      </c>
      <c r="M17" s="459">
        <v>3.187</v>
      </c>
      <c r="N17" s="807">
        <v>3.9996456840042054</v>
      </c>
      <c r="O17" s="808">
        <v>3.504522439769843</v>
      </c>
    </row>
    <row r="18" spans="1:15" s="290" customFormat="1" ht="15.75" customHeight="1">
      <c r="A18" s="314" t="s">
        <v>760</v>
      </c>
      <c r="B18" s="805" t="s">
        <v>1095</v>
      </c>
      <c r="C18" s="806" t="s">
        <v>1186</v>
      </c>
      <c r="D18" s="457">
        <v>3.0449</v>
      </c>
      <c r="E18" s="458">
        <v>3.0448</v>
      </c>
      <c r="F18" s="459">
        <v>3.2809</v>
      </c>
      <c r="G18" s="459">
        <v>3.3989</v>
      </c>
      <c r="H18" s="459">
        <v>4.6724</v>
      </c>
      <c r="I18" s="459">
        <v>6.44</v>
      </c>
      <c r="J18" s="459">
        <v>5.9542</v>
      </c>
      <c r="K18" s="458">
        <v>4.822</v>
      </c>
      <c r="L18" s="458">
        <v>5.3</v>
      </c>
      <c r="M18" s="459">
        <v>5.66</v>
      </c>
      <c r="N18" s="459">
        <v>6.47</v>
      </c>
      <c r="O18" s="808">
        <v>5.49</v>
      </c>
    </row>
    <row r="19" spans="1:15" s="291" customFormat="1" ht="12.75">
      <c r="A19" s="315"/>
      <c r="B19" s="1555" t="s">
        <v>336</v>
      </c>
      <c r="C19" s="308" t="s">
        <v>1186</v>
      </c>
      <c r="D19" s="35">
        <v>3.56</v>
      </c>
      <c r="E19" s="35">
        <v>5.57</v>
      </c>
      <c r="F19" s="35">
        <v>5.65</v>
      </c>
      <c r="G19" s="35">
        <v>4.96</v>
      </c>
      <c r="H19" s="35">
        <v>5.2</v>
      </c>
      <c r="I19" s="35">
        <v>6.84</v>
      </c>
      <c r="J19" s="35">
        <v>6.19</v>
      </c>
      <c r="K19" s="35">
        <v>5.96</v>
      </c>
      <c r="L19" s="35">
        <v>6.53</v>
      </c>
      <c r="M19" s="35">
        <v>6.59</v>
      </c>
      <c r="N19" s="35">
        <v>6.55</v>
      </c>
      <c r="O19" s="1556">
        <v>6.06</v>
      </c>
    </row>
    <row r="20" spans="2:15" ht="12.75" thickBot="1">
      <c r="B20" s="1557" t="s">
        <v>1219</v>
      </c>
      <c r="C20" s="1558">
        <v>0</v>
      </c>
      <c r="D20" s="1558">
        <v>3.3858</v>
      </c>
      <c r="E20" s="1558">
        <v>0</v>
      </c>
      <c r="F20" s="1558">
        <v>6.0352</v>
      </c>
      <c r="G20" s="1558"/>
      <c r="H20" s="1558"/>
      <c r="I20" s="1558"/>
      <c r="J20" s="1558"/>
      <c r="K20" s="1558"/>
      <c r="L20" s="1558"/>
      <c r="M20" s="1559"/>
      <c r="N20" s="1558"/>
      <c r="O20" s="1560"/>
    </row>
    <row r="21" spans="3:15" ht="12"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3"/>
      <c r="N21" s="292"/>
      <c r="O21" s="294"/>
    </row>
    <row r="22" spans="3:15" ht="12"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3"/>
      <c r="N22" s="292"/>
      <c r="O22" s="294"/>
    </row>
    <row r="23" spans="3:15" ht="12"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5"/>
      <c r="N23" s="292"/>
      <c r="O23" s="294"/>
    </row>
    <row r="24" spans="3:15" ht="12"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4"/>
    </row>
    <row r="25" spans="3:15" ht="12"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4"/>
    </row>
    <row r="26" spans="3:15" ht="12"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4"/>
    </row>
    <row r="27" spans="3:15" ht="12"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4"/>
    </row>
    <row r="28" spans="3:15" ht="12"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4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workbookViewId="0" topLeftCell="A1">
      <selection activeCell="I5" sqref="I5"/>
    </sheetView>
  </sheetViews>
  <sheetFormatPr defaultColWidth="11.00390625" defaultRowHeight="12.75"/>
  <cols>
    <col min="1" max="1" width="5.00390625" style="137" customWidth="1"/>
    <col min="2" max="2" width="15.8515625" style="137" customWidth="1"/>
    <col min="3" max="6" width="7.8515625" style="137" customWidth="1"/>
    <col min="7" max="8" width="7.8515625" style="1125" customWidth="1"/>
    <col min="9" max="9" width="8.140625" style="1125" customWidth="1"/>
    <col min="10" max="16384" width="11.00390625" style="137" customWidth="1"/>
  </cols>
  <sheetData>
    <row r="1" spans="2:9" ht="12.75">
      <c r="B1" s="1574" t="s">
        <v>1179</v>
      </c>
      <c r="C1" s="1574"/>
      <c r="D1" s="1574"/>
      <c r="E1" s="1574"/>
      <c r="F1" s="1574"/>
      <c r="G1" s="1574"/>
      <c r="H1" s="1574"/>
      <c r="I1" s="1574"/>
    </row>
    <row r="2" spans="2:9" ht="15.75">
      <c r="B2" s="1675" t="s">
        <v>83</v>
      </c>
      <c r="C2" s="1675"/>
      <c r="D2" s="1675"/>
      <c r="E2" s="1675"/>
      <c r="F2" s="1675"/>
      <c r="G2" s="1675"/>
      <c r="H2" s="1675"/>
      <c r="I2" s="1675"/>
    </row>
    <row r="3" spans="2:8" ht="15.75">
      <c r="B3" s="1675"/>
      <c r="C3" s="1675"/>
      <c r="D3" s="1675"/>
      <c r="E3" s="1675"/>
      <c r="F3" s="1675"/>
      <c r="G3" s="1675"/>
      <c r="H3" s="1675"/>
    </row>
    <row r="4" spans="2:9" ht="13.5" thickBot="1">
      <c r="B4" s="98"/>
      <c r="C4" s="43"/>
      <c r="D4" s="43"/>
      <c r="E4" s="43"/>
      <c r="H4" s="350"/>
      <c r="I4" s="1347" t="s">
        <v>557</v>
      </c>
    </row>
    <row r="5" spans="2:9" ht="12.75">
      <c r="B5" s="1232" t="s">
        <v>59</v>
      </c>
      <c r="C5" s="1233" t="s">
        <v>1370</v>
      </c>
      <c r="D5" s="1233" t="s">
        <v>1347</v>
      </c>
      <c r="E5" s="1234" t="s">
        <v>576</v>
      </c>
      <c r="F5" s="1234" t="s">
        <v>577</v>
      </c>
      <c r="G5" s="1234" t="s">
        <v>1095</v>
      </c>
      <c r="H5" s="1235" t="s">
        <v>336</v>
      </c>
      <c r="I5" s="1236" t="s">
        <v>1219</v>
      </c>
    </row>
    <row r="6" spans="2:9" ht="15.75" customHeight="1">
      <c r="B6" s="460" t="s">
        <v>1349</v>
      </c>
      <c r="C6" s="458">
        <v>4.151581108829569</v>
      </c>
      <c r="D6" s="458">
        <v>1.0163611046646555</v>
      </c>
      <c r="E6" s="458">
        <v>2.4683254436238493</v>
      </c>
      <c r="F6" s="458">
        <v>2.0735</v>
      </c>
      <c r="G6" s="458">
        <v>4.0988</v>
      </c>
      <c r="H6" s="461">
        <v>5.15</v>
      </c>
      <c r="I6" s="461">
        <v>1.41</v>
      </c>
    </row>
    <row r="7" spans="2:9" ht="15.75" customHeight="1">
      <c r="B7" s="460" t="s">
        <v>1350</v>
      </c>
      <c r="C7" s="458">
        <v>2.6650996015936252</v>
      </c>
      <c r="D7" s="458">
        <v>0.38693505507026205</v>
      </c>
      <c r="E7" s="458">
        <v>3.8682395168318435</v>
      </c>
      <c r="F7" s="458">
        <v>1.8315</v>
      </c>
      <c r="G7" s="458">
        <v>2.1819</v>
      </c>
      <c r="H7" s="461">
        <v>2.33</v>
      </c>
      <c r="I7" s="461">
        <v>2</v>
      </c>
    </row>
    <row r="8" spans="2:9" ht="15.75" customHeight="1">
      <c r="B8" s="460" t="s">
        <v>1351</v>
      </c>
      <c r="C8" s="458">
        <v>3.597813121272366</v>
      </c>
      <c r="D8" s="459">
        <v>0.8257719226018938</v>
      </c>
      <c r="E8" s="458">
        <v>3.1771517899231903</v>
      </c>
      <c r="F8" s="458">
        <v>2.1114</v>
      </c>
      <c r="G8" s="458">
        <v>3.3517</v>
      </c>
      <c r="H8" s="461">
        <v>5.16</v>
      </c>
      <c r="I8" s="461">
        <v>5.1</v>
      </c>
    </row>
    <row r="9" spans="2:9" ht="15.75" customHeight="1">
      <c r="B9" s="460" t="s">
        <v>1352</v>
      </c>
      <c r="C9" s="458">
        <v>4.207682092282675</v>
      </c>
      <c r="D9" s="458">
        <v>2.2410335689045935</v>
      </c>
      <c r="E9" s="458">
        <v>2.358943324653615</v>
      </c>
      <c r="F9" s="458">
        <v>1.2029</v>
      </c>
      <c r="G9" s="459">
        <v>3.7336</v>
      </c>
      <c r="H9" s="462">
        <v>5.34</v>
      </c>
      <c r="I9" s="462">
        <v>9.22</v>
      </c>
    </row>
    <row r="10" spans="2:9" ht="15.75" customHeight="1">
      <c r="B10" s="460" t="s">
        <v>1353</v>
      </c>
      <c r="C10" s="458">
        <v>4.629822784810126</v>
      </c>
      <c r="D10" s="458">
        <v>3.5449809402795425</v>
      </c>
      <c r="E10" s="458">
        <v>0.9606522028369707</v>
      </c>
      <c r="F10" s="458">
        <v>1.34</v>
      </c>
      <c r="G10" s="459">
        <v>4.7295</v>
      </c>
      <c r="H10" s="462">
        <v>2.38</v>
      </c>
      <c r="I10" s="462"/>
    </row>
    <row r="11" spans="2:9" ht="15.75" customHeight="1">
      <c r="B11" s="460" t="s">
        <v>1354</v>
      </c>
      <c r="C11" s="458">
        <v>4.680861812778603</v>
      </c>
      <c r="D11" s="463">
        <v>3.4931097008159564</v>
      </c>
      <c r="E11" s="463">
        <v>1.222</v>
      </c>
      <c r="F11" s="464">
        <v>3.0295</v>
      </c>
      <c r="G11" s="464">
        <v>4.9269</v>
      </c>
      <c r="H11" s="465">
        <v>3.37</v>
      </c>
      <c r="I11" s="465"/>
    </row>
    <row r="12" spans="2:9" ht="15.75" customHeight="1">
      <c r="B12" s="460" t="s">
        <v>1355</v>
      </c>
      <c r="C12" s="458">
        <v>4.819987623762376</v>
      </c>
      <c r="D12" s="463">
        <v>3.954523996852872</v>
      </c>
      <c r="E12" s="464">
        <v>2.483</v>
      </c>
      <c r="F12" s="464">
        <v>2.01308</v>
      </c>
      <c r="G12" s="464">
        <v>7.55</v>
      </c>
      <c r="H12" s="465">
        <v>8.32</v>
      </c>
      <c r="I12" s="465"/>
    </row>
    <row r="13" spans="2:9" ht="15.75" customHeight="1">
      <c r="B13" s="460" t="s">
        <v>1356</v>
      </c>
      <c r="C13" s="458">
        <v>3.665607142857143</v>
      </c>
      <c r="D13" s="463">
        <v>4.332315789473684</v>
      </c>
      <c r="E13" s="464">
        <v>2.837</v>
      </c>
      <c r="F13" s="464">
        <v>1.3863</v>
      </c>
      <c r="G13" s="464">
        <v>5.066</v>
      </c>
      <c r="H13" s="465">
        <v>6.38</v>
      </c>
      <c r="I13" s="465"/>
    </row>
    <row r="14" spans="2:9" ht="15.75" customHeight="1">
      <c r="B14" s="460" t="s">
        <v>1357</v>
      </c>
      <c r="C14" s="458">
        <v>0.8290443686006825</v>
      </c>
      <c r="D14" s="463">
        <v>4.502812465587491</v>
      </c>
      <c r="E14" s="464">
        <v>1.965</v>
      </c>
      <c r="F14" s="464">
        <v>1.6876</v>
      </c>
      <c r="G14" s="464">
        <v>2.69</v>
      </c>
      <c r="H14" s="465">
        <v>5.06</v>
      </c>
      <c r="I14" s="465"/>
    </row>
    <row r="15" spans="2:9" ht="15.75" customHeight="1">
      <c r="B15" s="460" t="s">
        <v>1001</v>
      </c>
      <c r="C15" s="458">
        <v>1.0105181918412347</v>
      </c>
      <c r="D15" s="463">
        <v>4.2827892720306515</v>
      </c>
      <c r="E15" s="464">
        <v>3.516</v>
      </c>
      <c r="F15" s="464">
        <v>3.3494</v>
      </c>
      <c r="G15" s="464">
        <v>6.48</v>
      </c>
      <c r="H15" s="465">
        <v>7.07</v>
      </c>
      <c r="I15" s="465"/>
    </row>
    <row r="16" spans="2:9" ht="15.75" customHeight="1">
      <c r="B16" s="460" t="s">
        <v>1002</v>
      </c>
      <c r="C16" s="458">
        <v>0.9897522123893804</v>
      </c>
      <c r="D16" s="463">
        <v>4.112680775052157</v>
      </c>
      <c r="E16" s="464">
        <v>1.769</v>
      </c>
      <c r="F16" s="464">
        <v>2.7218</v>
      </c>
      <c r="G16" s="464">
        <v>4.64</v>
      </c>
      <c r="H16" s="465">
        <v>5.02</v>
      </c>
      <c r="I16" s="465"/>
    </row>
    <row r="17" spans="2:9" ht="15.75" customHeight="1">
      <c r="B17" s="466" t="s">
        <v>1003</v>
      </c>
      <c r="C17" s="467">
        <v>0.7114005153562226</v>
      </c>
      <c r="D17" s="468">
        <v>4.71190657464941</v>
      </c>
      <c r="E17" s="469">
        <v>2.133</v>
      </c>
      <c r="F17" s="469">
        <v>3.0342345624701954</v>
      </c>
      <c r="G17" s="469">
        <v>3.61</v>
      </c>
      <c r="H17" s="470">
        <v>3.66</v>
      </c>
      <c r="I17" s="470"/>
    </row>
    <row r="18" spans="2:9" ht="15.75" customHeight="1" thickBot="1">
      <c r="B18" s="1237" t="s">
        <v>60</v>
      </c>
      <c r="C18" s="1238">
        <v>3.0301222744460543</v>
      </c>
      <c r="D18" s="139">
        <v>3.3879368644199483</v>
      </c>
      <c r="E18" s="1239">
        <v>2.4746</v>
      </c>
      <c r="F18" s="1239">
        <v>2.2572540566778705</v>
      </c>
      <c r="G18" s="1239">
        <v>4.2</v>
      </c>
      <c r="H18" s="1240">
        <v>5.07</v>
      </c>
      <c r="I18" s="1240"/>
    </row>
  </sheetData>
  <mergeCells count="3">
    <mergeCell ref="B2:I2"/>
    <mergeCell ref="B3:H3"/>
    <mergeCell ref="B1:I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B6" sqref="B6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1610" t="s">
        <v>781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</row>
    <row r="2" spans="1:12" ht="15.75">
      <c r="A2" s="1611" t="s">
        <v>1030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53"/>
    </row>
    <row r="3" spans="1:11" ht="13.5" thickBot="1">
      <c r="A3" s="19" t="s">
        <v>575</v>
      </c>
      <c r="B3" s="19"/>
      <c r="C3" s="19"/>
      <c r="D3" s="19"/>
      <c r="E3" s="19"/>
      <c r="F3" s="19"/>
      <c r="G3" s="19"/>
      <c r="H3" s="19"/>
      <c r="J3" s="19"/>
      <c r="K3" s="1409" t="s">
        <v>1091</v>
      </c>
    </row>
    <row r="4" spans="1:11" ht="12.75">
      <c r="A4" s="38"/>
      <c r="B4" s="372"/>
      <c r="C4" s="193"/>
      <c r="D4" s="193"/>
      <c r="E4" s="373"/>
      <c r="F4" s="824" t="s">
        <v>689</v>
      </c>
      <c r="G4" s="824"/>
      <c r="H4" s="824"/>
      <c r="I4" s="824"/>
      <c r="J4" s="824"/>
      <c r="K4" s="373"/>
    </row>
    <row r="5" spans="1:11" ht="12.75">
      <c r="A5" s="39" t="s">
        <v>782</v>
      </c>
      <c r="B5" s="374">
        <v>2008</v>
      </c>
      <c r="C5" s="40">
        <v>2008</v>
      </c>
      <c r="D5" s="40">
        <v>2009</v>
      </c>
      <c r="E5" s="375">
        <v>2009</v>
      </c>
      <c r="F5" s="1612" t="s">
        <v>336</v>
      </c>
      <c r="G5" s="1613"/>
      <c r="H5" s="1614"/>
      <c r="I5" s="1612" t="s">
        <v>1219</v>
      </c>
      <c r="J5" s="1613"/>
      <c r="K5" s="1614"/>
    </row>
    <row r="6" spans="1:11" ht="13.5" thickBot="1">
      <c r="A6" s="41" t="s">
        <v>575</v>
      </c>
      <c r="B6" s="376" t="s">
        <v>1082</v>
      </c>
      <c r="C6" s="1171" t="s">
        <v>995</v>
      </c>
      <c r="D6" s="377" t="s">
        <v>580</v>
      </c>
      <c r="E6" s="1172" t="s">
        <v>719</v>
      </c>
      <c r="F6" s="378" t="s">
        <v>581</v>
      </c>
      <c r="G6" s="378" t="s">
        <v>575</v>
      </c>
      <c r="H6" s="379" t="s">
        <v>678</v>
      </c>
      <c r="I6" s="378" t="s">
        <v>581</v>
      </c>
      <c r="J6" s="378" t="s">
        <v>575</v>
      </c>
      <c r="K6" s="380" t="s">
        <v>678</v>
      </c>
    </row>
    <row r="7" spans="1:11" ht="19.5" customHeight="1">
      <c r="A7" s="23" t="s">
        <v>783</v>
      </c>
      <c r="B7" s="337">
        <v>171455.51005274398</v>
      </c>
      <c r="C7" s="337">
        <v>188171.41735252</v>
      </c>
      <c r="D7" s="337">
        <v>221083.65148954</v>
      </c>
      <c r="E7" s="337">
        <v>196604.14939967997</v>
      </c>
      <c r="F7" s="19">
        <v>11864.427299776009</v>
      </c>
      <c r="G7" s="19" t="s">
        <v>526</v>
      </c>
      <c r="H7" s="4">
        <v>6.919828529352142</v>
      </c>
      <c r="I7" s="19">
        <v>-20490.302089860033</v>
      </c>
      <c r="J7" s="19" t="s">
        <v>527</v>
      </c>
      <c r="K7" s="60">
        <v>-9.268121795441523</v>
      </c>
    </row>
    <row r="8" spans="1:11" ht="19.5" customHeight="1">
      <c r="A8" s="23" t="s">
        <v>784</v>
      </c>
      <c r="B8" s="338">
        <v>213254.123566394</v>
      </c>
      <c r="C8" s="338">
        <v>231986.9240178</v>
      </c>
      <c r="D8" s="338">
        <v>280540.94436872</v>
      </c>
      <c r="E8" s="338">
        <v>255723.41175998998</v>
      </c>
      <c r="F8" s="19">
        <v>18732.800451405987</v>
      </c>
      <c r="G8" s="19"/>
      <c r="H8" s="4">
        <v>8.784261770944731</v>
      </c>
      <c r="I8" s="19">
        <v>-24817.53260873002</v>
      </c>
      <c r="J8" s="19"/>
      <c r="K8" s="60">
        <v>-8.846313918481679</v>
      </c>
    </row>
    <row r="9" spans="1:11" ht="19.5" customHeight="1">
      <c r="A9" s="23" t="s">
        <v>785</v>
      </c>
      <c r="B9" s="338">
        <v>34229.060419650006</v>
      </c>
      <c r="C9" s="338">
        <v>36272.725999999995</v>
      </c>
      <c r="D9" s="338">
        <v>51794.746999999996</v>
      </c>
      <c r="E9" s="338">
        <v>51955.434</v>
      </c>
      <c r="F9" s="19">
        <v>2043.6655803499889</v>
      </c>
      <c r="G9" s="19"/>
      <c r="H9" s="4">
        <v>5.970557050922654</v>
      </c>
      <c r="I9" s="19">
        <v>160.68700000000536</v>
      </c>
      <c r="J9" s="19"/>
      <c r="K9" s="60">
        <v>0.3102380247170729</v>
      </c>
    </row>
    <row r="10" spans="1:11" ht="19.5" customHeight="1">
      <c r="A10" s="24" t="s">
        <v>786</v>
      </c>
      <c r="B10" s="339">
        <v>7569.553094</v>
      </c>
      <c r="C10" s="339">
        <v>7542.78066528</v>
      </c>
      <c r="D10" s="339">
        <v>7662.545879179999</v>
      </c>
      <c r="E10" s="339">
        <v>7163.828360309999</v>
      </c>
      <c r="F10" s="2">
        <v>-26.77242871999988</v>
      </c>
      <c r="G10" s="2"/>
      <c r="H10" s="5">
        <v>-0.3536857247387699</v>
      </c>
      <c r="I10" s="194">
        <v>-498.7175188700003</v>
      </c>
      <c r="J10" s="2"/>
      <c r="K10" s="150">
        <v>-6.508509400577581</v>
      </c>
    </row>
    <row r="11" spans="1:11" ht="19.5" customHeight="1">
      <c r="A11" s="23" t="s">
        <v>787</v>
      </c>
      <c r="B11" s="338">
        <v>323921.60730478604</v>
      </c>
      <c r="C11" s="338">
        <v>341374.77407619</v>
      </c>
      <c r="D11" s="338">
        <v>411661.56306656</v>
      </c>
      <c r="E11" s="338">
        <v>461994.83983914985</v>
      </c>
      <c r="F11" s="19">
        <v>22304.646771404008</v>
      </c>
      <c r="G11" s="19" t="s">
        <v>526</v>
      </c>
      <c r="H11" s="4">
        <v>6.885816280362242</v>
      </c>
      <c r="I11" s="19">
        <v>46344.07677258982</v>
      </c>
      <c r="J11" s="19" t="s">
        <v>527</v>
      </c>
      <c r="K11" s="60">
        <v>11.257810038751813</v>
      </c>
    </row>
    <row r="12" spans="1:11" ht="19.5" customHeight="1">
      <c r="A12" s="23" t="s">
        <v>788</v>
      </c>
      <c r="B12" s="338">
        <v>437269.78131113003</v>
      </c>
      <c r="C12" s="338">
        <v>465557.12567386</v>
      </c>
      <c r="D12" s="338">
        <v>552784.19853651</v>
      </c>
      <c r="E12" s="338">
        <v>591915.9566496399</v>
      </c>
      <c r="F12" s="19">
        <v>28287.344362729986</v>
      </c>
      <c r="G12" s="19"/>
      <c r="H12" s="4">
        <v>6.469082834380162</v>
      </c>
      <c r="I12" s="19">
        <v>39131.75811312988</v>
      </c>
      <c r="J12" s="19"/>
      <c r="K12" s="60">
        <v>7.079029794399111</v>
      </c>
    </row>
    <row r="13" spans="1:11" ht="19.5" customHeight="1">
      <c r="A13" s="23" t="s">
        <v>789</v>
      </c>
      <c r="B13" s="338">
        <v>87079.61926467002</v>
      </c>
      <c r="C13" s="338">
        <v>82029.17168212001</v>
      </c>
      <c r="D13" s="338">
        <v>104019.44781464999</v>
      </c>
      <c r="E13" s="338">
        <v>101890.54500904</v>
      </c>
      <c r="F13" s="19">
        <v>-5050.447582550012</v>
      </c>
      <c r="G13" s="19"/>
      <c r="H13" s="4">
        <v>-5.7998043918860835</v>
      </c>
      <c r="I13" s="19">
        <v>-2128.9028056099924</v>
      </c>
      <c r="J13" s="19"/>
      <c r="K13" s="60">
        <v>-2.046639210586311</v>
      </c>
    </row>
    <row r="14" spans="1:11" ht="19.5" customHeight="1">
      <c r="A14" s="23" t="s">
        <v>790</v>
      </c>
      <c r="B14" s="338">
        <v>91026.00310252002</v>
      </c>
      <c r="C14" s="338">
        <v>88317.10614269</v>
      </c>
      <c r="D14" s="338">
        <v>104019.44781464999</v>
      </c>
      <c r="E14" s="338">
        <v>101890.54500904</v>
      </c>
      <c r="F14" s="19">
        <v>-2708.8969598300173</v>
      </c>
      <c r="G14" s="19"/>
      <c r="H14" s="4">
        <v>-2.9759594703714094</v>
      </c>
      <c r="I14" s="19">
        <v>-2128.9028056099924</v>
      </c>
      <c r="J14" s="19"/>
      <c r="K14" s="60">
        <v>-2.046639210586311</v>
      </c>
    </row>
    <row r="15" spans="1:11" ht="19.5" customHeight="1">
      <c r="A15" s="23" t="s">
        <v>791</v>
      </c>
      <c r="B15" s="338">
        <v>3946.383837849993</v>
      </c>
      <c r="C15" s="338">
        <v>6287.934460569995</v>
      </c>
      <c r="D15" s="338">
        <v>0</v>
      </c>
      <c r="E15" s="338">
        <v>0</v>
      </c>
      <c r="F15" s="19">
        <v>2341.550622720002</v>
      </c>
      <c r="G15" s="19"/>
      <c r="H15" s="203">
        <v>59.334082008497404</v>
      </c>
      <c r="I15" s="19">
        <v>0</v>
      </c>
      <c r="J15" s="26"/>
      <c r="K15" s="60"/>
    </row>
    <row r="16" spans="1:11" ht="19.5" customHeight="1">
      <c r="A16" s="23" t="s">
        <v>792</v>
      </c>
      <c r="B16" s="338">
        <v>5646.474400000001</v>
      </c>
      <c r="C16" s="338">
        <v>6490.161</v>
      </c>
      <c r="D16" s="338">
        <v>5092.383994999999</v>
      </c>
      <c r="E16" s="338">
        <v>4883.929995</v>
      </c>
      <c r="F16" s="19">
        <v>843.6865999999991</v>
      </c>
      <c r="G16" s="19"/>
      <c r="H16" s="4">
        <v>14.941829896545691</v>
      </c>
      <c r="I16" s="19">
        <v>-208.4539999999988</v>
      </c>
      <c r="J16" s="19"/>
      <c r="K16" s="60">
        <v>-4.093446217030592</v>
      </c>
    </row>
    <row r="17" spans="1:11" ht="19.5" customHeight="1">
      <c r="A17" s="23" t="s">
        <v>793</v>
      </c>
      <c r="B17" s="338">
        <v>4709.51501</v>
      </c>
      <c r="C17" s="338">
        <v>5137.3470099999995</v>
      </c>
      <c r="D17" s="338">
        <v>7559.19787871</v>
      </c>
      <c r="E17" s="338">
        <v>6557.06487871</v>
      </c>
      <c r="F17" s="19">
        <v>427.8319999999994</v>
      </c>
      <c r="G17" s="19"/>
      <c r="H17" s="4">
        <v>9.084417378255672</v>
      </c>
      <c r="I17" s="19">
        <v>-1002.1329999999998</v>
      </c>
      <c r="J17" s="19"/>
      <c r="K17" s="60">
        <v>-13.257134104432478</v>
      </c>
    </row>
    <row r="18" spans="1:11" ht="19.5" customHeight="1">
      <c r="A18" s="23" t="s">
        <v>794</v>
      </c>
      <c r="B18" s="338">
        <v>1670.4510100000002</v>
      </c>
      <c r="C18" s="338">
        <v>1744.20501</v>
      </c>
      <c r="D18" s="338">
        <v>1376.08987871</v>
      </c>
      <c r="E18" s="338">
        <v>1616.64487871</v>
      </c>
      <c r="F18" s="19">
        <v>73.75399999999968</v>
      </c>
      <c r="G18" s="19"/>
      <c r="H18" s="4">
        <v>4.415214786813753</v>
      </c>
      <c r="I18" s="19">
        <v>240.555</v>
      </c>
      <c r="J18" s="19"/>
      <c r="K18" s="60">
        <v>17.48105292551862</v>
      </c>
    </row>
    <row r="19" spans="1:11" ht="19.5" customHeight="1">
      <c r="A19" s="23" t="s">
        <v>795</v>
      </c>
      <c r="B19" s="338">
        <v>3039.064</v>
      </c>
      <c r="C19" s="338">
        <v>3393.142</v>
      </c>
      <c r="D19" s="338">
        <v>6183.108</v>
      </c>
      <c r="E19" s="338">
        <v>4940.42</v>
      </c>
      <c r="F19" s="19">
        <v>354.078</v>
      </c>
      <c r="G19" s="19"/>
      <c r="H19" s="4">
        <v>11.650889879252297</v>
      </c>
      <c r="I19" s="19">
        <v>-1242.688</v>
      </c>
      <c r="J19" s="19"/>
      <c r="K19" s="60">
        <v>-20.09811247029811</v>
      </c>
    </row>
    <row r="20" spans="1:11" ht="19.5" customHeight="1">
      <c r="A20" s="23" t="s">
        <v>796</v>
      </c>
      <c r="B20" s="338">
        <v>339834.17263646</v>
      </c>
      <c r="C20" s="338">
        <v>371900.44598174</v>
      </c>
      <c r="D20" s="338">
        <v>436113.16884815</v>
      </c>
      <c r="E20" s="338">
        <v>478584.4167668899</v>
      </c>
      <c r="F20" s="19">
        <v>32066.27334528003</v>
      </c>
      <c r="G20" s="19"/>
      <c r="H20" s="4">
        <v>9.435858994552367</v>
      </c>
      <c r="I20" s="19">
        <v>42471.247918739915</v>
      </c>
      <c r="J20" s="19"/>
      <c r="K20" s="60">
        <v>9.738584145696356</v>
      </c>
    </row>
    <row r="21" spans="1:11" ht="19.5" customHeight="1">
      <c r="A21" s="24" t="s">
        <v>797</v>
      </c>
      <c r="B21" s="339">
        <v>113348.17400634401</v>
      </c>
      <c r="C21" s="339">
        <v>124182.35159766999</v>
      </c>
      <c r="D21" s="339">
        <v>141122.63546994998</v>
      </c>
      <c r="E21" s="339">
        <v>129921.11681049004</v>
      </c>
      <c r="F21" s="2">
        <v>5982.697591325978</v>
      </c>
      <c r="G21" s="2" t="s">
        <v>526</v>
      </c>
      <c r="H21" s="5">
        <v>5.278159656097443</v>
      </c>
      <c r="I21" s="194">
        <v>-7212.3186594599365</v>
      </c>
      <c r="J21" s="2" t="s">
        <v>527</v>
      </c>
      <c r="K21" s="150">
        <v>-5.110674581325896</v>
      </c>
    </row>
    <row r="22" spans="1:11" ht="19.5" customHeight="1">
      <c r="A22" s="23" t="s">
        <v>798</v>
      </c>
      <c r="B22" s="338">
        <v>495377.11735753005</v>
      </c>
      <c r="C22" s="338">
        <v>529546.19142871</v>
      </c>
      <c r="D22" s="338">
        <v>632745.2145561001</v>
      </c>
      <c r="E22" s="338">
        <v>658598.9892388298</v>
      </c>
      <c r="F22" s="19">
        <v>34169.07407117996</v>
      </c>
      <c r="G22" s="19"/>
      <c r="H22" s="4">
        <v>6.89758829665905</v>
      </c>
      <c r="I22" s="19">
        <v>25853.774682729738</v>
      </c>
      <c r="J22" s="19"/>
      <c r="K22" s="60">
        <v>4.085969216040196</v>
      </c>
    </row>
    <row r="23" spans="1:11" ht="19.5" customHeight="1">
      <c r="A23" s="23" t="s">
        <v>799</v>
      </c>
      <c r="B23" s="338">
        <v>154343.92536961008</v>
      </c>
      <c r="C23" s="338">
        <v>159134.66742871003</v>
      </c>
      <c r="D23" s="338">
        <v>196460.75355610013</v>
      </c>
      <c r="E23" s="338">
        <v>197886.59623882984</v>
      </c>
      <c r="F23" s="19">
        <v>4790.742059099954</v>
      </c>
      <c r="G23" s="19"/>
      <c r="H23" s="4">
        <v>3.1039394959195707</v>
      </c>
      <c r="I23" s="19">
        <v>1425.842682729708</v>
      </c>
      <c r="J23" s="19"/>
      <c r="K23" s="60">
        <v>0.7257646409884879</v>
      </c>
    </row>
    <row r="24" spans="1:11" ht="19.5" customHeight="1">
      <c r="A24" s="23" t="s">
        <v>800</v>
      </c>
      <c r="B24" s="338">
        <v>100175.227928</v>
      </c>
      <c r="C24" s="338">
        <v>111093.73453300001</v>
      </c>
      <c r="D24" s="338">
        <v>125759.98538</v>
      </c>
      <c r="E24" s="338">
        <v>132414.875281</v>
      </c>
      <c r="F24" s="19">
        <v>10918.506605000017</v>
      </c>
      <c r="G24" s="19"/>
      <c r="H24" s="4">
        <v>10.899407798550348</v>
      </c>
      <c r="I24" s="19">
        <v>6654.889900999988</v>
      </c>
      <c r="J24" s="19"/>
      <c r="K24" s="60">
        <v>5.291738768012242</v>
      </c>
    </row>
    <row r="25" spans="1:11" ht="19.5" customHeight="1">
      <c r="A25" s="23" t="s">
        <v>801</v>
      </c>
      <c r="B25" s="338">
        <v>54168.73175364</v>
      </c>
      <c r="C25" s="338">
        <v>48041.08948386</v>
      </c>
      <c r="D25" s="338">
        <v>70700.82617537</v>
      </c>
      <c r="E25" s="338">
        <v>65471.69415881</v>
      </c>
      <c r="F25" s="19">
        <v>-6127.642269780001</v>
      </c>
      <c r="G25" s="19"/>
      <c r="H25" s="4">
        <v>-11.31213907249774</v>
      </c>
      <c r="I25" s="19">
        <v>-5229.132016560005</v>
      </c>
      <c r="J25" s="19"/>
      <c r="K25" s="60">
        <v>-7.3961399030746735</v>
      </c>
    </row>
    <row r="26" spans="1:11" ht="19.5" customHeight="1">
      <c r="A26" s="23" t="s">
        <v>802</v>
      </c>
      <c r="B26" s="338">
        <v>341033.19198791997</v>
      </c>
      <c r="C26" s="338">
        <v>370411.524</v>
      </c>
      <c r="D26" s="338">
        <v>436284.46099999995</v>
      </c>
      <c r="E26" s="338">
        <v>460712.393</v>
      </c>
      <c r="F26" s="19">
        <v>29378.332012080005</v>
      </c>
      <c r="G26" s="19"/>
      <c r="H26" s="4">
        <v>8.614508118940117</v>
      </c>
      <c r="I26" s="56">
        <v>24427.93200000003</v>
      </c>
      <c r="J26" s="19"/>
      <c r="K26" s="60">
        <v>5.599083667570739</v>
      </c>
    </row>
    <row r="27" spans="1:11" ht="19.5" customHeight="1">
      <c r="A27" s="1296" t="s">
        <v>803</v>
      </c>
      <c r="B27" s="341">
        <v>529606.1777771801</v>
      </c>
      <c r="C27" s="341">
        <v>565818.91742871</v>
      </c>
      <c r="D27" s="341">
        <v>684539.9615561</v>
      </c>
      <c r="E27" s="341">
        <v>710554.4232388298</v>
      </c>
      <c r="F27" s="340">
        <v>36212.73965152993</v>
      </c>
      <c r="G27" s="6"/>
      <c r="H27" s="7">
        <v>6.837673193979551</v>
      </c>
      <c r="I27" s="340">
        <v>26014.461682729772</v>
      </c>
      <c r="J27" s="6"/>
      <c r="K27" s="1297">
        <v>3.800283861236319</v>
      </c>
    </row>
    <row r="28" spans="1:11" ht="19.5" customHeight="1">
      <c r="A28" s="23" t="s">
        <v>804</v>
      </c>
      <c r="B28" s="338">
        <v>144591.61460822</v>
      </c>
      <c r="C28" s="338">
        <v>155205.94472984003</v>
      </c>
      <c r="D28" s="338">
        <v>195574.80385723</v>
      </c>
      <c r="E28" s="338">
        <v>182913.57936388</v>
      </c>
      <c r="F28" s="19">
        <v>10614.330121620034</v>
      </c>
      <c r="G28" s="19"/>
      <c r="H28" s="4">
        <v>7.340902963411969</v>
      </c>
      <c r="I28" s="56">
        <v>-12661.22449334999</v>
      </c>
      <c r="J28" s="19"/>
      <c r="K28" s="60">
        <v>-6.473852584094988</v>
      </c>
    </row>
    <row r="29" spans="1:11" ht="19.5" customHeight="1">
      <c r="A29" s="23" t="s">
        <v>805</v>
      </c>
      <c r="B29" s="342">
        <v>1.0674472775465889</v>
      </c>
      <c r="C29" s="342">
        <v>1.0253129653358868</v>
      </c>
      <c r="D29" s="342">
        <v>1.004529978716056</v>
      </c>
      <c r="E29" s="342">
        <v>1.0818584214852807</v>
      </c>
      <c r="F29" s="19">
        <v>-0.042134312210702074</v>
      </c>
      <c r="G29" s="19"/>
      <c r="H29" s="4">
        <v>-3.9472031169111412</v>
      </c>
      <c r="I29" s="56">
        <v>0.07732844276922468</v>
      </c>
      <c r="J29" s="19"/>
      <c r="K29" s="60">
        <v>7.697972624775454</v>
      </c>
    </row>
    <row r="30" spans="1:11" ht="19.5" customHeight="1" thickBot="1">
      <c r="A30" s="25" t="s">
        <v>806</v>
      </c>
      <c r="B30" s="1410">
        <v>3.4260431955185315</v>
      </c>
      <c r="C30" s="1410">
        <v>3.41189374125113</v>
      </c>
      <c r="D30" s="1410">
        <v>3.2353104902920182</v>
      </c>
      <c r="E30" s="1410">
        <v>3.600601942891527</v>
      </c>
      <c r="F30" s="20">
        <v>-0.014149454267401662</v>
      </c>
      <c r="G30" s="20"/>
      <c r="H30" s="21">
        <v>-0.4129969606311441</v>
      </c>
      <c r="I30" s="57">
        <v>0.36529145259950857</v>
      </c>
      <c r="J30" s="20"/>
      <c r="K30" s="61">
        <v>11.290769578240308</v>
      </c>
    </row>
    <row r="31" spans="1:11" ht="19.5" customHeight="1">
      <c r="A31" s="195" t="s">
        <v>495</v>
      </c>
      <c r="B31" s="54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9.5" customHeight="1">
      <c r="A32" s="195" t="s">
        <v>496</v>
      </c>
      <c r="B32" s="13"/>
      <c r="C32" s="153"/>
      <c r="D32" s="153"/>
      <c r="E32" s="153"/>
      <c r="F32" s="153"/>
      <c r="G32" s="153"/>
      <c r="H32" s="153"/>
      <c r="I32" s="153"/>
      <c r="J32" s="153"/>
      <c r="K32" s="153"/>
    </row>
    <row r="33" ht="19.5" customHeight="1">
      <c r="A33" s="69" t="s">
        <v>991</v>
      </c>
    </row>
    <row r="34" spans="1:11" ht="12.75">
      <c r="A34" s="195"/>
      <c r="B34" s="66"/>
      <c r="C34" s="66"/>
      <c r="D34" s="66"/>
      <c r="E34" s="66"/>
      <c r="F34" s="66"/>
      <c r="G34" s="66"/>
      <c r="H34" s="247"/>
      <c r="I34" s="66"/>
      <c r="J34" s="66"/>
      <c r="K34" s="66"/>
    </row>
    <row r="35" spans="1:11" ht="30.75" customHeight="1">
      <c r="A35" s="1608"/>
      <c r="B35" s="1608"/>
      <c r="C35" s="1608"/>
      <c r="D35" s="1608"/>
      <c r="E35" s="1608"/>
      <c r="F35" s="1608"/>
      <c r="G35" s="1608"/>
      <c r="H35" s="1608"/>
      <c r="I35" s="1608"/>
      <c r="J35" s="1608"/>
      <c r="K35" s="1608"/>
    </row>
    <row r="36" spans="1:11" ht="12.75">
      <c r="A36" s="69"/>
      <c r="B36" s="13"/>
      <c r="C36" s="13"/>
      <c r="D36" s="13"/>
      <c r="E36" s="13"/>
      <c r="F36" s="66"/>
      <c r="G36" s="13"/>
      <c r="H36" s="66"/>
      <c r="I36" s="13"/>
      <c r="J36" s="66"/>
      <c r="K36" s="13"/>
    </row>
    <row r="37" spans="1:11" ht="12.75">
      <c r="A37" s="1609"/>
      <c r="B37" s="1609"/>
      <c r="C37" s="1609"/>
      <c r="D37" s="1609"/>
      <c r="E37" s="1609"/>
      <c r="F37" s="1609"/>
      <c r="G37" s="1609"/>
      <c r="H37" s="1609"/>
      <c r="I37" s="1609"/>
      <c r="J37" s="1609"/>
      <c r="K37" s="1609"/>
    </row>
    <row r="38" ht="12.75">
      <c r="A38" s="248"/>
    </row>
  </sheetData>
  <mergeCells count="6">
    <mergeCell ref="A35:K35"/>
    <mergeCell ref="A37:K37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0">
      <selection activeCell="A1" sqref="A1:IV16384"/>
    </sheetView>
  </sheetViews>
  <sheetFormatPr defaultColWidth="9.140625" defaultRowHeight="12.75"/>
  <cols>
    <col min="1" max="1" width="40.421875" style="76" bestFit="1" customWidth="1"/>
    <col min="2" max="4" width="8.28125" style="76" bestFit="1" customWidth="1"/>
    <col min="5" max="6" width="8.421875" style="76" bestFit="1" customWidth="1"/>
    <col min="7" max="16384" width="9.140625" style="76" customWidth="1"/>
  </cols>
  <sheetData>
    <row r="1" spans="1:6" ht="12.75">
      <c r="A1" s="1618" t="s">
        <v>1180</v>
      </c>
      <c r="B1" s="1618"/>
      <c r="C1" s="1618"/>
      <c r="D1" s="1618"/>
      <c r="E1" s="1618"/>
      <c r="F1" s="1618"/>
    </row>
    <row r="2" spans="1:6" ht="15.75">
      <c r="A2" s="1679" t="s">
        <v>1149</v>
      </c>
      <c r="B2" s="1679"/>
      <c r="C2" s="1679"/>
      <c r="D2" s="1679"/>
      <c r="E2" s="1679"/>
      <c r="F2" s="1679"/>
    </row>
    <row r="3" spans="1:7" ht="13.5" thickBot="1">
      <c r="A3" s="1680"/>
      <c r="B3" s="1680"/>
      <c r="C3" s="1680"/>
      <c r="D3" s="1680"/>
      <c r="E3" s="1680"/>
      <c r="F3" s="1680"/>
      <c r="G3" s="269"/>
    </row>
    <row r="4" spans="1:6" ht="12.75">
      <c r="A4" s="476"/>
      <c r="B4" s="1681" t="s">
        <v>592</v>
      </c>
      <c r="C4" s="1682"/>
      <c r="D4" s="1683"/>
      <c r="E4" s="1681" t="s">
        <v>1005</v>
      </c>
      <c r="F4" s="1684"/>
    </row>
    <row r="5" spans="1:6" ht="12.75">
      <c r="A5" s="477" t="s">
        <v>1092</v>
      </c>
      <c r="B5" s="478">
        <v>2007</v>
      </c>
      <c r="C5" s="479">
        <v>2008</v>
      </c>
      <c r="D5" s="478">
        <v>2009</v>
      </c>
      <c r="E5" s="1620" t="s">
        <v>1103</v>
      </c>
      <c r="F5" s="1677" t="s">
        <v>1097</v>
      </c>
    </row>
    <row r="6" spans="1:6" ht="12.75">
      <c r="A6" s="481"/>
      <c r="B6" s="479">
        <v>1</v>
      </c>
      <c r="C6" s="478">
        <v>2</v>
      </c>
      <c r="D6" s="478">
        <v>3</v>
      </c>
      <c r="E6" s="1622"/>
      <c r="F6" s="1678"/>
    </row>
    <row r="7" spans="1:6" ht="12.75">
      <c r="A7" s="1067" t="s">
        <v>1098</v>
      </c>
      <c r="B7" s="1068">
        <v>915.38</v>
      </c>
      <c r="C7" s="1069">
        <v>806.9</v>
      </c>
      <c r="D7" s="1070">
        <v>566.94</v>
      </c>
      <c r="E7" s="1071">
        <v>-11.850816054534732</v>
      </c>
      <c r="F7" s="1072">
        <v>-29.73850539100259</v>
      </c>
    </row>
    <row r="8" spans="1:6" ht="12.75">
      <c r="A8" s="1067" t="s">
        <v>1099</v>
      </c>
      <c r="B8" s="1073">
        <v>239.82</v>
      </c>
      <c r="C8" s="1068">
        <v>210.31</v>
      </c>
      <c r="D8" s="1070">
        <v>141.95</v>
      </c>
      <c r="E8" s="1071">
        <v>-12.30506212993079</v>
      </c>
      <c r="F8" s="1074">
        <v>-32.504398269221625</v>
      </c>
    </row>
    <row r="9" spans="1:6" ht="12.75">
      <c r="A9" s="1067" t="s">
        <v>68</v>
      </c>
      <c r="B9" s="1075" t="s">
        <v>1392</v>
      </c>
      <c r="C9" s="1066">
        <v>76.88</v>
      </c>
      <c r="D9" s="1066">
        <v>54.2</v>
      </c>
      <c r="E9" s="1071" t="s">
        <v>1392</v>
      </c>
      <c r="F9" s="1074">
        <v>-29.50052029136316</v>
      </c>
    </row>
    <row r="10" spans="1:6" ht="12.75">
      <c r="A10" s="1067" t="s">
        <v>1104</v>
      </c>
      <c r="B10" s="1076">
        <v>988.39</v>
      </c>
      <c r="C10" s="1066">
        <v>800.35</v>
      </c>
      <c r="D10" s="1070">
        <v>544.73</v>
      </c>
      <c r="E10" s="1071">
        <v>-19.02487884337154</v>
      </c>
      <c r="F10" s="1074">
        <v>-31.938526894483672</v>
      </c>
    </row>
    <row r="11" spans="1:6" ht="12.75">
      <c r="A11" s="1067" t="s">
        <v>103</v>
      </c>
      <c r="B11" s="1077">
        <v>287482.01</v>
      </c>
      <c r="C11" s="1069">
        <v>428686.87</v>
      </c>
      <c r="D11" s="1070">
        <v>414856.82</v>
      </c>
      <c r="E11" s="1071">
        <v>49.11780740645301</v>
      </c>
      <c r="F11" s="1072">
        <v>-3.2261426621253833</v>
      </c>
    </row>
    <row r="12" spans="1:6" ht="12.75">
      <c r="A12" s="1078" t="s">
        <v>102</v>
      </c>
      <c r="B12" s="1079">
        <v>23834</v>
      </c>
      <c r="C12" s="1080">
        <v>46619</v>
      </c>
      <c r="D12" s="1081">
        <v>67473</v>
      </c>
      <c r="E12" s="1071">
        <v>95.59872451120248</v>
      </c>
      <c r="F12" s="1072">
        <v>44.73283425212895</v>
      </c>
    </row>
    <row r="13" spans="1:6" ht="12.75">
      <c r="A13" s="1082" t="s">
        <v>1100</v>
      </c>
      <c r="B13" s="1068">
        <v>141</v>
      </c>
      <c r="C13" s="1083">
        <v>145</v>
      </c>
      <c r="D13" s="1081">
        <v>163</v>
      </c>
      <c r="E13" s="1084">
        <v>2.836879432624116</v>
      </c>
      <c r="F13" s="1074">
        <v>12.413793103448285</v>
      </c>
    </row>
    <row r="14" spans="1:6" ht="12.75">
      <c r="A14" s="1082" t="s">
        <v>26</v>
      </c>
      <c r="B14" s="1068">
        <v>263985</v>
      </c>
      <c r="C14" s="1083">
        <v>495866</v>
      </c>
      <c r="D14" s="1081">
        <v>701202</v>
      </c>
      <c r="E14" s="1084">
        <v>87.83870295660739</v>
      </c>
      <c r="F14" s="1074">
        <v>41.40957436081521</v>
      </c>
    </row>
    <row r="15" spans="1:6" ht="12.75">
      <c r="A15" s="1067" t="s">
        <v>1014</v>
      </c>
      <c r="B15" s="1068">
        <v>15</v>
      </c>
      <c r="C15" s="1068">
        <v>16</v>
      </c>
      <c r="D15" s="1081">
        <v>18</v>
      </c>
      <c r="E15" s="1071">
        <v>6.666666666666671</v>
      </c>
      <c r="F15" s="1074">
        <v>12.5</v>
      </c>
    </row>
    <row r="16" spans="1:6" ht="12.75">
      <c r="A16" s="1082" t="s">
        <v>1015</v>
      </c>
      <c r="B16" s="1068">
        <v>81</v>
      </c>
      <c r="C16" s="1080">
        <v>109</v>
      </c>
      <c r="D16" s="1081">
        <v>121</v>
      </c>
      <c r="E16" s="1084">
        <v>34.5679012345679</v>
      </c>
      <c r="F16" s="1074">
        <v>11.0091743119266</v>
      </c>
    </row>
    <row r="17" spans="1:6" ht="12.75">
      <c r="A17" s="1082" t="s">
        <v>1016</v>
      </c>
      <c r="B17" s="1068">
        <v>4514</v>
      </c>
      <c r="C17" s="1068">
        <v>14607</v>
      </c>
      <c r="D17" s="1081">
        <v>16902</v>
      </c>
      <c r="E17" s="1071">
        <v>223.5932653965441</v>
      </c>
      <c r="F17" s="1072">
        <v>15.711645101663592</v>
      </c>
    </row>
    <row r="18" spans="1:6" ht="12.75">
      <c r="A18" s="1085" t="s">
        <v>593</v>
      </c>
      <c r="B18" s="1086"/>
      <c r="C18" s="1086"/>
      <c r="D18" s="1087"/>
      <c r="E18" s="1088"/>
      <c r="F18" s="1089"/>
    </row>
    <row r="19" spans="1:6" ht="12.75">
      <c r="A19" s="1090" t="s">
        <v>1101</v>
      </c>
      <c r="B19" s="1069">
        <v>1037.94</v>
      </c>
      <c r="C19" s="1068">
        <v>3187.75</v>
      </c>
      <c r="D19" s="1070">
        <v>1889.13</v>
      </c>
      <c r="E19" s="1071">
        <v>207.1227623947434</v>
      </c>
      <c r="F19" s="1072">
        <v>-40.737824484354164</v>
      </c>
    </row>
    <row r="20" spans="1:6" ht="12.75">
      <c r="A20" s="1082" t="s">
        <v>101</v>
      </c>
      <c r="B20" s="1068">
        <v>968.79</v>
      </c>
      <c r="C20" s="1068">
        <v>2614.24</v>
      </c>
      <c r="D20" s="1070">
        <v>1028.44</v>
      </c>
      <c r="E20" s="1071">
        <v>169.84589023420966</v>
      </c>
      <c r="F20" s="1072">
        <v>-60.66007711610257</v>
      </c>
    </row>
    <row r="21" spans="1:6" ht="22.5">
      <c r="A21" s="1091" t="s">
        <v>105</v>
      </c>
      <c r="B21" s="1069">
        <v>0.3369915216607815</v>
      </c>
      <c r="C21" s="1069">
        <v>0.6098250688200457</v>
      </c>
      <c r="D21" s="1066">
        <v>0.24790239678354573</v>
      </c>
      <c r="E21" s="1084">
        <v>80.9615463957876</v>
      </c>
      <c r="F21" s="1074">
        <v>-59.34860512323417</v>
      </c>
    </row>
    <row r="22" spans="1:6" ht="12.75">
      <c r="A22" s="1091" t="s">
        <v>104</v>
      </c>
      <c r="B22" s="1092">
        <v>35.12727990312817</v>
      </c>
      <c r="C22" s="1092">
        <v>44.65432411261526</v>
      </c>
      <c r="D22" s="1093">
        <v>38.29880051070382</v>
      </c>
      <c r="E22" s="1084">
        <v>27.12149712633652</v>
      </c>
      <c r="F22" s="1074">
        <v>-14.232717050835262</v>
      </c>
    </row>
    <row r="23" spans="1:6" s="269" customFormat="1" ht="12.75">
      <c r="A23" s="1090" t="s">
        <v>1102</v>
      </c>
      <c r="B23" s="1094">
        <v>155.2</v>
      </c>
      <c r="C23" s="1094">
        <v>115.9</v>
      </c>
      <c r="D23" s="1093">
        <v>51.7</v>
      </c>
      <c r="E23" s="1095">
        <v>-25.32216494845359</v>
      </c>
      <c r="F23" s="1096">
        <v>-55.39257981018119</v>
      </c>
    </row>
    <row r="24" spans="1:6" ht="13.5" thickBot="1">
      <c r="A24" s="1097" t="s">
        <v>106</v>
      </c>
      <c r="B24" s="1098">
        <v>818401</v>
      </c>
      <c r="C24" s="1098">
        <v>960012</v>
      </c>
      <c r="D24" s="1390">
        <v>1083211</v>
      </c>
      <c r="E24" s="1099">
        <v>17.30337572901304</v>
      </c>
      <c r="F24" s="1100">
        <v>12.833068753307245</v>
      </c>
    </row>
    <row r="25" spans="1:6" ht="9" customHeight="1">
      <c r="A25" s="1101"/>
      <c r="B25" s="18"/>
      <c r="C25" s="15"/>
      <c r="D25" s="15"/>
      <c r="E25" s="1102"/>
      <c r="F25" s="1102"/>
    </row>
    <row r="26" spans="1:6" ht="12.75">
      <c r="A26" s="1103" t="s">
        <v>1121</v>
      </c>
      <c r="B26" s="15"/>
      <c r="C26" s="15"/>
      <c r="D26" s="13"/>
      <c r="E26" s="13"/>
      <c r="F26" s="13"/>
    </row>
    <row r="27" spans="1:6" ht="12.75">
      <c r="A27" s="1103" t="s">
        <v>1140</v>
      </c>
      <c r="B27" s="15"/>
      <c r="C27" s="15"/>
      <c r="D27" s="13"/>
      <c r="E27" s="13"/>
      <c r="F27" s="13"/>
    </row>
    <row r="28" spans="1:6" ht="12.75">
      <c r="A28" s="1103" t="s">
        <v>27</v>
      </c>
      <c r="B28" s="15"/>
      <c r="C28" s="15"/>
      <c r="D28" s="1104"/>
      <c r="E28" s="13"/>
      <c r="F28" s="13"/>
    </row>
    <row r="29" spans="1:6" ht="12.75">
      <c r="A29" s="1676" t="s">
        <v>876</v>
      </c>
      <c r="B29" s="1676"/>
      <c r="C29" s="1676"/>
      <c r="D29" s="1676"/>
      <c r="E29" s="1676"/>
      <c r="F29" s="1676"/>
    </row>
    <row r="30" spans="1:3" ht="12.75">
      <c r="A30" s="136"/>
      <c r="B30" s="136"/>
      <c r="C30" s="136"/>
    </row>
  </sheetData>
  <mergeCells count="8">
    <mergeCell ref="A29:F29"/>
    <mergeCell ref="F5:F6"/>
    <mergeCell ref="A1:F1"/>
    <mergeCell ref="A2:F2"/>
    <mergeCell ref="A3:F3"/>
    <mergeCell ref="B4:D4"/>
    <mergeCell ref="E4:F4"/>
    <mergeCell ref="E5:E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49">
      <selection activeCell="A1" sqref="A1:E1"/>
    </sheetView>
  </sheetViews>
  <sheetFormatPr defaultColWidth="9.140625" defaultRowHeight="12.75"/>
  <cols>
    <col min="1" max="1" width="4.7109375" style="76" bestFit="1" customWidth="1"/>
    <col min="2" max="2" width="28.7109375" style="76" bestFit="1" customWidth="1"/>
    <col min="3" max="3" width="12.421875" style="76" customWidth="1"/>
    <col min="4" max="4" width="12.140625" style="76" customWidth="1"/>
    <col min="5" max="5" width="24.421875" style="76" customWidth="1"/>
    <col min="6" max="6" width="9.8515625" style="76" bestFit="1" customWidth="1"/>
    <col min="7" max="7" width="29.28125" style="76" customWidth="1"/>
    <col min="8" max="16384" width="9.140625" style="76" customWidth="1"/>
  </cols>
  <sheetData>
    <row r="1" spans="1:5" ht="12.75">
      <c r="A1" s="1685" t="s">
        <v>1181</v>
      </c>
      <c r="B1" s="1685"/>
      <c r="C1" s="1685"/>
      <c r="D1" s="1685"/>
      <c r="E1" s="1685"/>
    </row>
    <row r="2" spans="1:9" ht="12.75" customHeight="1">
      <c r="A2" s="1686" t="s">
        <v>716</v>
      </c>
      <c r="B2" s="1686"/>
      <c r="C2" s="1686"/>
      <c r="D2" s="1686"/>
      <c r="E2" s="1686"/>
      <c r="G2" s="136"/>
      <c r="H2" s="136"/>
      <c r="I2" s="136"/>
    </row>
    <row r="3" spans="1:5" ht="12.75" customHeight="1">
      <c r="A3" s="1618" t="s">
        <v>614</v>
      </c>
      <c r="B3" s="1618"/>
      <c r="C3" s="1618"/>
      <c r="D3" s="1618"/>
      <c r="E3" s="1618"/>
    </row>
    <row r="4" spans="1:5" ht="12.75" customHeight="1">
      <c r="A4" s="1105"/>
      <c r="B4" s="1106"/>
      <c r="C4" s="1106"/>
      <c r="D4" s="1106"/>
      <c r="E4" s="774" t="s">
        <v>16</v>
      </c>
    </row>
    <row r="5" spans="1:6" ht="22.5" customHeight="1">
      <c r="A5" s="1348" t="s">
        <v>909</v>
      </c>
      <c r="B5" s="1349" t="s">
        <v>717</v>
      </c>
      <c r="C5" s="1350" t="s">
        <v>718</v>
      </c>
      <c r="D5" s="1351" t="s">
        <v>581</v>
      </c>
      <c r="E5" s="1351" t="s">
        <v>235</v>
      </c>
      <c r="F5" s="132"/>
    </row>
    <row r="6" spans="1:6" ht="12.75" customHeight="1">
      <c r="A6" s="1352">
        <v>1</v>
      </c>
      <c r="B6" s="1353" t="s">
        <v>226</v>
      </c>
      <c r="C6" s="1354" t="s">
        <v>720</v>
      </c>
      <c r="D6" s="1355">
        <v>173.25</v>
      </c>
      <c r="E6" s="1356" t="s">
        <v>1267</v>
      </c>
      <c r="F6" s="13"/>
    </row>
    <row r="7" spans="1:7" ht="12.75">
      <c r="A7" s="1352">
        <v>2</v>
      </c>
      <c r="B7" s="1353" t="s">
        <v>227</v>
      </c>
      <c r="C7" s="1354" t="s">
        <v>720</v>
      </c>
      <c r="D7" s="1355">
        <v>334.7017</v>
      </c>
      <c r="E7" s="1356" t="s">
        <v>1268</v>
      </c>
      <c r="F7" s="358"/>
      <c r="G7" s="1107"/>
    </row>
    <row r="8" spans="1:7" ht="12.75">
      <c r="A8" s="1352">
        <v>3</v>
      </c>
      <c r="B8" s="1353" t="s">
        <v>228</v>
      </c>
      <c r="C8" s="1354" t="s">
        <v>720</v>
      </c>
      <c r="D8" s="1355">
        <v>200</v>
      </c>
      <c r="E8" s="1356" t="s">
        <v>1269</v>
      </c>
      <c r="F8" s="359"/>
      <c r="G8" s="1108"/>
    </row>
    <row r="9" spans="1:7" ht="12" customHeight="1">
      <c r="A9" s="1352">
        <v>4</v>
      </c>
      <c r="B9" s="1353" t="s">
        <v>229</v>
      </c>
      <c r="C9" s="1354" t="s">
        <v>720</v>
      </c>
      <c r="D9" s="1355">
        <v>441</v>
      </c>
      <c r="E9" s="1356" t="s">
        <v>1270</v>
      </c>
      <c r="F9" s="358"/>
      <c r="G9" s="1107"/>
    </row>
    <row r="10" spans="1:7" ht="13.5" customHeight="1">
      <c r="A10" s="1352">
        <v>5</v>
      </c>
      <c r="B10" s="1353" t="s">
        <v>230</v>
      </c>
      <c r="C10" s="1354" t="s">
        <v>720</v>
      </c>
      <c r="D10" s="1355">
        <v>324</v>
      </c>
      <c r="E10" s="1356" t="s">
        <v>1270</v>
      </c>
      <c r="F10" s="358"/>
      <c r="G10" s="1107"/>
    </row>
    <row r="11" spans="1:7" s="269" customFormat="1" ht="12.75">
      <c r="A11" s="1352">
        <v>6</v>
      </c>
      <c r="B11" s="1353" t="s">
        <v>232</v>
      </c>
      <c r="C11" s="1354" t="s">
        <v>720</v>
      </c>
      <c r="D11" s="1355">
        <v>337.263476</v>
      </c>
      <c r="E11" s="1356" t="s">
        <v>1271</v>
      </c>
      <c r="F11" s="364"/>
      <c r="G11" s="1109"/>
    </row>
    <row r="12" spans="1:6" ht="12" customHeight="1">
      <c r="A12" s="1352">
        <v>7</v>
      </c>
      <c r="B12" s="1353" t="s">
        <v>233</v>
      </c>
      <c r="C12" s="1354" t="s">
        <v>720</v>
      </c>
      <c r="D12" s="1355">
        <v>59.9517</v>
      </c>
      <c r="E12" s="1356" t="s">
        <v>1272</v>
      </c>
      <c r="F12" s="13"/>
    </row>
    <row r="13" spans="1:6" ht="13.5" customHeight="1">
      <c r="A13" s="1352">
        <v>8</v>
      </c>
      <c r="B13" s="1353" t="s">
        <v>911</v>
      </c>
      <c r="C13" s="1354" t="s">
        <v>720</v>
      </c>
      <c r="D13" s="1355">
        <v>437.2639</v>
      </c>
      <c r="E13" s="1356" t="s">
        <v>912</v>
      </c>
      <c r="F13" s="13"/>
    </row>
    <row r="14" spans="1:6" ht="12" customHeight="1">
      <c r="A14" s="1352">
        <v>9</v>
      </c>
      <c r="B14" s="1353" t="s">
        <v>913</v>
      </c>
      <c r="C14" s="1354" t="s">
        <v>720</v>
      </c>
      <c r="D14" s="1355">
        <v>439.2344</v>
      </c>
      <c r="E14" s="1356" t="s">
        <v>914</v>
      </c>
      <c r="F14" s="13"/>
    </row>
    <row r="15" spans="1:6" ht="12" customHeight="1">
      <c r="A15" s="1352">
        <v>10</v>
      </c>
      <c r="B15" s="1353" t="s">
        <v>594</v>
      </c>
      <c r="C15" s="1354" t="s">
        <v>720</v>
      </c>
      <c r="D15" s="1355">
        <v>1360.8</v>
      </c>
      <c r="E15" s="1356" t="s">
        <v>595</v>
      </c>
      <c r="F15" s="13"/>
    </row>
    <row r="16" spans="1:6" ht="12" customHeight="1">
      <c r="A16" s="1352">
        <v>11</v>
      </c>
      <c r="B16" s="1353" t="s">
        <v>596</v>
      </c>
      <c r="C16" s="1354" t="s">
        <v>720</v>
      </c>
      <c r="D16" s="1355">
        <v>100</v>
      </c>
      <c r="E16" s="1356" t="s">
        <v>597</v>
      </c>
      <c r="F16" s="13"/>
    </row>
    <row r="17" spans="1:6" ht="12" customHeight="1">
      <c r="A17" s="1352">
        <v>12</v>
      </c>
      <c r="B17" s="1353" t="s">
        <v>598</v>
      </c>
      <c r="C17" s="1354" t="s">
        <v>720</v>
      </c>
      <c r="D17" s="1355">
        <v>75</v>
      </c>
      <c r="E17" s="1356" t="s">
        <v>599</v>
      </c>
      <c r="F17" s="13"/>
    </row>
    <row r="18" spans="1:6" ht="12" customHeight="1">
      <c r="A18" s="1352">
        <v>13</v>
      </c>
      <c r="B18" s="1353" t="s">
        <v>600</v>
      </c>
      <c r="C18" s="1354" t="s">
        <v>720</v>
      </c>
      <c r="D18" s="1355">
        <v>317.4</v>
      </c>
      <c r="E18" s="1356" t="s">
        <v>601</v>
      </c>
      <c r="F18" s="13"/>
    </row>
    <row r="19" spans="1:6" ht="12.75">
      <c r="A19" s="1354"/>
      <c r="B19" s="484" t="s">
        <v>1006</v>
      </c>
      <c r="C19" s="1354"/>
      <c r="D19" s="1357">
        <v>4599.865175999999</v>
      </c>
      <c r="E19" s="1356"/>
      <c r="F19" s="13"/>
    </row>
    <row r="20" spans="1:7" ht="14.25" customHeight="1">
      <c r="A20" s="1353">
        <v>1</v>
      </c>
      <c r="B20" s="1353" t="s">
        <v>915</v>
      </c>
      <c r="C20" s="1354" t="s">
        <v>721</v>
      </c>
      <c r="D20" s="1358">
        <v>13.544</v>
      </c>
      <c r="E20" s="1354" t="s">
        <v>916</v>
      </c>
      <c r="F20" s="358"/>
      <c r="G20" s="1107"/>
    </row>
    <row r="21" spans="1:7" ht="15" customHeight="1">
      <c r="A21" s="1353">
        <v>2</v>
      </c>
      <c r="B21" s="1353" t="s">
        <v>231</v>
      </c>
      <c r="C21" s="1354" t="s">
        <v>721</v>
      </c>
      <c r="D21" s="1358">
        <v>8.18</v>
      </c>
      <c r="E21" s="1354" t="s">
        <v>917</v>
      </c>
      <c r="F21" s="358"/>
      <c r="G21" s="1107"/>
    </row>
    <row r="22" spans="1:6" ht="14.25" customHeight="1">
      <c r="A22" s="1353">
        <v>3</v>
      </c>
      <c r="B22" s="1353" t="s">
        <v>234</v>
      </c>
      <c r="C22" s="1354" t="s">
        <v>721</v>
      </c>
      <c r="D22" s="1358">
        <v>108</v>
      </c>
      <c r="E22" s="1354" t="s">
        <v>1273</v>
      </c>
      <c r="F22" s="13"/>
    </row>
    <row r="23" spans="1:6" ht="12" customHeight="1">
      <c r="A23" s="1353">
        <v>4</v>
      </c>
      <c r="B23" s="1353" t="s">
        <v>918</v>
      </c>
      <c r="C23" s="1354" t="s">
        <v>721</v>
      </c>
      <c r="D23" s="1358">
        <v>96</v>
      </c>
      <c r="E23" s="1354" t="s">
        <v>919</v>
      </c>
      <c r="F23" s="13"/>
    </row>
    <row r="24" spans="1:6" ht="12" customHeight="1">
      <c r="A24" s="1353">
        <v>5</v>
      </c>
      <c r="B24" s="1353" t="s">
        <v>920</v>
      </c>
      <c r="C24" s="1354" t="s">
        <v>721</v>
      </c>
      <c r="D24" s="1358">
        <v>9.18</v>
      </c>
      <c r="E24" s="1354" t="s">
        <v>921</v>
      </c>
      <c r="F24" s="13"/>
    </row>
    <row r="25" spans="1:6" ht="13.5" customHeight="1">
      <c r="A25" s="1353">
        <v>6</v>
      </c>
      <c r="B25" s="1353" t="s">
        <v>922</v>
      </c>
      <c r="C25" s="1354" t="s">
        <v>721</v>
      </c>
      <c r="D25" s="1358">
        <v>24.5</v>
      </c>
      <c r="E25" s="1354" t="s">
        <v>923</v>
      </c>
      <c r="F25" s="13"/>
    </row>
    <row r="26" spans="1:6" ht="13.5" customHeight="1">
      <c r="A26" s="1353">
        <v>7</v>
      </c>
      <c r="B26" s="1353" t="s">
        <v>602</v>
      </c>
      <c r="C26" s="1354" t="s">
        <v>721</v>
      </c>
      <c r="D26" s="1358">
        <v>15</v>
      </c>
      <c r="E26" s="1354" t="s">
        <v>595</v>
      </c>
      <c r="F26" s="13"/>
    </row>
    <row r="27" spans="1:6" ht="13.5" customHeight="1">
      <c r="A27" s="1353">
        <v>8</v>
      </c>
      <c r="B27" s="1353" t="s">
        <v>603</v>
      </c>
      <c r="C27" s="1354" t="s">
        <v>721</v>
      </c>
      <c r="D27" s="1358">
        <v>6</v>
      </c>
      <c r="E27" s="1356" t="s">
        <v>599</v>
      </c>
      <c r="F27" s="13"/>
    </row>
    <row r="28" spans="1:6" ht="12.75">
      <c r="A28" s="1359"/>
      <c r="B28" s="484" t="s">
        <v>1006</v>
      </c>
      <c r="C28" s="1359"/>
      <c r="D28" s="1360">
        <v>280.404</v>
      </c>
      <c r="E28" s="1359"/>
      <c r="F28" s="13"/>
    </row>
    <row r="29" spans="1:6" ht="12.75">
      <c r="A29" s="1359"/>
      <c r="B29" s="1113" t="s">
        <v>1105</v>
      </c>
      <c r="C29" s="1359"/>
      <c r="D29" s="1360">
        <v>4880.269176</v>
      </c>
      <c r="E29" s="1359"/>
      <c r="F29" s="13"/>
    </row>
    <row r="30" spans="1:6" ht="12.75">
      <c r="A30" s="1689" t="s">
        <v>722</v>
      </c>
      <c r="B30" s="1689"/>
      <c r="C30" s="13"/>
      <c r="D30" s="1"/>
      <c r="E30" s="13"/>
      <c r="F30" s="13"/>
    </row>
    <row r="31" spans="1:6" ht="12.75">
      <c r="A31" s="45"/>
      <c r="B31" s="13"/>
      <c r="C31" s="13"/>
      <c r="D31" s="1"/>
      <c r="E31" s="13"/>
      <c r="F31" s="13"/>
    </row>
    <row r="32" spans="1:6" ht="12.75" customHeight="1">
      <c r="A32" s="1679" t="s">
        <v>924</v>
      </c>
      <c r="B32" s="1679"/>
      <c r="C32" s="1679"/>
      <c r="D32" s="1679"/>
      <c r="E32" s="1679"/>
      <c r="F32" s="1679"/>
    </row>
    <row r="33" spans="1:6" ht="12.75" customHeight="1">
      <c r="A33" s="363"/>
      <c r="B33" s="360"/>
      <c r="C33" s="360"/>
      <c r="D33" s="361"/>
      <c r="E33" s="362"/>
      <c r="F33" s="13"/>
    </row>
    <row r="34" spans="1:6" ht="12.75" customHeight="1">
      <c r="A34" s="1690" t="s">
        <v>885</v>
      </c>
      <c r="B34" s="1692" t="s">
        <v>488</v>
      </c>
      <c r="C34" s="1692" t="s">
        <v>1288</v>
      </c>
      <c r="D34" s="1693" t="s">
        <v>925</v>
      </c>
      <c r="E34" s="1692" t="s">
        <v>926</v>
      </c>
      <c r="F34" s="1695" t="s">
        <v>723</v>
      </c>
    </row>
    <row r="35" spans="1:6" ht="23.25" customHeight="1">
      <c r="A35" s="1691"/>
      <c r="B35" s="1692"/>
      <c r="C35" s="1692"/>
      <c r="D35" s="1694"/>
      <c r="E35" s="1692"/>
      <c r="F35" s="1696"/>
    </row>
    <row r="36" spans="1:6" s="269" customFormat="1" ht="12.75" customHeight="1">
      <c r="A36" s="1115">
        <v>1</v>
      </c>
      <c r="B36" s="1361" t="s">
        <v>927</v>
      </c>
      <c r="C36" s="485" t="s">
        <v>721</v>
      </c>
      <c r="D36" s="1362">
        <v>600</v>
      </c>
      <c r="E36" s="1362">
        <v>60</v>
      </c>
      <c r="F36" s="1363">
        <v>40079</v>
      </c>
    </row>
    <row r="37" spans="1:6" s="269" customFormat="1" ht="12.75" customHeight="1">
      <c r="A37" s="1241">
        <v>2</v>
      </c>
      <c r="B37" s="1110" t="s">
        <v>604</v>
      </c>
      <c r="C37" s="485" t="s">
        <v>721</v>
      </c>
      <c r="D37" s="1364">
        <v>10000</v>
      </c>
      <c r="E37" s="1365">
        <v>1000</v>
      </c>
      <c r="F37" s="1111">
        <v>40068</v>
      </c>
    </row>
    <row r="38" spans="1:6" s="269" customFormat="1" ht="12.75" customHeight="1">
      <c r="A38" s="1241">
        <v>3</v>
      </c>
      <c r="B38" s="1110" t="s">
        <v>605</v>
      </c>
      <c r="C38" s="485" t="s">
        <v>721</v>
      </c>
      <c r="D38" s="1364">
        <v>12500</v>
      </c>
      <c r="E38" s="1365">
        <v>1250</v>
      </c>
      <c r="F38" s="1111">
        <v>40068</v>
      </c>
    </row>
    <row r="39" spans="1:6" s="269" customFormat="1" ht="12.75" customHeight="1">
      <c r="A39" s="1241">
        <v>4</v>
      </c>
      <c r="B39" s="1110" t="s">
        <v>606</v>
      </c>
      <c r="C39" s="485" t="s">
        <v>721</v>
      </c>
      <c r="D39" s="1364">
        <v>6800</v>
      </c>
      <c r="E39" s="1365">
        <v>680</v>
      </c>
      <c r="F39" s="1111">
        <v>40068</v>
      </c>
    </row>
    <row r="40" spans="1:6" s="269" customFormat="1" ht="12.75" customHeight="1">
      <c r="A40" s="279"/>
      <c r="B40" s="1114" t="s">
        <v>1006</v>
      </c>
      <c r="C40" s="498"/>
      <c r="D40" s="770">
        <v>600</v>
      </c>
      <c r="E40" s="770">
        <v>2990</v>
      </c>
      <c r="F40" s="485"/>
    </row>
    <row r="41" spans="1:7" ht="12.75">
      <c r="A41" s="1115">
        <v>1</v>
      </c>
      <c r="B41" s="1361" t="s">
        <v>503</v>
      </c>
      <c r="C41" s="485" t="s">
        <v>724</v>
      </c>
      <c r="D41" s="1362">
        <v>50</v>
      </c>
      <c r="E41" s="1362">
        <v>5</v>
      </c>
      <c r="F41" s="1363">
        <v>40042</v>
      </c>
      <c r="G41" s="1112"/>
    </row>
    <row r="42" spans="1:7" ht="12.75">
      <c r="A42" s="1115">
        <v>2</v>
      </c>
      <c r="B42" s="1361" t="s">
        <v>504</v>
      </c>
      <c r="C42" s="485" t="s">
        <v>724</v>
      </c>
      <c r="D42" s="1362">
        <v>150</v>
      </c>
      <c r="E42" s="1362">
        <v>15</v>
      </c>
      <c r="F42" s="1363">
        <v>40042</v>
      </c>
      <c r="G42" s="1107"/>
    </row>
    <row r="43" spans="1:7" ht="12.75">
      <c r="A43" s="1115">
        <v>3</v>
      </c>
      <c r="B43" s="1361" t="s">
        <v>507</v>
      </c>
      <c r="C43" s="485" t="s">
        <v>724</v>
      </c>
      <c r="D43" s="1362">
        <v>80.78</v>
      </c>
      <c r="E43" s="1362">
        <v>8.07</v>
      </c>
      <c r="F43" s="1363">
        <v>40057</v>
      </c>
      <c r="G43" s="1107"/>
    </row>
    <row r="44" spans="1:7" ht="12.75">
      <c r="A44" s="1115">
        <v>4</v>
      </c>
      <c r="B44" s="1361" t="s">
        <v>508</v>
      </c>
      <c r="C44" s="485" t="s">
        <v>724</v>
      </c>
      <c r="D44" s="1362">
        <v>1242</v>
      </c>
      <c r="E44" s="1362">
        <v>124.2</v>
      </c>
      <c r="F44" s="1363">
        <v>40057</v>
      </c>
      <c r="G44" s="1107"/>
    </row>
    <row r="45" spans="1:7" ht="12.75">
      <c r="A45" s="1115">
        <v>5</v>
      </c>
      <c r="B45" s="1361" t="s">
        <v>928</v>
      </c>
      <c r="C45" s="485" t="s">
        <v>724</v>
      </c>
      <c r="D45" s="1362">
        <v>210</v>
      </c>
      <c r="E45" s="1362">
        <v>21</v>
      </c>
      <c r="F45" s="1363">
        <v>40073</v>
      </c>
      <c r="G45" s="1107"/>
    </row>
    <row r="46" spans="1:7" ht="12.75">
      <c r="A46" s="1115">
        <v>6</v>
      </c>
      <c r="B46" s="1361" t="s">
        <v>929</v>
      </c>
      <c r="C46" s="485" t="s">
        <v>724</v>
      </c>
      <c r="D46" s="1362">
        <v>1075.65</v>
      </c>
      <c r="E46" s="1362">
        <v>107.56</v>
      </c>
      <c r="F46" s="1363">
        <v>40094</v>
      </c>
      <c r="G46" s="1107"/>
    </row>
    <row r="47" spans="1:7" ht="12.75">
      <c r="A47" s="1115">
        <v>7</v>
      </c>
      <c r="B47" s="1110" t="s">
        <v>607</v>
      </c>
      <c r="C47" s="1115" t="s">
        <v>724</v>
      </c>
      <c r="D47" s="1364">
        <v>209.94</v>
      </c>
      <c r="E47" s="1365">
        <v>20.99</v>
      </c>
      <c r="F47" s="1111">
        <v>40113</v>
      </c>
      <c r="G47" s="1107"/>
    </row>
    <row r="48" spans="1:7" ht="12.75">
      <c r="A48" s="1115"/>
      <c r="B48" s="1114" t="s">
        <v>1006</v>
      </c>
      <c r="C48" s="1366"/>
      <c r="D48" s="1151"/>
      <c r="E48" s="1151">
        <v>280.83</v>
      </c>
      <c r="F48" s="508"/>
      <c r="G48" s="1107"/>
    </row>
    <row r="49" spans="1:7" ht="12.75">
      <c r="A49" s="1115">
        <v>1</v>
      </c>
      <c r="B49" s="1361" t="s">
        <v>198</v>
      </c>
      <c r="C49" s="485" t="s">
        <v>720</v>
      </c>
      <c r="D49" s="1362">
        <v>2929.18</v>
      </c>
      <c r="E49" s="1362">
        <v>292.91</v>
      </c>
      <c r="F49" s="1363">
        <v>40029</v>
      </c>
      <c r="G49" s="1108"/>
    </row>
    <row r="50" spans="1:7" ht="12.75">
      <c r="A50" s="1115">
        <v>1</v>
      </c>
      <c r="B50" s="1361" t="s">
        <v>489</v>
      </c>
      <c r="C50" s="485" t="s">
        <v>720</v>
      </c>
      <c r="D50" s="1362">
        <v>3840</v>
      </c>
      <c r="E50" s="1362">
        <v>384</v>
      </c>
      <c r="F50" s="1363">
        <v>40042</v>
      </c>
      <c r="G50" s="1107"/>
    </row>
    <row r="51" spans="1:7" ht="12.75">
      <c r="A51" s="1115">
        <v>2</v>
      </c>
      <c r="B51" s="1361" t="s">
        <v>490</v>
      </c>
      <c r="C51" s="485" t="s">
        <v>720</v>
      </c>
      <c r="D51" s="1362">
        <v>375.38</v>
      </c>
      <c r="E51" s="1362">
        <v>37.54</v>
      </c>
      <c r="F51" s="1363">
        <v>40042</v>
      </c>
      <c r="G51" s="1107"/>
    </row>
    <row r="52" spans="1:7" ht="12.75">
      <c r="A52" s="1115">
        <v>3</v>
      </c>
      <c r="B52" s="1361" t="s">
        <v>491</v>
      </c>
      <c r="C52" s="485" t="s">
        <v>720</v>
      </c>
      <c r="D52" s="1362">
        <v>8349</v>
      </c>
      <c r="E52" s="1362">
        <v>834.9</v>
      </c>
      <c r="F52" s="1363">
        <v>40042</v>
      </c>
      <c r="G52" s="1107"/>
    </row>
    <row r="53" spans="1:7" ht="12.75">
      <c r="A53" s="1115">
        <v>4</v>
      </c>
      <c r="B53" s="1361" t="s">
        <v>492</v>
      </c>
      <c r="C53" s="485" t="s">
        <v>720</v>
      </c>
      <c r="D53" s="1362">
        <v>140</v>
      </c>
      <c r="E53" s="1362">
        <v>14</v>
      </c>
      <c r="F53" s="1363">
        <v>40042</v>
      </c>
      <c r="G53" s="1107"/>
    </row>
    <row r="54" spans="1:7" ht="12.75">
      <c r="A54" s="1115">
        <v>5</v>
      </c>
      <c r="B54" s="1361" t="s">
        <v>501</v>
      </c>
      <c r="C54" s="485" t="s">
        <v>720</v>
      </c>
      <c r="D54" s="1362">
        <v>1565.97</v>
      </c>
      <c r="E54" s="1362">
        <v>156.6</v>
      </c>
      <c r="F54" s="1363">
        <v>40057</v>
      </c>
      <c r="G54" s="1107"/>
    </row>
    <row r="55" spans="1:7" ht="12.75">
      <c r="A55" s="1115">
        <v>6</v>
      </c>
      <c r="B55" s="1361" t="s">
        <v>502</v>
      </c>
      <c r="C55" s="485" t="s">
        <v>720</v>
      </c>
      <c r="D55" s="1362">
        <v>5537.28</v>
      </c>
      <c r="E55" s="1362">
        <v>553.73</v>
      </c>
      <c r="F55" s="1363">
        <v>40057</v>
      </c>
      <c r="G55" s="1107"/>
    </row>
    <row r="56" spans="1:7" ht="12.75">
      <c r="A56" s="1115">
        <v>7</v>
      </c>
      <c r="B56" s="1361" t="s">
        <v>930</v>
      </c>
      <c r="C56" s="485" t="s">
        <v>720</v>
      </c>
      <c r="D56" s="1362">
        <v>3246.41</v>
      </c>
      <c r="E56" s="1362">
        <v>324.64</v>
      </c>
      <c r="F56" s="1363">
        <v>40073</v>
      </c>
      <c r="G56" s="1107"/>
    </row>
    <row r="57" spans="1:7" ht="12.75">
      <c r="A57" s="1115">
        <v>8</v>
      </c>
      <c r="B57" s="1361" t="s">
        <v>931</v>
      </c>
      <c r="C57" s="485" t="s">
        <v>720</v>
      </c>
      <c r="D57" s="1362">
        <v>5</v>
      </c>
      <c r="E57" s="1362">
        <v>0.05</v>
      </c>
      <c r="F57" s="1363">
        <v>40073</v>
      </c>
      <c r="G57" s="1107"/>
    </row>
    <row r="58" spans="1:7" ht="12.75">
      <c r="A58" s="1115">
        <v>9</v>
      </c>
      <c r="B58" s="1361" t="s">
        <v>932</v>
      </c>
      <c r="C58" s="485" t="s">
        <v>720</v>
      </c>
      <c r="D58" s="1362">
        <v>240</v>
      </c>
      <c r="E58" s="1362">
        <v>24</v>
      </c>
      <c r="F58" s="1363">
        <v>40073</v>
      </c>
      <c r="G58" s="1107"/>
    </row>
    <row r="59" spans="1:7" ht="12.75">
      <c r="A59" s="1115">
        <v>10</v>
      </c>
      <c r="B59" s="1361" t="s">
        <v>933</v>
      </c>
      <c r="C59" s="485" t="s">
        <v>720</v>
      </c>
      <c r="D59" s="1362">
        <v>1170.48</v>
      </c>
      <c r="E59" s="1362">
        <v>117.05</v>
      </c>
      <c r="F59" s="1363">
        <v>40094</v>
      </c>
      <c r="G59" s="1107"/>
    </row>
    <row r="60" spans="1:7" ht="12.75">
      <c r="A60" s="1115">
        <v>11</v>
      </c>
      <c r="B60" s="1361" t="s">
        <v>934</v>
      </c>
      <c r="C60" s="485" t="s">
        <v>720</v>
      </c>
      <c r="D60" s="1362">
        <v>544.3</v>
      </c>
      <c r="E60" s="1362">
        <v>54.43</v>
      </c>
      <c r="F60" s="1363">
        <v>40099</v>
      </c>
      <c r="G60" s="1107"/>
    </row>
    <row r="61" spans="1:7" ht="12.75">
      <c r="A61" s="1115">
        <v>12</v>
      </c>
      <c r="B61" s="1110" t="s">
        <v>608</v>
      </c>
      <c r="C61" s="1115" t="s">
        <v>720</v>
      </c>
      <c r="D61" s="1364">
        <v>99.88</v>
      </c>
      <c r="E61" s="1365">
        <v>9.99</v>
      </c>
      <c r="F61" s="1111">
        <v>40113</v>
      </c>
      <c r="G61" s="1107"/>
    </row>
    <row r="62" spans="1:7" ht="12.75">
      <c r="A62" s="1115">
        <v>13</v>
      </c>
      <c r="B62" s="1110" t="s">
        <v>609</v>
      </c>
      <c r="C62" s="1115" t="s">
        <v>720</v>
      </c>
      <c r="D62" s="1364">
        <v>499.27</v>
      </c>
      <c r="E62" s="1365">
        <v>49.93</v>
      </c>
      <c r="F62" s="1111">
        <v>40113</v>
      </c>
      <c r="G62" s="1107"/>
    </row>
    <row r="63" spans="1:7" ht="12.75">
      <c r="A63" s="1115">
        <v>14</v>
      </c>
      <c r="B63" s="1110" t="s">
        <v>610</v>
      </c>
      <c r="C63" s="1115" t="s">
        <v>720</v>
      </c>
      <c r="D63" s="1364">
        <v>800</v>
      </c>
      <c r="E63" s="1365">
        <v>80</v>
      </c>
      <c r="F63" s="1111">
        <v>40113</v>
      </c>
      <c r="G63" s="1107"/>
    </row>
    <row r="64" spans="1:7" ht="12.75">
      <c r="A64" s="502"/>
      <c r="B64" s="484" t="s">
        <v>1006</v>
      </c>
      <c r="C64" s="484"/>
      <c r="D64" s="771"/>
      <c r="E64" s="771">
        <v>2933.77</v>
      </c>
      <c r="F64" s="508"/>
      <c r="G64" s="1108"/>
    </row>
    <row r="65" spans="1:7" ht="12.75">
      <c r="A65" s="502">
        <v>1</v>
      </c>
      <c r="B65" s="1110" t="s">
        <v>611</v>
      </c>
      <c r="C65" s="1115" t="s">
        <v>612</v>
      </c>
      <c r="D65" s="1364">
        <v>30000</v>
      </c>
      <c r="E65" s="1365">
        <v>3000</v>
      </c>
      <c r="F65" s="1111">
        <v>40109</v>
      </c>
      <c r="G65" s="1108"/>
    </row>
    <row r="66" spans="1:7" ht="12.75">
      <c r="A66" s="502">
        <v>2</v>
      </c>
      <c r="B66" s="1110" t="s">
        <v>613</v>
      </c>
      <c r="C66" s="1367" t="s">
        <v>612</v>
      </c>
      <c r="D66" s="1364">
        <v>27500</v>
      </c>
      <c r="E66" s="1365">
        <v>2750</v>
      </c>
      <c r="F66" s="1111">
        <v>40109</v>
      </c>
      <c r="G66" s="1108"/>
    </row>
    <row r="67" spans="1:7" ht="12.75">
      <c r="A67" s="502"/>
      <c r="B67" s="484" t="s">
        <v>1006</v>
      </c>
      <c r="C67" s="484"/>
      <c r="D67" s="771"/>
      <c r="E67" s="771">
        <v>5750</v>
      </c>
      <c r="F67" s="508"/>
      <c r="G67" s="1108"/>
    </row>
    <row r="68" spans="1:7" s="269" customFormat="1" ht="12.75">
      <c r="A68" s="393"/>
      <c r="B68" s="1113" t="s">
        <v>1105</v>
      </c>
      <c r="C68" s="1113"/>
      <c r="D68" s="771"/>
      <c r="E68" s="771">
        <v>11954.6</v>
      </c>
      <c r="F68" s="502"/>
      <c r="G68" s="1109"/>
    </row>
    <row r="69" spans="1:6" ht="12.75">
      <c r="A69" s="1687" t="s">
        <v>935</v>
      </c>
      <c r="B69" s="1688"/>
      <c r="C69" s="1688"/>
      <c r="D69" s="13"/>
      <c r="E69" s="13"/>
      <c r="F69" s="772"/>
    </row>
    <row r="70" ht="12.75">
      <c r="F70" s="1107"/>
    </row>
    <row r="71" ht="12.75">
      <c r="F71" s="1107"/>
    </row>
    <row r="72" ht="12.75">
      <c r="F72" s="1107"/>
    </row>
    <row r="73" ht="12.75">
      <c r="F73" s="1107"/>
    </row>
  </sheetData>
  <mergeCells count="12">
    <mergeCell ref="E34:E35"/>
    <mergeCell ref="F34:F35"/>
    <mergeCell ref="A1:E1"/>
    <mergeCell ref="A2:E2"/>
    <mergeCell ref="A3:E3"/>
    <mergeCell ref="A69:C69"/>
    <mergeCell ref="A30:B30"/>
    <mergeCell ref="A32:F32"/>
    <mergeCell ref="A34:A35"/>
    <mergeCell ref="B34:B35"/>
    <mergeCell ref="C34:C35"/>
    <mergeCell ref="D34:D35"/>
  </mergeCells>
  <printOptions/>
  <pageMargins left="1.67" right="0.75" top="0.99" bottom="1" header="0.5" footer="0.5"/>
  <pageSetup fitToHeight="1" fitToWidth="1"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L1"/>
    </sheetView>
  </sheetViews>
  <sheetFormatPr defaultColWidth="9.140625" defaultRowHeight="12.75"/>
  <cols>
    <col min="1" max="1" width="22.421875" style="13" customWidth="1"/>
    <col min="2" max="4" width="8.7109375" style="13" customWidth="1"/>
    <col min="5" max="12" width="10.7109375" style="13" customWidth="1"/>
    <col min="13" max="16384" width="12.00390625" style="13" customWidth="1"/>
  </cols>
  <sheetData>
    <row r="1" spans="1:12" ht="12.75">
      <c r="A1" s="1698" t="s">
        <v>1182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</row>
    <row r="2" spans="1:12" ht="15.75">
      <c r="A2" s="1686" t="s">
        <v>379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</row>
    <row r="3" spans="1:13" ht="13.5" thickBot="1">
      <c r="A3" s="1697"/>
      <c r="B3" s="1697"/>
      <c r="C3" s="1697"/>
      <c r="D3" s="1697"/>
      <c r="E3" s="1697"/>
      <c r="F3" s="1697"/>
      <c r="G3" s="1697"/>
      <c r="H3" s="1697"/>
      <c r="I3" s="1697"/>
      <c r="J3" s="1697"/>
      <c r="K3" s="1697"/>
      <c r="L3" s="1697"/>
      <c r="M3" s="66"/>
    </row>
    <row r="4" spans="1:12" ht="12.75">
      <c r="A4" s="486"/>
      <c r="B4" s="1681" t="s">
        <v>1106</v>
      </c>
      <c r="C4" s="1682"/>
      <c r="D4" s="1683"/>
      <c r="E4" s="1682" t="s">
        <v>1150</v>
      </c>
      <c r="F4" s="1682"/>
      <c r="G4" s="1682"/>
      <c r="H4" s="1682"/>
      <c r="I4" s="1682"/>
      <c r="J4" s="1682"/>
      <c r="K4" s="1682"/>
      <c r="L4" s="1684"/>
    </row>
    <row r="5" spans="1:12" ht="12.75">
      <c r="A5" s="487"/>
      <c r="B5" s="1701" t="s">
        <v>592</v>
      </c>
      <c r="C5" s="1702"/>
      <c r="D5" s="1703"/>
      <c r="E5" s="1702" t="s">
        <v>592</v>
      </c>
      <c r="F5" s="1702"/>
      <c r="G5" s="1702"/>
      <c r="H5" s="1702"/>
      <c r="I5" s="1702"/>
      <c r="J5" s="1703"/>
      <c r="K5" s="488"/>
      <c r="L5" s="490"/>
    </row>
    <row r="6" spans="1:12" ht="12.75">
      <c r="A6" s="491" t="s">
        <v>1004</v>
      </c>
      <c r="B6" s="492"/>
      <c r="C6" s="492"/>
      <c r="D6" s="492"/>
      <c r="E6" s="1704">
        <v>2007</v>
      </c>
      <c r="F6" s="1705"/>
      <c r="G6" s="1701">
        <v>2008</v>
      </c>
      <c r="H6" s="1703"/>
      <c r="I6" s="1695">
        <v>2009</v>
      </c>
      <c r="J6" s="1695"/>
      <c r="K6" s="1695" t="s">
        <v>1005</v>
      </c>
      <c r="L6" s="1699"/>
    </row>
    <row r="7" spans="1:12" ht="12.75">
      <c r="A7" s="491"/>
      <c r="B7" s="370">
        <v>2007</v>
      </c>
      <c r="C7" s="368">
        <v>2008</v>
      </c>
      <c r="D7" s="155">
        <v>2009</v>
      </c>
      <c r="E7" s="493">
        <v>1</v>
      </c>
      <c r="F7" s="494">
        <v>2</v>
      </c>
      <c r="G7" s="479">
        <v>3</v>
      </c>
      <c r="H7" s="489">
        <v>4</v>
      </c>
      <c r="I7" s="478">
        <v>5</v>
      </c>
      <c r="J7" s="478">
        <v>6</v>
      </c>
      <c r="K7" s="367" t="s">
        <v>380</v>
      </c>
      <c r="L7" s="480" t="s">
        <v>381</v>
      </c>
    </row>
    <row r="8" spans="1:12" ht="12.75">
      <c r="A8" s="495"/>
      <c r="B8" s="65"/>
      <c r="C8" s="369"/>
      <c r="D8" s="496"/>
      <c r="E8" s="494" t="s">
        <v>1006</v>
      </c>
      <c r="F8" s="356" t="s">
        <v>1008</v>
      </c>
      <c r="G8" s="356" t="s">
        <v>1006</v>
      </c>
      <c r="H8" s="356" t="s">
        <v>1008</v>
      </c>
      <c r="I8" s="356" t="s">
        <v>1006</v>
      </c>
      <c r="J8" s="356" t="s">
        <v>1008</v>
      </c>
      <c r="K8" s="369"/>
      <c r="L8" s="482"/>
    </row>
    <row r="9" spans="1:12" s="30" customFormat="1" ht="12.75">
      <c r="A9" s="497" t="s">
        <v>1007</v>
      </c>
      <c r="B9" s="498">
        <v>141</v>
      </c>
      <c r="C9" s="393">
        <v>145</v>
      </c>
      <c r="D9" s="393">
        <v>163</v>
      </c>
      <c r="E9" s="398">
        <v>287482.01</v>
      </c>
      <c r="F9" s="499">
        <v>100</v>
      </c>
      <c r="G9" s="394">
        <v>428686.87</v>
      </c>
      <c r="H9" s="499">
        <v>100</v>
      </c>
      <c r="I9" s="394">
        <v>414856.82</v>
      </c>
      <c r="J9" s="499">
        <v>100</v>
      </c>
      <c r="K9" s="499">
        <v>49.11780740645301</v>
      </c>
      <c r="L9" s="500">
        <v>-3.226142662125369</v>
      </c>
    </row>
    <row r="10" spans="1:12" ht="12.75">
      <c r="A10" s="483" t="s">
        <v>1013</v>
      </c>
      <c r="B10" s="501">
        <v>106</v>
      </c>
      <c r="C10" s="502">
        <v>114</v>
      </c>
      <c r="D10" s="502">
        <v>132</v>
      </c>
      <c r="E10" s="503">
        <v>250152.61</v>
      </c>
      <c r="F10" s="504">
        <v>87.01504835032982</v>
      </c>
      <c r="G10" s="505">
        <v>296607.1</v>
      </c>
      <c r="H10" s="504">
        <v>69.18968616883461</v>
      </c>
      <c r="I10" s="505">
        <v>306483.29</v>
      </c>
      <c r="J10" s="504">
        <v>73.87688359564632</v>
      </c>
      <c r="K10" s="504">
        <v>18.570459848490103</v>
      </c>
      <c r="L10" s="506">
        <v>3.3297213721451726</v>
      </c>
    </row>
    <row r="11" spans="1:12" ht="12.75">
      <c r="A11" s="507" t="s">
        <v>1107</v>
      </c>
      <c r="B11" s="508">
        <v>15</v>
      </c>
      <c r="C11" s="508">
        <v>17</v>
      </c>
      <c r="D11" s="502">
        <v>23</v>
      </c>
      <c r="E11" s="509">
        <v>206078.93</v>
      </c>
      <c r="F11" s="504">
        <v>71.68411338156429</v>
      </c>
      <c r="G11" s="341">
        <v>214540.55</v>
      </c>
      <c r="H11" s="504">
        <v>50.04598111437376</v>
      </c>
      <c r="I11" s="397">
        <v>225956.31</v>
      </c>
      <c r="J11" s="504">
        <v>54.46609507347618</v>
      </c>
      <c r="K11" s="504">
        <v>4.106009284889041</v>
      </c>
      <c r="L11" s="506">
        <v>5.321026724318557</v>
      </c>
    </row>
    <row r="12" spans="1:12" ht="12.75">
      <c r="A12" s="507" t="s">
        <v>1108</v>
      </c>
      <c r="B12" s="508">
        <v>20</v>
      </c>
      <c r="C12" s="508">
        <v>24</v>
      </c>
      <c r="D12" s="502">
        <v>30</v>
      </c>
      <c r="E12" s="509">
        <v>15837.21</v>
      </c>
      <c r="F12" s="504">
        <v>5.508939498509837</v>
      </c>
      <c r="G12" s="341">
        <v>26607.94</v>
      </c>
      <c r="H12" s="504">
        <v>6.206847436218422</v>
      </c>
      <c r="I12" s="475">
        <v>29128.2</v>
      </c>
      <c r="J12" s="504">
        <v>7.02126579478674</v>
      </c>
      <c r="K12" s="504">
        <v>68.00901168829611</v>
      </c>
      <c r="L12" s="506">
        <v>9.47183434719112</v>
      </c>
    </row>
    <row r="13" spans="1:12" ht="12.75">
      <c r="A13" s="507" t="s">
        <v>1109</v>
      </c>
      <c r="B13" s="508">
        <v>55</v>
      </c>
      <c r="C13" s="508">
        <v>56</v>
      </c>
      <c r="D13" s="502">
        <v>62</v>
      </c>
      <c r="E13" s="509">
        <v>18459.91</v>
      </c>
      <c r="F13" s="504">
        <v>6.421240062986898</v>
      </c>
      <c r="G13" s="341">
        <v>44728.66</v>
      </c>
      <c r="H13" s="504">
        <v>10.433876829490954</v>
      </c>
      <c r="I13" s="475">
        <v>41614.4</v>
      </c>
      <c r="J13" s="504">
        <v>10.031027090262128</v>
      </c>
      <c r="K13" s="504">
        <v>142.30161468826233</v>
      </c>
      <c r="L13" s="506">
        <v>-6.962560470177294</v>
      </c>
    </row>
    <row r="14" spans="1:12" ht="12.75">
      <c r="A14" s="507" t="s">
        <v>1110</v>
      </c>
      <c r="B14" s="508">
        <v>16</v>
      </c>
      <c r="C14" s="508">
        <v>17</v>
      </c>
      <c r="D14" s="502">
        <v>17</v>
      </c>
      <c r="E14" s="509">
        <v>9776.56</v>
      </c>
      <c r="F14" s="504">
        <v>3.4007554072687887</v>
      </c>
      <c r="G14" s="341">
        <v>10729.95</v>
      </c>
      <c r="H14" s="504">
        <v>2.5029807887514726</v>
      </c>
      <c r="I14" s="475">
        <v>9784.38</v>
      </c>
      <c r="J14" s="504">
        <v>2.3584956371212598</v>
      </c>
      <c r="K14" s="504">
        <v>9.751794087081777</v>
      </c>
      <c r="L14" s="506">
        <v>-8.812436218248934</v>
      </c>
    </row>
    <row r="15" spans="1:12" ht="12.75">
      <c r="A15" s="510" t="s">
        <v>1009</v>
      </c>
      <c r="B15" s="508">
        <v>21</v>
      </c>
      <c r="C15" s="508">
        <v>18</v>
      </c>
      <c r="D15" s="502">
        <v>18</v>
      </c>
      <c r="E15" s="509">
        <v>6227.71</v>
      </c>
      <c r="F15" s="504">
        <v>2.1662955535895967</v>
      </c>
      <c r="G15" s="341">
        <v>7678.91</v>
      </c>
      <c r="H15" s="504">
        <v>1.7912631660493823</v>
      </c>
      <c r="I15" s="339">
        <v>7785.8</v>
      </c>
      <c r="J15" s="504">
        <v>1.8767438847937945</v>
      </c>
      <c r="K15" s="504">
        <v>23.30230534177089</v>
      </c>
      <c r="L15" s="506">
        <v>1.3919944367104193</v>
      </c>
    </row>
    <row r="16" spans="1:12" ht="12.75">
      <c r="A16" s="510" t="s">
        <v>1010</v>
      </c>
      <c r="B16" s="508">
        <v>4</v>
      </c>
      <c r="C16" s="508">
        <v>4</v>
      </c>
      <c r="D16" s="502">
        <v>4</v>
      </c>
      <c r="E16" s="509">
        <v>3625.89</v>
      </c>
      <c r="F16" s="504">
        <v>1.2612580522864718</v>
      </c>
      <c r="G16" s="341">
        <v>4724.31</v>
      </c>
      <c r="H16" s="504">
        <v>1.102042150252934</v>
      </c>
      <c r="I16" s="339">
        <v>4882.66</v>
      </c>
      <c r="J16" s="504">
        <v>1.1769506404643413</v>
      </c>
      <c r="K16" s="504">
        <v>30.293803728188124</v>
      </c>
      <c r="L16" s="506">
        <v>3.3518122223139244</v>
      </c>
    </row>
    <row r="17" spans="1:12" ht="12.75">
      <c r="A17" s="510" t="s">
        <v>1011</v>
      </c>
      <c r="B17" s="508">
        <v>5</v>
      </c>
      <c r="C17" s="508">
        <v>4</v>
      </c>
      <c r="D17" s="502">
        <v>4</v>
      </c>
      <c r="E17" s="509">
        <v>831.97</v>
      </c>
      <c r="F17" s="504">
        <v>0.2893989783917262</v>
      </c>
      <c r="G17" s="341">
        <v>1264.64</v>
      </c>
      <c r="H17" s="504">
        <v>0.2950032036203955</v>
      </c>
      <c r="I17" s="5">
        <v>1525.84</v>
      </c>
      <c r="J17" s="504">
        <v>0.36779918430652764</v>
      </c>
      <c r="K17" s="504">
        <v>52.00548096686177</v>
      </c>
      <c r="L17" s="506">
        <v>20.654099190283375</v>
      </c>
    </row>
    <row r="18" spans="1:12" ht="12.75">
      <c r="A18" s="511" t="s">
        <v>1115</v>
      </c>
      <c r="B18" s="502">
        <v>2</v>
      </c>
      <c r="C18" s="502">
        <v>2</v>
      </c>
      <c r="D18" s="502">
        <v>3</v>
      </c>
      <c r="E18" s="512">
        <v>26619.12</v>
      </c>
      <c r="F18" s="513">
        <v>9.259403744950857</v>
      </c>
      <c r="G18" s="341">
        <v>20592.75</v>
      </c>
      <c r="H18" s="514">
        <v>4.803681064456208</v>
      </c>
      <c r="I18" s="475">
        <v>16760.07</v>
      </c>
      <c r="J18" s="515">
        <v>4.0399649209093385</v>
      </c>
      <c r="K18" s="516">
        <v>-22.639253288613588</v>
      </c>
      <c r="L18" s="517">
        <v>-18.611792985395354</v>
      </c>
    </row>
    <row r="19" spans="1:12" ht="13.5" thickBot="1">
      <c r="A19" s="518" t="s">
        <v>1012</v>
      </c>
      <c r="B19" s="519">
        <v>3</v>
      </c>
      <c r="C19" s="519">
        <v>3</v>
      </c>
      <c r="D19" s="520">
        <v>2</v>
      </c>
      <c r="E19" s="521">
        <v>24.71</v>
      </c>
      <c r="F19" s="522">
        <v>0.008595320451530167</v>
      </c>
      <c r="G19" s="523">
        <v>97819.16</v>
      </c>
      <c r="H19" s="522">
        <v>22.81832424678647</v>
      </c>
      <c r="I19" s="21">
        <v>77419.16</v>
      </c>
      <c r="J19" s="522">
        <v>18.66165777387967</v>
      </c>
      <c r="K19" s="522">
        <v>395768.71711857547</v>
      </c>
      <c r="L19" s="524">
        <v>-20.8548100392602</v>
      </c>
    </row>
    <row r="20" spans="1:12" ht="12.75">
      <c r="A20" s="1700" t="s">
        <v>876</v>
      </c>
      <c r="B20" s="1700"/>
      <c r="C20" s="1700"/>
      <c r="D20" s="1700"/>
      <c r="E20" s="331"/>
      <c r="F20" s="331"/>
      <c r="G20" s="331"/>
      <c r="H20" s="331"/>
      <c r="I20" s="331"/>
      <c r="J20" s="331"/>
      <c r="K20" s="331"/>
      <c r="L20" s="331"/>
    </row>
    <row r="21" spans="1:12" ht="9.75" customHeight="1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2"/>
    </row>
    <row r="22" spans="1:12" ht="12.75">
      <c r="A22" s="331"/>
      <c r="B22" s="331"/>
      <c r="C22" s="331"/>
      <c r="D22" s="331"/>
      <c r="E22" s="331"/>
      <c r="F22" s="331"/>
      <c r="G22" s="331"/>
      <c r="H22" s="331"/>
      <c r="I22" s="351"/>
      <c r="J22" s="331"/>
      <c r="K22" s="331"/>
      <c r="L22" s="331"/>
    </row>
  </sheetData>
  <mergeCells count="12">
    <mergeCell ref="K6:L6"/>
    <mergeCell ref="A20:D20"/>
    <mergeCell ref="B5:D5"/>
    <mergeCell ref="E5:J5"/>
    <mergeCell ref="E6:F6"/>
    <mergeCell ref="G6:H6"/>
    <mergeCell ref="I6:J6"/>
    <mergeCell ref="A3:L3"/>
    <mergeCell ref="B4:D4"/>
    <mergeCell ref="E4:L4"/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B5" sqref="B5:H5"/>
    </sheetView>
  </sheetViews>
  <sheetFormatPr defaultColWidth="9.140625" defaultRowHeight="12.75"/>
  <cols>
    <col min="1" max="1" width="23.421875" style="137" customWidth="1"/>
    <col min="2" max="2" width="10.140625" style="137" customWidth="1"/>
    <col min="3" max="3" width="11.140625" style="137" bestFit="1" customWidth="1"/>
    <col min="4" max="4" width="8.28125" style="137" bestFit="1" customWidth="1"/>
    <col min="5" max="5" width="10.28125" style="137" bestFit="1" customWidth="1"/>
    <col min="6" max="6" width="7.57421875" style="137" bestFit="1" customWidth="1"/>
    <col min="7" max="7" width="8.28125" style="137" bestFit="1" customWidth="1"/>
    <col min="8" max="8" width="7.7109375" style="137" bestFit="1" customWidth="1"/>
    <col min="9" max="9" width="9.57421875" style="137" bestFit="1" customWidth="1"/>
    <col min="10" max="10" width="8.28125" style="137" bestFit="1" customWidth="1"/>
    <col min="11" max="11" width="8.140625" style="137" bestFit="1" customWidth="1"/>
    <col min="12" max="12" width="7.57421875" style="137" bestFit="1" customWidth="1"/>
    <col min="13" max="14" width="8.140625" style="137" bestFit="1" customWidth="1"/>
    <col min="15" max="16384" width="9.140625" style="137" customWidth="1"/>
  </cols>
  <sheetData>
    <row r="1" spans="1:14" ht="12.75">
      <c r="A1" s="1574" t="s">
        <v>1185</v>
      </c>
      <c r="B1" s="1574"/>
      <c r="C1" s="1574"/>
      <c r="D1" s="1574"/>
      <c r="E1" s="1574"/>
      <c r="F1" s="1574"/>
      <c r="G1" s="1574"/>
      <c r="H1" s="1574"/>
      <c r="I1" s="1574"/>
      <c r="J1" s="1574"/>
      <c r="K1" s="34"/>
      <c r="L1" s="34"/>
      <c r="M1" s="34"/>
      <c r="N1" s="34"/>
    </row>
    <row r="2" spans="1:14" ht="15.75">
      <c r="A2" s="1686" t="s">
        <v>1433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"/>
      <c r="L2" s="1128"/>
      <c r="M2" s="16"/>
      <c r="N2" s="16"/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478"/>
      <c r="B4" s="1695" t="s">
        <v>849</v>
      </c>
      <c r="C4" s="1695"/>
      <c r="D4" s="1695"/>
      <c r="E4" s="1695"/>
      <c r="F4" s="1695"/>
      <c r="G4" s="1695"/>
      <c r="H4" s="1695"/>
      <c r="I4" s="478"/>
      <c r="J4" s="478"/>
      <c r="K4" s="16"/>
      <c r="L4" s="16"/>
      <c r="M4" s="16"/>
      <c r="N4" s="16"/>
    </row>
    <row r="5" spans="1:14" ht="18" customHeight="1">
      <c r="A5" s="1695" t="s">
        <v>1018</v>
      </c>
      <c r="B5" s="1695" t="s">
        <v>592</v>
      </c>
      <c r="C5" s="1695"/>
      <c r="D5" s="1695"/>
      <c r="E5" s="1695"/>
      <c r="F5" s="1695"/>
      <c r="G5" s="1695"/>
      <c r="H5" s="1695"/>
      <c r="I5" s="478"/>
      <c r="J5" s="478"/>
      <c r="K5" s="16"/>
      <c r="L5" s="43"/>
      <c r="M5" s="43"/>
      <c r="N5" s="43"/>
    </row>
    <row r="6" spans="1:14" ht="18" customHeight="1">
      <c r="A6" s="1695"/>
      <c r="B6" s="478">
        <v>2007</v>
      </c>
      <c r="C6" s="1695">
        <v>2008</v>
      </c>
      <c r="D6" s="1695"/>
      <c r="E6" s="1695"/>
      <c r="F6" s="1695">
        <v>2009</v>
      </c>
      <c r="G6" s="1695"/>
      <c r="H6" s="1695"/>
      <c r="I6" s="1695" t="s">
        <v>1111</v>
      </c>
      <c r="J6" s="1695"/>
      <c r="K6" s="16"/>
      <c r="L6" s="43"/>
      <c r="M6" s="43"/>
      <c r="N6" s="43"/>
    </row>
    <row r="7" spans="1:14" ht="18" customHeight="1">
      <c r="A7" s="1695"/>
      <c r="B7" s="1129" t="s">
        <v>1019</v>
      </c>
      <c r="C7" s="478" t="s">
        <v>1020</v>
      </c>
      <c r="D7" s="1129" t="s">
        <v>1021</v>
      </c>
      <c r="E7" s="1129" t="s">
        <v>1019</v>
      </c>
      <c r="F7" s="478" t="s">
        <v>1020</v>
      </c>
      <c r="G7" s="1129" t="s">
        <v>1021</v>
      </c>
      <c r="H7" s="1129" t="s">
        <v>1019</v>
      </c>
      <c r="I7" s="1130"/>
      <c r="J7" s="1131"/>
      <c r="K7" s="1132"/>
      <c r="L7" s="43"/>
      <c r="M7" s="43"/>
      <c r="N7" s="43"/>
    </row>
    <row r="8" spans="1:14" ht="18" customHeight="1">
      <c r="A8" s="1695"/>
      <c r="B8" s="478">
        <v>1</v>
      </c>
      <c r="C8" s="1129">
        <v>2</v>
      </c>
      <c r="D8" s="1129">
        <v>3</v>
      </c>
      <c r="E8" s="478">
        <v>4</v>
      </c>
      <c r="F8" s="1129">
        <v>5</v>
      </c>
      <c r="G8" s="1129">
        <v>6</v>
      </c>
      <c r="H8" s="478">
        <v>7</v>
      </c>
      <c r="I8" s="1129" t="s">
        <v>1022</v>
      </c>
      <c r="J8" s="1129" t="s">
        <v>1112</v>
      </c>
      <c r="K8" s="35"/>
      <c r="L8" s="1132"/>
      <c r="M8" s="1133"/>
      <c r="N8" s="1132"/>
    </row>
    <row r="9" spans="1:14" ht="18" customHeight="1">
      <c r="A9" s="1134" t="s">
        <v>1023</v>
      </c>
      <c r="B9" s="1135">
        <v>988.39</v>
      </c>
      <c r="C9" s="513">
        <v>966.4</v>
      </c>
      <c r="D9" s="513">
        <v>765.24</v>
      </c>
      <c r="E9" s="1117">
        <v>800.4</v>
      </c>
      <c r="F9" s="688">
        <v>586.88</v>
      </c>
      <c r="G9" s="688">
        <v>535.52</v>
      </c>
      <c r="H9" s="1136">
        <v>544.73</v>
      </c>
      <c r="I9" s="1136">
        <v>-19.019820111494454</v>
      </c>
      <c r="J9" s="1136">
        <v>-31.942778610694646</v>
      </c>
      <c r="K9" s="43"/>
      <c r="L9" s="365"/>
      <c r="M9" s="365"/>
      <c r="N9" s="365"/>
    </row>
    <row r="10" spans="1:14" ht="17.25" customHeight="1">
      <c r="A10" s="1134" t="s">
        <v>1024</v>
      </c>
      <c r="B10" s="1135">
        <v>1203.6</v>
      </c>
      <c r="C10" s="513">
        <v>1403.05</v>
      </c>
      <c r="D10" s="513">
        <v>1168.09</v>
      </c>
      <c r="E10" s="1117">
        <v>1190.05</v>
      </c>
      <c r="F10" s="1137">
        <v>662.08</v>
      </c>
      <c r="G10" s="1137">
        <v>624.48</v>
      </c>
      <c r="H10" s="1138">
        <v>624.48</v>
      </c>
      <c r="I10" s="1136">
        <v>-1.125789298770357</v>
      </c>
      <c r="J10" s="1136">
        <v>-47.524893912020495</v>
      </c>
      <c r="K10" s="43"/>
      <c r="L10" s="365"/>
      <c r="M10" s="365"/>
      <c r="N10" s="365"/>
    </row>
    <row r="11" spans="1:14" ht="18" customHeight="1">
      <c r="A11" s="1134" t="s">
        <v>1113</v>
      </c>
      <c r="B11" s="1135">
        <v>742.92</v>
      </c>
      <c r="C11" s="513">
        <v>828.48</v>
      </c>
      <c r="D11" s="513">
        <v>780.07</v>
      </c>
      <c r="E11" s="1117">
        <v>780.07</v>
      </c>
      <c r="F11" s="1136">
        <v>609.29</v>
      </c>
      <c r="G11" s="1136">
        <v>602.34</v>
      </c>
      <c r="H11" s="1136">
        <v>602.54</v>
      </c>
      <c r="I11" s="1136">
        <v>5.000538415980202</v>
      </c>
      <c r="J11" s="1136">
        <v>-22.758214006435338</v>
      </c>
      <c r="K11" s="43"/>
      <c r="L11" s="365"/>
      <c r="M11" s="365"/>
      <c r="N11" s="365"/>
    </row>
    <row r="12" spans="1:14" ht="18" customHeight="1">
      <c r="A12" s="1134" t="s">
        <v>1114</v>
      </c>
      <c r="B12" s="1135">
        <v>766.02</v>
      </c>
      <c r="C12" s="513">
        <v>1214.39</v>
      </c>
      <c r="D12" s="513">
        <v>1029.67</v>
      </c>
      <c r="E12" s="1117">
        <v>1029.67</v>
      </c>
      <c r="F12" s="1136">
        <v>627.43</v>
      </c>
      <c r="G12" s="1136">
        <v>598.13</v>
      </c>
      <c r="H12" s="1136">
        <v>601.54</v>
      </c>
      <c r="I12" s="1136">
        <v>34.41816140570745</v>
      </c>
      <c r="J12" s="1136">
        <v>-41.57934095389786</v>
      </c>
      <c r="K12" s="43"/>
      <c r="L12" s="365"/>
      <c r="M12" s="365"/>
      <c r="N12" s="365"/>
    </row>
    <row r="13" spans="1:14" ht="18" customHeight="1">
      <c r="A13" s="1134" t="s">
        <v>1009</v>
      </c>
      <c r="B13" s="1135">
        <v>350.19</v>
      </c>
      <c r="C13" s="513">
        <v>432.79</v>
      </c>
      <c r="D13" s="513">
        <v>432.79</v>
      </c>
      <c r="E13" s="1117">
        <v>432.79</v>
      </c>
      <c r="F13" s="1136">
        <v>438.82</v>
      </c>
      <c r="G13" s="1136">
        <v>438.82</v>
      </c>
      <c r="H13" s="1136">
        <v>438.82</v>
      </c>
      <c r="I13" s="1136">
        <v>23.58719552243069</v>
      </c>
      <c r="J13" s="1136">
        <v>1.3932854271124455</v>
      </c>
      <c r="K13" s="43"/>
      <c r="L13" s="365"/>
      <c r="M13" s="365"/>
      <c r="N13" s="365"/>
    </row>
    <row r="14" spans="1:14" ht="18" customHeight="1">
      <c r="A14" s="1134" t="s">
        <v>1010</v>
      </c>
      <c r="B14" s="1135">
        <v>279.6</v>
      </c>
      <c r="C14" s="513">
        <v>366.23</v>
      </c>
      <c r="D14" s="513">
        <v>359.29</v>
      </c>
      <c r="E14" s="1117">
        <v>364.3</v>
      </c>
      <c r="F14" s="1136">
        <v>369.75</v>
      </c>
      <c r="G14" s="1136">
        <v>366.61</v>
      </c>
      <c r="H14" s="1136">
        <v>369.75</v>
      </c>
      <c r="I14" s="1136">
        <v>30.293276108726758</v>
      </c>
      <c r="J14" s="1136">
        <v>1.4960197639308177</v>
      </c>
      <c r="K14" s="43"/>
      <c r="L14" s="365"/>
      <c r="M14" s="365"/>
      <c r="N14" s="365"/>
    </row>
    <row r="15" spans="1:14" ht="18" customHeight="1">
      <c r="A15" s="1134" t="s">
        <v>1011</v>
      </c>
      <c r="B15" s="1135">
        <v>162.32</v>
      </c>
      <c r="C15" s="513">
        <v>220.54</v>
      </c>
      <c r="D15" s="513">
        <v>214.37</v>
      </c>
      <c r="E15" s="1117">
        <v>220.54</v>
      </c>
      <c r="F15" s="1136">
        <v>266.09</v>
      </c>
      <c r="G15" s="1136">
        <v>256.41</v>
      </c>
      <c r="H15" s="1136">
        <v>266.09</v>
      </c>
      <c r="I15" s="1136">
        <v>35.86742237555447</v>
      </c>
      <c r="J15" s="1136">
        <v>20.653849641788327</v>
      </c>
      <c r="K15" s="43"/>
      <c r="L15" s="365"/>
      <c r="M15" s="365"/>
      <c r="N15" s="365"/>
    </row>
    <row r="16" spans="1:14" ht="18" customHeight="1">
      <c r="A16" s="1134" t="s">
        <v>1115</v>
      </c>
      <c r="B16" s="1135">
        <v>818.12</v>
      </c>
      <c r="C16" s="513">
        <v>834.13</v>
      </c>
      <c r="D16" s="513">
        <v>730.77</v>
      </c>
      <c r="E16" s="1117">
        <v>766.01</v>
      </c>
      <c r="F16" s="1136">
        <v>833.21</v>
      </c>
      <c r="G16" s="1136">
        <v>806.3</v>
      </c>
      <c r="H16" s="1136">
        <v>817.75</v>
      </c>
      <c r="I16" s="1136">
        <v>-6.369481249694431</v>
      </c>
      <c r="J16" s="1136">
        <v>6.754481011997228</v>
      </c>
      <c r="K16" s="43"/>
      <c r="L16" s="365"/>
      <c r="M16" s="365"/>
      <c r="N16" s="365"/>
    </row>
    <row r="17" spans="1:14" ht="18" customHeight="1">
      <c r="A17" s="1134" t="s">
        <v>1012</v>
      </c>
      <c r="B17" s="1135">
        <v>1362.69</v>
      </c>
      <c r="C17" s="513">
        <v>1139.33</v>
      </c>
      <c r="D17" s="513">
        <v>1049.13</v>
      </c>
      <c r="E17" s="1117">
        <v>1054.18</v>
      </c>
      <c r="F17" s="1136">
        <v>640.32</v>
      </c>
      <c r="G17" s="1136">
        <v>606.26</v>
      </c>
      <c r="H17" s="1136">
        <v>606.26</v>
      </c>
      <c r="I17" s="1136">
        <v>-22.639778673065777</v>
      </c>
      <c r="J17" s="1136">
        <v>-42.489897360982</v>
      </c>
      <c r="K17" s="43"/>
      <c r="L17" s="365"/>
      <c r="M17" s="365"/>
      <c r="N17" s="365"/>
    </row>
    <row r="18" spans="1:14" ht="18" customHeight="1">
      <c r="A18" s="1139" t="s">
        <v>1116</v>
      </c>
      <c r="B18" s="499">
        <v>915.38</v>
      </c>
      <c r="C18" s="773">
        <v>915.33</v>
      </c>
      <c r="D18" s="773">
        <v>779.78</v>
      </c>
      <c r="E18" s="1118">
        <v>806.9</v>
      </c>
      <c r="F18" s="1140">
        <v>601.21</v>
      </c>
      <c r="G18" s="1140">
        <v>565.86</v>
      </c>
      <c r="H18" s="1140">
        <v>566.94</v>
      </c>
      <c r="I18" s="1140">
        <v>-11.850816054534732</v>
      </c>
      <c r="J18" s="1140">
        <v>-29.73850539100259</v>
      </c>
      <c r="K18" s="43"/>
      <c r="L18" s="1141"/>
      <c r="M18" s="1141"/>
      <c r="N18" s="1141"/>
    </row>
    <row r="19" spans="1:14" ht="18" customHeight="1">
      <c r="A19" s="1139" t="s">
        <v>1117</v>
      </c>
      <c r="B19" s="499">
        <v>239.82</v>
      </c>
      <c r="C19" s="1119">
        <v>251.67</v>
      </c>
      <c r="D19" s="1119">
        <v>203.12</v>
      </c>
      <c r="E19" s="1120">
        <v>210.31</v>
      </c>
      <c r="F19" s="1140">
        <v>151.79</v>
      </c>
      <c r="G19" s="1140">
        <v>140.7</v>
      </c>
      <c r="H19" s="1140">
        <v>141.95</v>
      </c>
      <c r="I19" s="1140">
        <v>-12.30506212993079</v>
      </c>
      <c r="J19" s="1140">
        <v>-32.504398269221625</v>
      </c>
      <c r="K19" s="43"/>
      <c r="L19" s="1141"/>
      <c r="M19" s="1141"/>
      <c r="N19" s="1141"/>
    </row>
    <row r="20" spans="1:14" ht="18" customHeight="1" thickBot="1">
      <c r="A20" s="1139" t="s">
        <v>1391</v>
      </c>
      <c r="B20" s="1121"/>
      <c r="C20" s="1122">
        <v>90.98</v>
      </c>
      <c r="D20" s="1122">
        <v>76.83</v>
      </c>
      <c r="E20" s="1123">
        <v>79.37</v>
      </c>
      <c r="F20" s="1140">
        <v>57.48</v>
      </c>
      <c r="G20" s="1140">
        <v>53.91</v>
      </c>
      <c r="H20" s="1140">
        <v>54.2</v>
      </c>
      <c r="I20" s="1136" t="s">
        <v>1392</v>
      </c>
      <c r="J20" s="1140">
        <v>-31.712233841501828</v>
      </c>
      <c r="K20" s="1142"/>
      <c r="L20" s="366"/>
      <c r="M20" s="366"/>
      <c r="N20" s="366"/>
    </row>
    <row r="21" spans="1:14" ht="18" customHeight="1">
      <c r="A21" s="1139"/>
      <c r="B21" s="1143"/>
      <c r="C21" s="1144"/>
      <c r="D21" s="688"/>
      <c r="E21" s="688"/>
      <c r="F21" s="688"/>
      <c r="G21" s="688"/>
      <c r="H21" s="688"/>
      <c r="I21" s="1145"/>
      <c r="J21" s="1146"/>
      <c r="K21" s="1142"/>
      <c r="L21" s="366"/>
      <c r="M21" s="366"/>
      <c r="N21" s="366"/>
    </row>
    <row r="22" spans="1:14" ht="18" customHeight="1" thickBot="1">
      <c r="A22" s="1706" t="s">
        <v>1434</v>
      </c>
      <c r="B22" s="1706"/>
      <c r="C22" s="1706"/>
      <c r="D22" s="1706"/>
      <c r="E22" s="1706"/>
      <c r="F22" s="1706"/>
      <c r="G22" s="1706"/>
      <c r="H22" s="1706"/>
      <c r="I22" s="1706"/>
      <c r="J22" s="1706"/>
      <c r="K22" s="1706"/>
      <c r="L22" s="1706"/>
      <c r="M22" s="1706"/>
      <c r="N22" s="1706"/>
    </row>
    <row r="23" spans="1:14" ht="18" customHeight="1">
      <c r="A23" s="1147"/>
      <c r="B23" s="1681" t="s">
        <v>592</v>
      </c>
      <c r="C23" s="1682"/>
      <c r="D23" s="1682"/>
      <c r="E23" s="1682"/>
      <c r="F23" s="1682"/>
      <c r="G23" s="1682"/>
      <c r="H23" s="1682"/>
      <c r="I23" s="1682"/>
      <c r="J23" s="1683"/>
      <c r="K23" s="1707" t="s">
        <v>1005</v>
      </c>
      <c r="L23" s="1707"/>
      <c r="M23" s="1707"/>
      <c r="N23" s="1708"/>
    </row>
    <row r="24" spans="1:14" ht="18" customHeight="1">
      <c r="A24" s="1709" t="s">
        <v>1092</v>
      </c>
      <c r="B24" s="1695">
        <v>2007</v>
      </c>
      <c r="C24" s="1695"/>
      <c r="D24" s="1695"/>
      <c r="E24" s="1695">
        <v>2008</v>
      </c>
      <c r="F24" s="1695"/>
      <c r="G24" s="1695"/>
      <c r="H24" s="1695">
        <v>2009</v>
      </c>
      <c r="I24" s="1695"/>
      <c r="J24" s="1695"/>
      <c r="K24" s="1692" t="s">
        <v>1118</v>
      </c>
      <c r="L24" s="1692"/>
      <c r="M24" s="1692" t="s">
        <v>1119</v>
      </c>
      <c r="N24" s="1710"/>
    </row>
    <row r="25" spans="1:14" ht="38.25">
      <c r="A25" s="1709"/>
      <c r="B25" s="1129" t="s">
        <v>1025</v>
      </c>
      <c r="C25" s="1129" t="s">
        <v>1152</v>
      </c>
      <c r="D25" s="1129" t="s">
        <v>1026</v>
      </c>
      <c r="E25" s="1129" t="s">
        <v>1025</v>
      </c>
      <c r="F25" s="1129" t="s">
        <v>1151</v>
      </c>
      <c r="G25" s="1129" t="s">
        <v>1026</v>
      </c>
      <c r="H25" s="1129" t="s">
        <v>1025</v>
      </c>
      <c r="I25" s="1129" t="s">
        <v>1152</v>
      </c>
      <c r="J25" s="1129" t="s">
        <v>1026</v>
      </c>
      <c r="K25" s="1692"/>
      <c r="L25" s="1692"/>
      <c r="M25" s="1692"/>
      <c r="N25" s="1710"/>
    </row>
    <row r="26" spans="1:14" ht="18" customHeight="1">
      <c r="A26" s="1709"/>
      <c r="B26" s="1129">
        <v>1</v>
      </c>
      <c r="C26" s="1129">
        <v>2</v>
      </c>
      <c r="D26" s="1129">
        <v>3</v>
      </c>
      <c r="E26" s="1129">
        <v>4</v>
      </c>
      <c r="F26" s="1129">
        <v>5</v>
      </c>
      <c r="G26" s="1129">
        <v>6</v>
      </c>
      <c r="H26" s="1129">
        <v>7</v>
      </c>
      <c r="I26" s="1129">
        <v>8</v>
      </c>
      <c r="J26" s="1129">
        <v>9</v>
      </c>
      <c r="K26" s="1129" t="s">
        <v>1022</v>
      </c>
      <c r="L26" s="1149" t="s">
        <v>538</v>
      </c>
      <c r="M26" s="1129" t="s">
        <v>1120</v>
      </c>
      <c r="N26" s="1148" t="s">
        <v>890</v>
      </c>
    </row>
    <row r="27" spans="1:14" ht="18" customHeight="1">
      <c r="A27" s="1150" t="s">
        <v>1006</v>
      </c>
      <c r="B27" s="1151">
        <v>1037.94</v>
      </c>
      <c r="C27" s="1151">
        <v>968.79</v>
      </c>
      <c r="D27" s="1151">
        <v>100</v>
      </c>
      <c r="E27" s="1151">
        <v>3187.75</v>
      </c>
      <c r="F27" s="1151">
        <v>2614.24</v>
      </c>
      <c r="G27" s="1140">
        <v>100</v>
      </c>
      <c r="H27" s="1151">
        <v>1889.15</v>
      </c>
      <c r="I27" s="1151">
        <v>1028.45</v>
      </c>
      <c r="J27" s="1140">
        <v>100</v>
      </c>
      <c r="K27" s="1152">
        <v>207.12276239474346</v>
      </c>
      <c r="L27" s="1153">
        <v>-40.737197082581766</v>
      </c>
      <c r="M27" s="1153">
        <v>169.84589023420978</v>
      </c>
      <c r="N27" s="1153">
        <v>-60.65969459575251</v>
      </c>
    </row>
    <row r="28" spans="1:14" ht="18" customHeight="1">
      <c r="A28" s="1154" t="s">
        <v>1023</v>
      </c>
      <c r="B28" s="1155">
        <v>612.17</v>
      </c>
      <c r="C28" s="1155">
        <v>735.99</v>
      </c>
      <c r="D28" s="1156">
        <v>75.97002446350604</v>
      </c>
      <c r="E28" s="1155">
        <v>973.09</v>
      </c>
      <c r="F28" s="1155">
        <v>1214.89</v>
      </c>
      <c r="G28" s="1136">
        <v>46.47201481118795</v>
      </c>
      <c r="H28" s="1155">
        <v>867.84</v>
      </c>
      <c r="I28" s="1155">
        <v>676.56</v>
      </c>
      <c r="J28" s="1136">
        <v>65.78443288443775</v>
      </c>
      <c r="K28" s="1157">
        <v>58.95747913161378</v>
      </c>
      <c r="L28" s="1145">
        <v>-10.816060179428419</v>
      </c>
      <c r="M28" s="1145">
        <v>65.06881886982163</v>
      </c>
      <c r="N28" s="1145">
        <v>-44.311007580933264</v>
      </c>
    </row>
    <row r="29" spans="1:14" ht="18" customHeight="1">
      <c r="A29" s="1154" t="s">
        <v>1024</v>
      </c>
      <c r="B29" s="1155">
        <v>121.68</v>
      </c>
      <c r="C29" s="1155">
        <v>85.22</v>
      </c>
      <c r="D29" s="1156">
        <v>8.796540013831688</v>
      </c>
      <c r="E29" s="1155">
        <v>335.92</v>
      </c>
      <c r="F29" s="1155">
        <v>258.32</v>
      </c>
      <c r="G29" s="1136">
        <v>9.881265683334352</v>
      </c>
      <c r="H29" s="1155">
        <v>317.11</v>
      </c>
      <c r="I29" s="1155">
        <v>133.54</v>
      </c>
      <c r="J29" s="1136">
        <v>12.984588458359669</v>
      </c>
      <c r="K29" s="1157">
        <v>176.06837606837604</v>
      </c>
      <c r="L29" s="1145">
        <v>-5.59954751131221</v>
      </c>
      <c r="M29" s="1145">
        <v>203.12133302041775</v>
      </c>
      <c r="N29" s="1145">
        <v>-48.30442861567048</v>
      </c>
    </row>
    <row r="30" spans="1:14" ht="18" customHeight="1">
      <c r="A30" s="1154" t="s">
        <v>1113</v>
      </c>
      <c r="B30" s="1155">
        <v>3.97</v>
      </c>
      <c r="C30" s="1155">
        <v>3.08</v>
      </c>
      <c r="D30" s="1156">
        <v>0.3179223567543018</v>
      </c>
      <c r="E30" s="1155">
        <v>6.05</v>
      </c>
      <c r="F30" s="1155">
        <v>2.75</v>
      </c>
      <c r="G30" s="1136">
        <v>0.10519309627272169</v>
      </c>
      <c r="H30" s="1155">
        <v>15.55</v>
      </c>
      <c r="I30" s="1155">
        <v>3.91</v>
      </c>
      <c r="J30" s="1136">
        <v>0.3801837716952697</v>
      </c>
      <c r="K30" s="1157">
        <v>52.392947103274565</v>
      </c>
      <c r="L30" s="1145">
        <v>157.02479338842977</v>
      </c>
      <c r="M30" s="1145">
        <v>-10.714285714285722</v>
      </c>
      <c r="N30" s="1145">
        <v>42.18181818181819</v>
      </c>
    </row>
    <row r="31" spans="1:14" ht="18" customHeight="1">
      <c r="A31" s="1154" t="s">
        <v>1114</v>
      </c>
      <c r="B31" s="1155">
        <v>95.59</v>
      </c>
      <c r="C31" s="1155">
        <v>82.85</v>
      </c>
      <c r="D31" s="1156">
        <v>8.551904953601916</v>
      </c>
      <c r="E31" s="1155">
        <v>457.87</v>
      </c>
      <c r="F31" s="1155">
        <v>410.43</v>
      </c>
      <c r="G31" s="1136">
        <v>15.69978272844115</v>
      </c>
      <c r="H31" s="1155">
        <v>279.01</v>
      </c>
      <c r="I31" s="1155">
        <v>106.18</v>
      </c>
      <c r="J31" s="1136">
        <v>10.324274393504792</v>
      </c>
      <c r="K31" s="1157">
        <v>378.9936185793493</v>
      </c>
      <c r="L31" s="1145">
        <v>-39.063489636796476</v>
      </c>
      <c r="M31" s="1145">
        <v>395.3892576946289</v>
      </c>
      <c r="N31" s="1145">
        <v>-74.12957142509076</v>
      </c>
    </row>
    <row r="32" spans="1:14" ht="18" customHeight="1">
      <c r="A32" s="1154" t="s">
        <v>1009</v>
      </c>
      <c r="B32" s="1138">
        <v>0</v>
      </c>
      <c r="C32" s="1155">
        <v>0</v>
      </c>
      <c r="D32" s="1156">
        <v>0</v>
      </c>
      <c r="E32" s="1138">
        <v>0.02</v>
      </c>
      <c r="F32" s="1155">
        <v>0.08</v>
      </c>
      <c r="G32" s="1136">
        <v>0.0030601628006609945</v>
      </c>
      <c r="H32" s="1138">
        <v>0</v>
      </c>
      <c r="I32" s="1155">
        <v>0</v>
      </c>
      <c r="J32" s="1136">
        <v>0</v>
      </c>
      <c r="K32" s="1157" t="s">
        <v>1186</v>
      </c>
      <c r="L32" s="1145">
        <v>-100</v>
      </c>
      <c r="M32" s="1157" t="s">
        <v>1186</v>
      </c>
      <c r="N32" s="1145">
        <v>-100</v>
      </c>
    </row>
    <row r="33" spans="1:18" ht="18" customHeight="1">
      <c r="A33" s="1154" t="s">
        <v>1010</v>
      </c>
      <c r="B33" s="1155">
        <v>8.89</v>
      </c>
      <c r="C33" s="1155">
        <v>1.01</v>
      </c>
      <c r="D33" s="1156">
        <v>0.10425375984475481</v>
      </c>
      <c r="E33" s="1155">
        <v>0.78</v>
      </c>
      <c r="F33" s="1155">
        <v>0.15</v>
      </c>
      <c r="G33" s="1136">
        <v>0.005737805251239365</v>
      </c>
      <c r="H33" s="1155">
        <v>0.2</v>
      </c>
      <c r="I33" s="1155">
        <v>0.04</v>
      </c>
      <c r="J33" s="1136">
        <v>0.003889348048033449</v>
      </c>
      <c r="K33" s="1157">
        <v>-91.22609673790777</v>
      </c>
      <c r="L33" s="1145">
        <v>-74.35897435897436</v>
      </c>
      <c r="M33" s="1145">
        <v>-85.14851485148515</v>
      </c>
      <c r="N33" s="1145">
        <v>-73.33333333333333</v>
      </c>
      <c r="O33" s="76"/>
      <c r="P33" s="76"/>
      <c r="Q33" s="76"/>
      <c r="R33" s="76"/>
    </row>
    <row r="34" spans="1:18" ht="18" customHeight="1">
      <c r="A34" s="1154" t="s">
        <v>1011</v>
      </c>
      <c r="B34" s="1155">
        <v>0.67</v>
      </c>
      <c r="C34" s="1155">
        <v>1.68</v>
      </c>
      <c r="D34" s="1156">
        <v>0.17341219459325552</v>
      </c>
      <c r="E34" s="1155">
        <v>0.57</v>
      </c>
      <c r="F34" s="1155">
        <v>1.31</v>
      </c>
      <c r="G34" s="1136">
        <v>0.050110165860823785</v>
      </c>
      <c r="H34" s="1155">
        <v>0.21</v>
      </c>
      <c r="I34" s="1155">
        <v>0.6</v>
      </c>
      <c r="J34" s="1136">
        <v>0.05834022072050174</v>
      </c>
      <c r="K34" s="1157">
        <v>-14.925373134328368</v>
      </c>
      <c r="L34" s="1145">
        <v>-63.1578947368421</v>
      </c>
      <c r="M34" s="1145">
        <v>-22.02380952380952</v>
      </c>
      <c r="N34" s="1145">
        <v>-54.19847328244275</v>
      </c>
      <c r="O34" s="76"/>
      <c r="P34" s="76"/>
      <c r="Q34" s="76"/>
      <c r="R34" s="76"/>
    </row>
    <row r="35" spans="1:18" ht="18" customHeight="1">
      <c r="A35" s="1154" t="s">
        <v>108</v>
      </c>
      <c r="B35" s="1155">
        <v>184.67</v>
      </c>
      <c r="C35" s="1155">
        <v>58.78</v>
      </c>
      <c r="D35" s="1156">
        <v>6.067362379875928</v>
      </c>
      <c r="E35" s="1155">
        <v>338.52</v>
      </c>
      <c r="F35" s="1155">
        <v>165.18</v>
      </c>
      <c r="G35" s="1136">
        <v>6.318471142664789</v>
      </c>
      <c r="H35" s="1155">
        <v>85.05</v>
      </c>
      <c r="I35" s="1155">
        <v>18.38</v>
      </c>
      <c r="J35" s="1136">
        <v>1.7871554280713697</v>
      </c>
      <c r="K35" s="1157">
        <v>83.31077056370825</v>
      </c>
      <c r="L35" s="1145">
        <v>-74.87593052109182</v>
      </c>
      <c r="M35" s="1145">
        <v>181.01395032323921</v>
      </c>
      <c r="N35" s="1145">
        <v>-88.87274488436857</v>
      </c>
      <c r="O35" s="76"/>
      <c r="P35" s="76"/>
      <c r="Q35" s="76"/>
      <c r="R35" s="76"/>
    </row>
    <row r="36" spans="1:18" ht="18" customHeight="1">
      <c r="A36" s="1154" t="s">
        <v>1012</v>
      </c>
      <c r="B36" s="1155">
        <v>0</v>
      </c>
      <c r="C36" s="1155">
        <v>0</v>
      </c>
      <c r="D36" s="1156">
        <v>0</v>
      </c>
      <c r="E36" s="1155">
        <v>40.75</v>
      </c>
      <c r="F36" s="1155">
        <v>24.76</v>
      </c>
      <c r="G36" s="1136">
        <v>0.9471203868045779</v>
      </c>
      <c r="H36" s="1155">
        <v>60.26</v>
      </c>
      <c r="I36" s="1155">
        <v>32.19</v>
      </c>
      <c r="J36" s="1136">
        <v>3.129952841654918</v>
      </c>
      <c r="K36" s="1157" t="s">
        <v>1186</v>
      </c>
      <c r="L36" s="1145">
        <v>47.87730061349694</v>
      </c>
      <c r="M36" s="1145" t="s">
        <v>1186</v>
      </c>
      <c r="N36" s="1145">
        <v>30.00807754442647</v>
      </c>
      <c r="O36" s="76"/>
      <c r="P36" s="76"/>
      <c r="Q36" s="76"/>
      <c r="R36" s="76"/>
    </row>
    <row r="37" spans="1:18" ht="18" customHeight="1">
      <c r="A37" s="1154" t="s">
        <v>109</v>
      </c>
      <c r="B37" s="1155">
        <v>10.3</v>
      </c>
      <c r="C37" s="1155">
        <v>0.18</v>
      </c>
      <c r="D37" s="1156">
        <v>0.01857987799213452</v>
      </c>
      <c r="E37" s="1155">
        <v>2.5</v>
      </c>
      <c r="F37" s="1155">
        <v>0.07</v>
      </c>
      <c r="G37" s="1136">
        <v>0.0026776424505783702</v>
      </c>
      <c r="H37" s="1155">
        <v>1.3</v>
      </c>
      <c r="I37" s="1155">
        <v>0.03</v>
      </c>
      <c r="J37" s="1136">
        <v>0.0029170110360250867</v>
      </c>
      <c r="K37" s="1157">
        <v>-75.72815533980582</v>
      </c>
      <c r="L37" s="1145">
        <v>-48</v>
      </c>
      <c r="M37" s="1145">
        <v>-61.11111111111111</v>
      </c>
      <c r="N37" s="1145">
        <v>-57.14285714285715</v>
      </c>
      <c r="O37" s="76"/>
      <c r="P37" s="76"/>
      <c r="Q37" s="76"/>
      <c r="R37" s="76"/>
    </row>
    <row r="38" spans="1:18" ht="18" customHeight="1">
      <c r="A38" s="1154" t="s">
        <v>110</v>
      </c>
      <c r="B38" s="1155">
        <v>0</v>
      </c>
      <c r="C38" s="1155">
        <v>0</v>
      </c>
      <c r="D38" s="1156">
        <v>0</v>
      </c>
      <c r="E38" s="1155">
        <v>6.05</v>
      </c>
      <c r="F38" s="1155">
        <v>6.21</v>
      </c>
      <c r="G38" s="1136">
        <v>0.2375451374013097</v>
      </c>
      <c r="H38" s="1155">
        <v>2.31</v>
      </c>
      <c r="I38" s="1155">
        <v>2.06</v>
      </c>
      <c r="J38" s="1136">
        <v>0.20030142447372265</v>
      </c>
      <c r="K38" s="1145" t="s">
        <v>814</v>
      </c>
      <c r="L38" s="1145">
        <v>-61.81818181818181</v>
      </c>
      <c r="M38" s="1145" t="s">
        <v>1186</v>
      </c>
      <c r="N38" s="1145">
        <v>-66.82769726247987</v>
      </c>
      <c r="O38" s="76"/>
      <c r="P38" s="76"/>
      <c r="Q38" s="76"/>
      <c r="R38" s="76"/>
    </row>
    <row r="39" spans="1:18" ht="18" customHeight="1">
      <c r="A39" s="1154" t="s">
        <v>111</v>
      </c>
      <c r="B39" s="1138">
        <v>0</v>
      </c>
      <c r="C39" s="1138">
        <v>0</v>
      </c>
      <c r="D39" s="1156">
        <v>0</v>
      </c>
      <c r="E39" s="1155">
        <v>1025.63</v>
      </c>
      <c r="F39" s="1155">
        <v>530.09</v>
      </c>
      <c r="G39" s="1136">
        <v>20.277021237529834</v>
      </c>
      <c r="H39" s="1155">
        <v>260.31</v>
      </c>
      <c r="I39" s="1155">
        <v>54.96</v>
      </c>
      <c r="J39" s="1136">
        <v>5.343964217997959</v>
      </c>
      <c r="K39" s="1145" t="s">
        <v>814</v>
      </c>
      <c r="L39" s="1145">
        <v>-74.61950215964822</v>
      </c>
      <c r="M39" s="1145" t="s">
        <v>1186</v>
      </c>
      <c r="N39" s="1145">
        <v>-89.63194929162972</v>
      </c>
      <c r="O39" s="76"/>
      <c r="P39" s="76"/>
      <c r="Q39" s="76"/>
      <c r="R39" s="76"/>
    </row>
    <row r="40" spans="1:18" ht="18" customHeight="1">
      <c r="A40" s="76" t="s">
        <v>876</v>
      </c>
      <c r="L40" s="1124"/>
      <c r="M40" s="1124"/>
      <c r="O40" s="76"/>
      <c r="P40" s="76"/>
      <c r="Q40" s="76"/>
      <c r="R40" s="76"/>
    </row>
    <row r="41" spans="1:18" ht="18" customHeight="1">
      <c r="A41" s="137" t="s">
        <v>1121</v>
      </c>
      <c r="B41" s="1125"/>
      <c r="C41" s="1125"/>
      <c r="D41" s="1125"/>
      <c r="E41" s="1125"/>
      <c r="F41" s="1125"/>
      <c r="G41" s="1125"/>
      <c r="L41" s="1124"/>
      <c r="M41" s="1124"/>
      <c r="O41" s="76"/>
      <c r="P41" s="76"/>
      <c r="Q41" s="76"/>
      <c r="R41" s="76"/>
    </row>
    <row r="42" spans="1:12" ht="18" customHeight="1">
      <c r="A42" s="137" t="s">
        <v>1160</v>
      </c>
      <c r="B42" s="1126"/>
      <c r="C42" s="1126"/>
      <c r="D42" s="1125"/>
      <c r="E42" s="1125"/>
      <c r="F42" s="1124"/>
      <c r="G42" s="1124"/>
      <c r="I42" s="76"/>
      <c r="J42" s="76"/>
      <c r="K42" s="76"/>
      <c r="L42" s="76"/>
    </row>
    <row r="43" spans="1:12" ht="18" customHeight="1">
      <c r="A43" s="137" t="s">
        <v>1393</v>
      </c>
      <c r="B43" s="1126"/>
      <c r="C43" s="1127"/>
      <c r="D43" s="1125"/>
      <c r="E43" s="1125"/>
      <c r="F43" s="1124"/>
      <c r="G43" s="1124"/>
      <c r="I43" s="76"/>
      <c r="J43" s="76"/>
      <c r="K43" s="76"/>
      <c r="L43" s="76"/>
    </row>
    <row r="44" spans="1:12" ht="18" customHeight="1">
      <c r="A44" s="136"/>
      <c r="B44" s="1126"/>
      <c r="C44" s="1126"/>
      <c r="D44" s="1125"/>
      <c r="E44" s="1125"/>
      <c r="F44" s="1124"/>
      <c r="G44" s="1124"/>
      <c r="I44" s="76"/>
      <c r="J44" s="76"/>
      <c r="K44" s="76"/>
      <c r="L44" s="76"/>
    </row>
    <row r="45" spans="1:12" ht="18" customHeight="1">
      <c r="A45" s="136"/>
      <c r="B45" s="1126"/>
      <c r="C45" s="1126"/>
      <c r="D45" s="1125"/>
      <c r="E45" s="1125"/>
      <c r="F45" s="1124"/>
      <c r="G45" s="1124"/>
      <c r="I45" s="76"/>
      <c r="J45" s="76"/>
      <c r="K45" s="76"/>
      <c r="L45" s="76"/>
    </row>
    <row r="46" spans="1:12" ht="18" customHeight="1">
      <c r="A46" s="136"/>
      <c r="B46" s="1126"/>
      <c r="C46" s="1126"/>
      <c r="D46" s="1125"/>
      <c r="E46" s="1125"/>
      <c r="F46" s="1124"/>
      <c r="G46" s="1124"/>
      <c r="I46" s="76"/>
      <c r="J46" s="76"/>
      <c r="K46" s="76"/>
      <c r="L46" s="76"/>
    </row>
    <row r="47" spans="1:12" ht="18" customHeight="1">
      <c r="A47" s="136"/>
      <c r="B47" s="1126"/>
      <c r="C47" s="1126"/>
      <c r="D47" s="1125"/>
      <c r="E47" s="1125"/>
      <c r="F47" s="1124"/>
      <c r="G47" s="1124"/>
      <c r="I47" s="76"/>
      <c r="J47" s="76"/>
      <c r="K47" s="76"/>
      <c r="L47" s="76"/>
    </row>
    <row r="48" spans="1:12" ht="18" customHeight="1">
      <c r="A48" s="136"/>
      <c r="B48" s="1126"/>
      <c r="C48" s="1126"/>
      <c r="D48" s="1125"/>
      <c r="E48" s="1125"/>
      <c r="F48" s="1124"/>
      <c r="G48" s="1124"/>
      <c r="I48" s="76"/>
      <c r="J48" s="76"/>
      <c r="K48" s="76"/>
      <c r="L48" s="76"/>
    </row>
    <row r="49" spans="1:12" ht="12.75">
      <c r="A49" s="136"/>
      <c r="B49" s="1126"/>
      <c r="C49" s="1126"/>
      <c r="D49" s="1125"/>
      <c r="E49" s="1125"/>
      <c r="F49" s="1124"/>
      <c r="G49" s="1124"/>
      <c r="I49" s="76"/>
      <c r="J49" s="76"/>
      <c r="K49" s="76"/>
      <c r="L49" s="76"/>
    </row>
    <row r="50" spans="1:12" ht="12.75">
      <c r="A50" s="136"/>
      <c r="B50" s="1126"/>
      <c r="C50" s="1126"/>
      <c r="D50" s="1125"/>
      <c r="E50" s="1125"/>
      <c r="F50" s="1124"/>
      <c r="G50" s="1124"/>
      <c r="I50" s="76"/>
      <c r="J50" s="76"/>
      <c r="K50" s="76"/>
      <c r="L50" s="76"/>
    </row>
    <row r="51" spans="1:12" ht="18" customHeight="1">
      <c r="A51" s="1125"/>
      <c r="B51" s="1125"/>
      <c r="C51" s="1125"/>
      <c r="D51" s="1125"/>
      <c r="E51" s="1125"/>
      <c r="F51" s="1124"/>
      <c r="G51" s="1124"/>
      <c r="I51" s="76"/>
      <c r="J51" s="76"/>
      <c r="K51" s="76"/>
      <c r="L51" s="76"/>
    </row>
    <row r="52" spans="1:12" ht="12.75" customHeight="1">
      <c r="A52" s="1125"/>
      <c r="B52" s="1125"/>
      <c r="C52" s="1125"/>
      <c r="D52" s="1125"/>
      <c r="E52" s="1125"/>
      <c r="F52" s="1124"/>
      <c r="G52" s="1124"/>
      <c r="I52" s="76"/>
      <c r="J52" s="76"/>
      <c r="K52" s="76"/>
      <c r="L52" s="76"/>
    </row>
    <row r="53" spans="1:12" ht="12.75">
      <c r="A53" s="1125"/>
      <c r="B53" s="1125"/>
      <c r="C53" s="1125"/>
      <c r="D53" s="1125"/>
      <c r="E53" s="1125"/>
      <c r="F53" s="1124"/>
      <c r="G53" s="1124"/>
      <c r="I53" s="76"/>
      <c r="J53" s="76"/>
      <c r="K53" s="76"/>
      <c r="L53" s="76"/>
    </row>
    <row r="54" spans="12:18" ht="12.75">
      <c r="L54" s="1124"/>
      <c r="M54" s="1124"/>
      <c r="O54" s="76"/>
      <c r="P54" s="76"/>
      <c r="Q54" s="76"/>
      <c r="R54" s="76"/>
    </row>
    <row r="55" spans="12:18" ht="12.75">
      <c r="L55" s="1124"/>
      <c r="M55" s="1124"/>
      <c r="O55" s="76"/>
      <c r="P55" s="76"/>
      <c r="Q55" s="76"/>
      <c r="R55" s="76"/>
    </row>
    <row r="56" spans="12:18" ht="12.75">
      <c r="L56" s="1124"/>
      <c r="M56" s="1124"/>
      <c r="O56" s="76"/>
      <c r="P56" s="76"/>
      <c r="Q56" s="76"/>
      <c r="R56" s="76"/>
    </row>
    <row r="57" spans="12:18" ht="12.75">
      <c r="L57" s="1124"/>
      <c r="M57" s="1124"/>
      <c r="O57" s="76"/>
      <c r="P57" s="76"/>
      <c r="Q57" s="76"/>
      <c r="R57" s="76"/>
    </row>
    <row r="58" spans="12:18" ht="12.75">
      <c r="L58" s="1124"/>
      <c r="M58" s="1124"/>
      <c r="O58" s="76"/>
      <c r="P58" s="76"/>
      <c r="Q58" s="76"/>
      <c r="R58" s="76"/>
    </row>
    <row r="59" spans="12:18" ht="12.75">
      <c r="L59" s="1124"/>
      <c r="M59" s="1124"/>
      <c r="O59" s="76"/>
      <c r="P59" s="76"/>
      <c r="Q59" s="76"/>
      <c r="R59" s="76"/>
    </row>
    <row r="60" spans="12:18" ht="12.75">
      <c r="L60" s="1124"/>
      <c r="M60" s="1124"/>
      <c r="O60" s="76"/>
      <c r="P60" s="76"/>
      <c r="Q60" s="76"/>
      <c r="R60" s="76"/>
    </row>
    <row r="61" spans="12:18" ht="12.75">
      <c r="L61" s="1124"/>
      <c r="M61" s="1124"/>
      <c r="O61" s="76"/>
      <c r="P61" s="76"/>
      <c r="Q61" s="76"/>
      <c r="R61" s="76"/>
    </row>
    <row r="62" spans="12:18" ht="12.75">
      <c r="L62" s="1124"/>
      <c r="M62" s="1124"/>
      <c r="O62" s="76"/>
      <c r="P62" s="76"/>
      <c r="Q62" s="76"/>
      <c r="R62" s="76"/>
    </row>
    <row r="63" spans="12:18" ht="12.75">
      <c r="L63" s="1124"/>
      <c r="M63" s="1124"/>
      <c r="O63" s="76"/>
      <c r="P63" s="76"/>
      <c r="Q63" s="76"/>
      <c r="R63" s="76"/>
    </row>
    <row r="64" spans="12:18" ht="12.75">
      <c r="L64" s="1124"/>
      <c r="M64" s="1124"/>
      <c r="O64" s="76"/>
      <c r="P64" s="76"/>
      <c r="Q64" s="76"/>
      <c r="R64" s="76"/>
    </row>
    <row r="65" spans="12:18" ht="12.75">
      <c r="L65" s="1124"/>
      <c r="M65" s="1124"/>
      <c r="O65" s="76"/>
      <c r="P65" s="76"/>
      <c r="Q65" s="76"/>
      <c r="R65" s="76"/>
    </row>
    <row r="66" spans="12:18" ht="12.75">
      <c r="L66" s="1124"/>
      <c r="M66" s="1124"/>
      <c r="O66" s="76"/>
      <c r="P66" s="76"/>
      <c r="Q66" s="76"/>
      <c r="R66" s="76"/>
    </row>
    <row r="67" spans="12:18" ht="12.75">
      <c r="L67" s="1124"/>
      <c r="M67" s="1124"/>
      <c r="O67" s="76"/>
      <c r="P67" s="76"/>
      <c r="Q67" s="76"/>
      <c r="R67" s="76"/>
    </row>
    <row r="68" spans="12:18" ht="12.75">
      <c r="L68" s="1124"/>
      <c r="M68" s="1124"/>
      <c r="O68" s="76"/>
      <c r="P68" s="76"/>
      <c r="Q68" s="76"/>
      <c r="R68" s="76"/>
    </row>
    <row r="69" spans="12:18" ht="12.75">
      <c r="L69" s="1124"/>
      <c r="M69" s="1124"/>
      <c r="O69" s="76"/>
      <c r="P69" s="76"/>
      <c r="Q69" s="76"/>
      <c r="R69" s="76"/>
    </row>
    <row r="70" spans="12:13" ht="12.75">
      <c r="L70" s="1124"/>
      <c r="M70" s="1124"/>
    </row>
    <row r="71" spans="12:13" ht="12.75">
      <c r="L71" s="1124"/>
      <c r="M71" s="1124"/>
    </row>
    <row r="72" spans="12:13" ht="12.75">
      <c r="L72" s="1124"/>
      <c r="M72" s="1124"/>
    </row>
    <row r="73" spans="12:13" ht="12.75">
      <c r="L73" s="1124"/>
      <c r="M73" s="1124"/>
    </row>
    <row r="74" spans="12:13" ht="12.75">
      <c r="L74" s="1124"/>
      <c r="M74" s="1124"/>
    </row>
    <row r="75" spans="12:13" ht="12.75">
      <c r="L75" s="1124"/>
      <c r="M75" s="1124"/>
    </row>
    <row r="76" spans="12:13" ht="12.75">
      <c r="L76" s="1124"/>
      <c r="M76" s="1124"/>
    </row>
    <row r="77" spans="12:13" ht="12.75">
      <c r="L77" s="1124"/>
      <c r="M77" s="1124"/>
    </row>
    <row r="78" spans="12:13" ht="12.75">
      <c r="L78" s="1124"/>
      <c r="M78" s="1124"/>
    </row>
    <row r="79" spans="12:13" ht="12.75">
      <c r="L79" s="1124"/>
      <c r="M79" s="1124"/>
    </row>
    <row r="80" spans="12:13" ht="12.75">
      <c r="L80" s="1124"/>
      <c r="M80" s="1124"/>
    </row>
    <row r="81" spans="12:13" ht="12.75">
      <c r="L81" s="1124"/>
      <c r="M81" s="1124"/>
    </row>
    <row r="82" spans="12:13" ht="12.75">
      <c r="L82" s="1124"/>
      <c r="M82" s="1124"/>
    </row>
    <row r="83" spans="12:13" ht="12.75">
      <c r="L83" s="1124"/>
      <c r="M83" s="1124"/>
    </row>
    <row r="84" spans="12:13" ht="12.75">
      <c r="L84" s="1124"/>
      <c r="M84" s="1124"/>
    </row>
    <row r="85" spans="12:13" ht="12.75">
      <c r="L85" s="1124"/>
      <c r="M85" s="1124"/>
    </row>
    <row r="86" spans="12:13" ht="12.75">
      <c r="L86" s="1124"/>
      <c r="M86" s="1124"/>
    </row>
    <row r="87" spans="12:13" ht="12.75">
      <c r="L87" s="1124"/>
      <c r="M87" s="1124"/>
    </row>
    <row r="88" spans="12:13" ht="12.75">
      <c r="L88" s="1124"/>
      <c r="M88" s="1124"/>
    </row>
    <row r="89" spans="12:13" ht="12.75">
      <c r="L89" s="1124"/>
      <c r="M89" s="1124"/>
    </row>
    <row r="90" spans="12:13" ht="12.75">
      <c r="L90" s="1124"/>
      <c r="M90" s="1124"/>
    </row>
    <row r="91" spans="12:13" ht="12.75">
      <c r="L91" s="1124"/>
      <c r="M91" s="1124"/>
    </row>
    <row r="92" spans="12:13" ht="12.75">
      <c r="L92" s="1124"/>
      <c r="M92" s="1124"/>
    </row>
    <row r="93" spans="12:13" ht="12.75">
      <c r="L93" s="1124"/>
      <c r="M93" s="1124"/>
    </row>
    <row r="94" spans="12:13" ht="12.75">
      <c r="L94" s="1124"/>
      <c r="M94" s="1124"/>
    </row>
    <row r="95" spans="12:13" ht="12.75">
      <c r="L95" s="1124"/>
      <c r="M95" s="1124"/>
    </row>
    <row r="96" spans="12:13" ht="12.75">
      <c r="L96" s="1124"/>
      <c r="M96" s="1124"/>
    </row>
    <row r="97" spans="12:13" ht="12.75">
      <c r="L97" s="1124"/>
      <c r="M97" s="1124"/>
    </row>
    <row r="98" spans="12:13" ht="12.75">
      <c r="L98" s="1124"/>
      <c r="M98" s="1124"/>
    </row>
    <row r="99" spans="12:13" ht="12.75">
      <c r="L99" s="1124"/>
      <c r="M99" s="1124"/>
    </row>
    <row r="100" spans="12:13" ht="12.75">
      <c r="L100" s="1124"/>
      <c r="M100" s="1124"/>
    </row>
    <row r="101" spans="12:13" ht="12.75">
      <c r="L101" s="1124"/>
      <c r="M101" s="1124"/>
    </row>
    <row r="102" spans="12:13" ht="12.75">
      <c r="L102" s="1124"/>
      <c r="M102" s="1124"/>
    </row>
    <row r="103" spans="12:13" ht="12.75">
      <c r="L103" s="1124"/>
      <c r="M103" s="1124"/>
    </row>
    <row r="104" spans="12:13" ht="12.75">
      <c r="L104" s="1124"/>
      <c r="M104" s="1124"/>
    </row>
    <row r="105" spans="12:13" ht="12.75">
      <c r="L105" s="1124"/>
      <c r="M105" s="1124"/>
    </row>
    <row r="106" spans="12:13" ht="12.75">
      <c r="L106" s="1124"/>
      <c r="M106" s="1124"/>
    </row>
    <row r="107" spans="12:13" ht="12.75">
      <c r="L107" s="1124"/>
      <c r="M107" s="1124"/>
    </row>
    <row r="108" spans="12:13" ht="12.75">
      <c r="L108" s="1124"/>
      <c r="M108" s="1124"/>
    </row>
    <row r="109" spans="12:13" ht="12.75">
      <c r="L109" s="1124"/>
      <c r="M109" s="1124"/>
    </row>
    <row r="110" spans="12:13" ht="12.75">
      <c r="L110" s="1124"/>
      <c r="M110" s="1124"/>
    </row>
    <row r="111" spans="12:13" ht="12.75">
      <c r="L111" s="1124"/>
      <c r="M111" s="1124"/>
    </row>
    <row r="112" spans="12:13" ht="12.75">
      <c r="L112" s="1124"/>
      <c r="M112" s="1124"/>
    </row>
    <row r="113" spans="12:13" ht="12.75">
      <c r="L113" s="1124"/>
      <c r="M113" s="1124"/>
    </row>
    <row r="114" spans="12:13" ht="12.75">
      <c r="L114" s="1124"/>
      <c r="M114" s="1124"/>
    </row>
    <row r="115" spans="12:13" ht="12.75">
      <c r="L115" s="1124"/>
      <c r="M115" s="1124"/>
    </row>
    <row r="116" spans="12:13" ht="12.75">
      <c r="L116" s="1124"/>
      <c r="M116" s="1124"/>
    </row>
    <row r="117" spans="12:13" ht="12.75">
      <c r="L117" s="1124"/>
      <c r="M117" s="1124"/>
    </row>
    <row r="118" spans="12:13" ht="12.75">
      <c r="L118" s="1124"/>
      <c r="M118" s="1124"/>
    </row>
    <row r="119" spans="12:13" ht="12.75">
      <c r="L119" s="1124"/>
      <c r="M119" s="1124"/>
    </row>
    <row r="120" spans="12:13" ht="12.75">
      <c r="L120" s="1124"/>
      <c r="M120" s="1124"/>
    </row>
    <row r="121" spans="12:13" ht="12.75">
      <c r="L121" s="1124"/>
      <c r="M121" s="1124"/>
    </row>
    <row r="122" spans="12:13" ht="12.75">
      <c r="L122" s="1124"/>
      <c r="M122" s="1124"/>
    </row>
    <row r="123" spans="12:13" ht="12.75">
      <c r="L123" s="1124"/>
      <c r="M123" s="1124"/>
    </row>
    <row r="124" spans="12:13" ht="12.75">
      <c r="L124" s="1124"/>
      <c r="M124" s="1124"/>
    </row>
    <row r="125" spans="12:13" ht="12.75">
      <c r="L125" s="1124"/>
      <c r="M125" s="1124"/>
    </row>
    <row r="126" spans="12:13" ht="12.75">
      <c r="L126" s="1124"/>
      <c r="M126" s="1124"/>
    </row>
    <row r="127" spans="12:13" ht="12.75">
      <c r="L127" s="1124"/>
      <c r="M127" s="1124"/>
    </row>
    <row r="128" spans="12:13" ht="12.75">
      <c r="L128" s="1124"/>
      <c r="M128" s="1124"/>
    </row>
    <row r="129" spans="12:13" ht="12.75">
      <c r="L129" s="1124"/>
      <c r="M129" s="1124"/>
    </row>
    <row r="130" spans="12:13" ht="12.75">
      <c r="L130" s="1124"/>
      <c r="M130" s="1124"/>
    </row>
    <row r="131" spans="12:13" ht="12.75">
      <c r="L131" s="1124"/>
      <c r="M131" s="1124"/>
    </row>
    <row r="132" spans="12:13" ht="12.75">
      <c r="L132" s="1124"/>
      <c r="M132" s="1124"/>
    </row>
    <row r="133" spans="12:13" ht="12.75">
      <c r="L133" s="1124"/>
      <c r="M133" s="1124"/>
    </row>
    <row r="134" spans="12:13" ht="12.75">
      <c r="L134" s="1124"/>
      <c r="M134" s="1124"/>
    </row>
    <row r="135" spans="12:13" ht="12.75">
      <c r="L135" s="1124"/>
      <c r="M135" s="1124"/>
    </row>
    <row r="136" spans="12:13" ht="12.75">
      <c r="L136" s="1124"/>
      <c r="M136" s="1124"/>
    </row>
    <row r="137" spans="12:13" ht="12.75">
      <c r="L137" s="1124"/>
      <c r="M137" s="1124"/>
    </row>
    <row r="138" spans="12:13" ht="12.75">
      <c r="L138" s="1124"/>
      <c r="M138" s="1124"/>
    </row>
    <row r="139" spans="12:13" ht="12.75">
      <c r="L139" s="1124"/>
      <c r="M139" s="1124"/>
    </row>
    <row r="140" spans="12:13" ht="12.75">
      <c r="L140" s="1124"/>
      <c r="M140" s="1124"/>
    </row>
    <row r="141" spans="12:13" ht="12.75">
      <c r="L141" s="1124"/>
      <c r="M141" s="1124"/>
    </row>
    <row r="142" spans="12:13" ht="12.75">
      <c r="L142" s="1124"/>
      <c r="M142" s="1124"/>
    </row>
    <row r="143" spans="12:13" ht="12.75">
      <c r="L143" s="1124"/>
      <c r="M143" s="1124"/>
    </row>
    <row r="144" spans="12:13" ht="12.75">
      <c r="L144" s="1124"/>
      <c r="M144" s="1124"/>
    </row>
    <row r="145" spans="12:13" ht="12.75">
      <c r="L145" s="1124"/>
      <c r="M145" s="1124"/>
    </row>
    <row r="146" spans="12:13" ht="12.75">
      <c r="L146" s="1124"/>
      <c r="M146" s="1124"/>
    </row>
    <row r="147" spans="12:13" ht="12.75">
      <c r="L147" s="1124"/>
      <c r="M147" s="1124"/>
    </row>
    <row r="148" spans="12:13" ht="12.75">
      <c r="L148" s="1124"/>
      <c r="M148" s="1124"/>
    </row>
    <row r="149" spans="12:13" ht="12.75">
      <c r="L149" s="1124"/>
      <c r="M149" s="1124"/>
    </row>
    <row r="150" spans="12:13" ht="12.75">
      <c r="L150" s="1124"/>
      <c r="M150" s="1124"/>
    </row>
  </sheetData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4" sqref="A4:L4"/>
    </sheetView>
  </sheetViews>
  <sheetFormatPr defaultColWidth="9.140625" defaultRowHeight="15" customHeight="1"/>
  <cols>
    <col min="1" max="1" width="42.28125" style="0" customWidth="1"/>
    <col min="2" max="2" width="9.421875" style="0" bestFit="1" customWidth="1"/>
    <col min="3" max="3" width="8.7109375" style="0" customWidth="1"/>
    <col min="4" max="4" width="8.7109375" style="0" bestFit="1" customWidth="1"/>
    <col min="7" max="7" width="8.7109375" style="0" bestFit="1" customWidth="1"/>
    <col min="8" max="8" width="8.8515625" style="0" bestFit="1" customWidth="1"/>
    <col min="9" max="9" width="9.57421875" style="0" bestFit="1" customWidth="1"/>
    <col min="10" max="10" width="9.00390625" style="0" customWidth="1"/>
    <col min="11" max="11" width="11.28125" style="0" customWidth="1"/>
    <col min="12" max="12" width="16.8515625" style="0" customWidth="1"/>
  </cols>
  <sheetData>
    <row r="1" spans="1:12" ht="18" customHeight="1">
      <c r="A1" s="1618" t="s">
        <v>1183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</row>
    <row r="2" spans="1:12" ht="19.5" customHeight="1">
      <c r="A2" s="1723" t="s">
        <v>1435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</row>
    <row r="3" spans="1:12" s="13" customFormat="1" ht="15" customHeight="1">
      <c r="A3" s="694" t="s">
        <v>676</v>
      </c>
      <c r="B3" s="694"/>
      <c r="C3" s="695"/>
      <c r="D3" s="695"/>
      <c r="E3" s="695"/>
      <c r="F3" s="695"/>
      <c r="G3" s="695"/>
      <c r="H3" s="695"/>
      <c r="I3" s="695"/>
      <c r="J3" s="695"/>
      <c r="K3" s="695"/>
      <c r="L3" s="695"/>
    </row>
    <row r="4" spans="1:12" s="13" customFormat="1" ht="15" customHeight="1">
      <c r="A4" s="1618" t="s">
        <v>617</v>
      </c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s="13" customFormat="1" ht="15" customHeight="1" thickBot="1">
      <c r="A5" s="1724" t="s">
        <v>592</v>
      </c>
      <c r="B5" s="1724"/>
      <c r="C5" s="1724"/>
      <c r="D5" s="1697"/>
      <c r="E5" s="1697"/>
      <c r="F5" s="1697"/>
      <c r="G5" s="1724"/>
      <c r="H5" s="1724"/>
      <c r="I5" s="1724"/>
      <c r="J5" s="1724"/>
      <c r="K5" s="1724"/>
      <c r="L5" s="1724"/>
    </row>
    <row r="6" spans="1:12" ht="15" customHeight="1" thickTop="1">
      <c r="A6" s="1718" t="s">
        <v>1122</v>
      </c>
      <c r="B6" s="838" t="s">
        <v>677</v>
      </c>
      <c r="C6" s="839" t="s">
        <v>1095</v>
      </c>
      <c r="D6" s="1720" t="s">
        <v>336</v>
      </c>
      <c r="E6" s="1721"/>
      <c r="F6" s="1722" t="s">
        <v>1218</v>
      </c>
      <c r="G6" s="1722"/>
      <c r="H6" s="1721"/>
      <c r="I6" s="840"/>
      <c r="J6" s="841" t="s">
        <v>1123</v>
      </c>
      <c r="K6" s="840"/>
      <c r="L6" s="842"/>
    </row>
    <row r="7" spans="1:12" ht="15" customHeight="1" thickBot="1">
      <c r="A7" s="1719"/>
      <c r="B7" s="843" t="s">
        <v>678</v>
      </c>
      <c r="C7" s="844" t="s">
        <v>1236</v>
      </c>
      <c r="D7" s="844" t="s">
        <v>89</v>
      </c>
      <c r="E7" s="844" t="s">
        <v>1236</v>
      </c>
      <c r="F7" s="844" t="s">
        <v>90</v>
      </c>
      <c r="G7" s="844" t="s">
        <v>89</v>
      </c>
      <c r="H7" s="844" t="s">
        <v>1236</v>
      </c>
      <c r="I7" s="845" t="s">
        <v>679</v>
      </c>
      <c r="J7" s="845" t="s">
        <v>679</v>
      </c>
      <c r="K7" s="845" t="s">
        <v>680</v>
      </c>
      <c r="L7" s="846" t="s">
        <v>680</v>
      </c>
    </row>
    <row r="8" spans="1:12" ht="15" customHeight="1" thickTop="1">
      <c r="A8" s="883">
        <v>1</v>
      </c>
      <c r="B8" s="838">
        <v>2</v>
      </c>
      <c r="C8" s="839" t="s">
        <v>681</v>
      </c>
      <c r="D8" s="1158">
        <v>4</v>
      </c>
      <c r="E8" s="1116">
        <v>5</v>
      </c>
      <c r="F8" s="1158">
        <v>6</v>
      </c>
      <c r="G8" s="1158">
        <v>7</v>
      </c>
      <c r="H8" s="1158">
        <v>8</v>
      </c>
      <c r="I8" s="1130" t="s">
        <v>682</v>
      </c>
      <c r="J8" s="1160" t="s">
        <v>683</v>
      </c>
      <c r="K8" s="1130" t="s">
        <v>684</v>
      </c>
      <c r="L8" s="1159" t="s">
        <v>685</v>
      </c>
    </row>
    <row r="9" spans="1:12" s="13" customFormat="1" ht="15" customHeight="1">
      <c r="A9" s="696" t="s">
        <v>686</v>
      </c>
      <c r="B9" s="697">
        <v>100</v>
      </c>
      <c r="C9" s="698">
        <v>198.7</v>
      </c>
      <c r="D9" s="698">
        <v>226.8</v>
      </c>
      <c r="E9" s="698">
        <v>227.5</v>
      </c>
      <c r="F9" s="525">
        <v>246.3</v>
      </c>
      <c r="G9" s="525">
        <v>248</v>
      </c>
      <c r="H9" s="537">
        <v>250</v>
      </c>
      <c r="I9" s="699">
        <v>14.5</v>
      </c>
      <c r="J9" s="699">
        <v>0.3</v>
      </c>
      <c r="K9" s="699">
        <v>9.9</v>
      </c>
      <c r="L9" s="700">
        <v>0.8</v>
      </c>
    </row>
    <row r="10" spans="1:12" ht="15" customHeight="1">
      <c r="A10" s="885"/>
      <c r="B10" s="886"/>
      <c r="C10" s="887"/>
      <c r="D10" s="888"/>
      <c r="E10" s="888"/>
      <c r="F10" s="889"/>
      <c r="G10" s="889"/>
      <c r="H10" s="890"/>
      <c r="I10" s="891"/>
      <c r="J10" s="891"/>
      <c r="K10" s="891"/>
      <c r="L10" s="892"/>
    </row>
    <row r="11" spans="1:12" s="13" customFormat="1" ht="15" customHeight="1">
      <c r="A11" s="696" t="s">
        <v>687</v>
      </c>
      <c r="B11" s="697">
        <v>53.2</v>
      </c>
      <c r="C11" s="536">
        <v>196.4</v>
      </c>
      <c r="D11" s="525">
        <v>229.4</v>
      </c>
      <c r="E11" s="525">
        <v>229.8</v>
      </c>
      <c r="F11" s="525">
        <v>262.1</v>
      </c>
      <c r="G11" s="525">
        <v>265.1</v>
      </c>
      <c r="H11" s="537">
        <v>267.4</v>
      </c>
      <c r="I11" s="699">
        <v>17</v>
      </c>
      <c r="J11" s="699">
        <v>0.2</v>
      </c>
      <c r="K11" s="699">
        <v>16.4</v>
      </c>
      <c r="L11" s="700">
        <v>0.9</v>
      </c>
    </row>
    <row r="12" spans="1:12" ht="15" customHeight="1">
      <c r="A12" s="893"/>
      <c r="B12" s="886"/>
      <c r="C12" s="894"/>
      <c r="D12" s="894"/>
      <c r="E12" s="894"/>
      <c r="F12" s="889"/>
      <c r="G12" s="889"/>
      <c r="H12" s="890"/>
      <c r="I12" s="895"/>
      <c r="J12" s="895"/>
      <c r="K12" s="895"/>
      <c r="L12" s="896"/>
    </row>
    <row r="13" spans="1:12" ht="15" customHeight="1">
      <c r="A13" s="701" t="s">
        <v>688</v>
      </c>
      <c r="B13" s="706">
        <v>18</v>
      </c>
      <c r="C13" s="42">
        <v>193.8</v>
      </c>
      <c r="D13" s="42">
        <v>233.9</v>
      </c>
      <c r="E13" s="42">
        <v>230.8</v>
      </c>
      <c r="F13" s="17">
        <v>247.3</v>
      </c>
      <c r="G13" s="17">
        <v>247.1</v>
      </c>
      <c r="H13" s="538">
        <v>249.4</v>
      </c>
      <c r="I13" s="704">
        <v>19.1</v>
      </c>
      <c r="J13" s="704">
        <v>-1.3</v>
      </c>
      <c r="K13" s="704">
        <v>8.1</v>
      </c>
      <c r="L13" s="705">
        <v>0.9</v>
      </c>
    </row>
    <row r="14" spans="1:12" ht="15" customHeight="1">
      <c r="A14" s="701" t="s">
        <v>693</v>
      </c>
      <c r="B14" s="706" t="s">
        <v>988</v>
      </c>
      <c r="C14" s="42">
        <v>189.8</v>
      </c>
      <c r="D14" s="42">
        <v>236.2</v>
      </c>
      <c r="E14" s="42">
        <v>232.2</v>
      </c>
      <c r="F14" s="17">
        <v>252.7</v>
      </c>
      <c r="G14" s="17">
        <v>251.5</v>
      </c>
      <c r="H14" s="538">
        <v>253.3</v>
      </c>
      <c r="I14" s="704">
        <v>22.3</v>
      </c>
      <c r="J14" s="704">
        <v>-1.7</v>
      </c>
      <c r="K14" s="704">
        <v>9.1</v>
      </c>
      <c r="L14" s="705">
        <v>0.7</v>
      </c>
    </row>
    <row r="15" spans="1:12" ht="15" customHeight="1">
      <c r="A15" s="701" t="s">
        <v>694</v>
      </c>
      <c r="B15" s="526">
        <v>1.79</v>
      </c>
      <c r="C15" s="42">
        <v>239.8</v>
      </c>
      <c r="D15" s="42">
        <v>252.4</v>
      </c>
      <c r="E15" s="42">
        <v>249.3</v>
      </c>
      <c r="F15" s="17">
        <v>248.1</v>
      </c>
      <c r="G15" s="17">
        <v>251</v>
      </c>
      <c r="H15" s="538">
        <v>253.6</v>
      </c>
      <c r="I15" s="704">
        <v>4</v>
      </c>
      <c r="J15" s="704">
        <v>-1.2</v>
      </c>
      <c r="K15" s="704">
        <v>1.7</v>
      </c>
      <c r="L15" s="705">
        <v>1</v>
      </c>
    </row>
    <row r="16" spans="1:12" ht="15" customHeight="1">
      <c r="A16" s="701" t="s">
        <v>695</v>
      </c>
      <c r="B16" s="526">
        <v>2.05</v>
      </c>
      <c r="C16" s="42">
        <v>177</v>
      </c>
      <c r="D16" s="42">
        <v>197.8</v>
      </c>
      <c r="E16" s="42">
        <v>198.8</v>
      </c>
      <c r="F16" s="17">
        <v>206.3</v>
      </c>
      <c r="G16" s="17">
        <v>209.5</v>
      </c>
      <c r="H16" s="538">
        <v>212.6</v>
      </c>
      <c r="I16" s="704">
        <v>12.3</v>
      </c>
      <c r="J16" s="704">
        <v>0.5</v>
      </c>
      <c r="K16" s="704">
        <v>6.9</v>
      </c>
      <c r="L16" s="705">
        <v>1.5</v>
      </c>
    </row>
    <row r="17" spans="1:12" ht="15" customHeight="1">
      <c r="A17" s="701" t="s">
        <v>696</v>
      </c>
      <c r="B17" s="526">
        <v>2.73</v>
      </c>
      <c r="C17" s="42">
        <v>198.4</v>
      </c>
      <c r="D17" s="42">
        <v>247.6</v>
      </c>
      <c r="E17" s="42">
        <v>250</v>
      </c>
      <c r="F17" s="17">
        <v>310.4</v>
      </c>
      <c r="G17" s="17">
        <v>309.8</v>
      </c>
      <c r="H17" s="538">
        <v>323.7</v>
      </c>
      <c r="I17" s="704">
        <v>26</v>
      </c>
      <c r="J17" s="704">
        <v>1</v>
      </c>
      <c r="K17" s="704">
        <v>29.5</v>
      </c>
      <c r="L17" s="705">
        <v>4.5</v>
      </c>
    </row>
    <row r="18" spans="1:12" ht="15" customHeight="1">
      <c r="A18" s="701" t="s">
        <v>697</v>
      </c>
      <c r="B18" s="526">
        <v>7.89</v>
      </c>
      <c r="C18" s="42">
        <v>214.5</v>
      </c>
      <c r="D18" s="42">
        <v>216</v>
      </c>
      <c r="E18" s="42">
        <v>212.5</v>
      </c>
      <c r="F18" s="17">
        <v>289.8</v>
      </c>
      <c r="G18" s="17">
        <v>296.9</v>
      </c>
      <c r="H18" s="538">
        <v>294.7</v>
      </c>
      <c r="I18" s="704">
        <v>-0.9</v>
      </c>
      <c r="J18" s="704">
        <v>-1.6</v>
      </c>
      <c r="K18" s="704">
        <v>38.7</v>
      </c>
      <c r="L18" s="705">
        <v>-0.7</v>
      </c>
    </row>
    <row r="19" spans="1:12" ht="15" customHeight="1">
      <c r="A19" s="701" t="s">
        <v>699</v>
      </c>
      <c r="B19" s="526">
        <v>6.25</v>
      </c>
      <c r="C19" s="42">
        <v>223.5</v>
      </c>
      <c r="D19" s="42">
        <v>212.9</v>
      </c>
      <c r="E19" s="42">
        <v>213.1</v>
      </c>
      <c r="F19" s="17">
        <v>290.6</v>
      </c>
      <c r="G19" s="17">
        <v>301.7</v>
      </c>
      <c r="H19" s="538">
        <v>305.8</v>
      </c>
      <c r="I19" s="704">
        <v>-4.7</v>
      </c>
      <c r="J19" s="704">
        <v>0.1</v>
      </c>
      <c r="K19" s="704">
        <v>43.5</v>
      </c>
      <c r="L19" s="705">
        <v>1.4</v>
      </c>
    </row>
    <row r="20" spans="1:12" ht="15" customHeight="1">
      <c r="A20" s="701" t="s">
        <v>700</v>
      </c>
      <c r="B20" s="526">
        <v>5.15</v>
      </c>
      <c r="C20" s="42">
        <v>233.8</v>
      </c>
      <c r="D20" s="42">
        <v>213.6</v>
      </c>
      <c r="E20" s="42">
        <v>218.9</v>
      </c>
      <c r="F20" s="17">
        <v>297</v>
      </c>
      <c r="G20" s="17">
        <v>310.4</v>
      </c>
      <c r="H20" s="538">
        <v>324.8</v>
      </c>
      <c r="I20" s="704">
        <v>-6.4</v>
      </c>
      <c r="J20" s="704">
        <v>2.5</v>
      </c>
      <c r="K20" s="704">
        <v>48.4</v>
      </c>
      <c r="L20" s="705">
        <v>4.6</v>
      </c>
    </row>
    <row r="21" spans="1:12" ht="15" customHeight="1">
      <c r="A21" s="701" t="s">
        <v>701</v>
      </c>
      <c r="B21" s="526">
        <v>1.1</v>
      </c>
      <c r="C21" s="42">
        <v>187.9</v>
      </c>
      <c r="D21" s="42">
        <v>230.9</v>
      </c>
      <c r="E21" s="42">
        <v>205.5</v>
      </c>
      <c r="F21" s="17">
        <v>289.8</v>
      </c>
      <c r="G21" s="17">
        <v>289.1</v>
      </c>
      <c r="H21" s="538">
        <v>226.8</v>
      </c>
      <c r="I21" s="704">
        <v>9.4</v>
      </c>
      <c r="J21" s="704">
        <v>-11</v>
      </c>
      <c r="K21" s="704">
        <v>10.4</v>
      </c>
      <c r="L21" s="705">
        <v>-21.5</v>
      </c>
    </row>
    <row r="22" spans="1:12" ht="15" customHeight="1">
      <c r="A22" s="701" t="s">
        <v>702</v>
      </c>
      <c r="B22" s="526">
        <v>1.65</v>
      </c>
      <c r="C22" s="42">
        <v>176.1</v>
      </c>
      <c r="D22" s="42">
        <v>224.3</v>
      </c>
      <c r="E22" s="42">
        <v>206.2</v>
      </c>
      <c r="F22" s="17">
        <v>285.1</v>
      </c>
      <c r="G22" s="17">
        <v>275.6</v>
      </c>
      <c r="H22" s="538">
        <v>249.1</v>
      </c>
      <c r="I22" s="704">
        <v>17.1</v>
      </c>
      <c r="J22" s="704">
        <v>-8.1</v>
      </c>
      <c r="K22" s="704">
        <v>20.8</v>
      </c>
      <c r="L22" s="705">
        <v>-9.6</v>
      </c>
    </row>
    <row r="23" spans="1:12" ht="15" customHeight="1">
      <c r="A23" s="701" t="s">
        <v>703</v>
      </c>
      <c r="B23" s="526">
        <v>1.59</v>
      </c>
      <c r="C23" s="42">
        <v>176.8</v>
      </c>
      <c r="D23" s="42">
        <v>226.2</v>
      </c>
      <c r="E23" s="42">
        <v>207.3</v>
      </c>
      <c r="F23" s="17">
        <v>289.6</v>
      </c>
      <c r="G23" s="17">
        <v>279.5</v>
      </c>
      <c r="H23" s="538">
        <v>251.8</v>
      </c>
      <c r="I23" s="704">
        <v>17.3</v>
      </c>
      <c r="J23" s="704">
        <v>-8.4</v>
      </c>
      <c r="K23" s="704">
        <v>21.5</v>
      </c>
      <c r="L23" s="705">
        <v>-9.9</v>
      </c>
    </row>
    <row r="24" spans="1:12" ht="15" customHeight="1">
      <c r="A24" s="701" t="s">
        <v>704</v>
      </c>
      <c r="B24" s="526">
        <v>0.05</v>
      </c>
      <c r="C24" s="42">
        <v>154.2</v>
      </c>
      <c r="D24" s="42">
        <v>173.7</v>
      </c>
      <c r="E24" s="42">
        <v>173.3</v>
      </c>
      <c r="F24" s="17">
        <v>172.4</v>
      </c>
      <c r="G24" s="17">
        <v>177.6</v>
      </c>
      <c r="H24" s="538">
        <v>178.6</v>
      </c>
      <c r="I24" s="704">
        <v>12.4</v>
      </c>
      <c r="J24" s="704">
        <v>-0.2</v>
      </c>
      <c r="K24" s="704">
        <v>3.1</v>
      </c>
      <c r="L24" s="705">
        <v>0.6</v>
      </c>
    </row>
    <row r="25" spans="1:12" ht="15" customHeight="1">
      <c r="A25" s="701" t="s">
        <v>705</v>
      </c>
      <c r="B25" s="706">
        <v>1.85</v>
      </c>
      <c r="C25" s="42">
        <v>188.8</v>
      </c>
      <c r="D25" s="42">
        <v>215.4</v>
      </c>
      <c r="E25" s="42">
        <v>210.5</v>
      </c>
      <c r="F25" s="17">
        <v>240</v>
      </c>
      <c r="G25" s="17">
        <v>241.7</v>
      </c>
      <c r="H25" s="538">
        <v>250.3</v>
      </c>
      <c r="I25" s="704">
        <v>11.5</v>
      </c>
      <c r="J25" s="704">
        <v>-2.3</v>
      </c>
      <c r="K25" s="704">
        <v>18.9</v>
      </c>
      <c r="L25" s="705">
        <v>3.6</v>
      </c>
    </row>
    <row r="26" spans="1:12" ht="15" customHeight="1">
      <c r="A26" s="701" t="s">
        <v>706</v>
      </c>
      <c r="B26" s="706">
        <v>5.21</v>
      </c>
      <c r="C26" s="42">
        <v>195.6</v>
      </c>
      <c r="D26" s="42">
        <v>235.5</v>
      </c>
      <c r="E26" s="42">
        <v>235</v>
      </c>
      <c r="F26" s="17">
        <v>286.3</v>
      </c>
      <c r="G26" s="17">
        <v>289</v>
      </c>
      <c r="H26" s="538">
        <v>285.4</v>
      </c>
      <c r="I26" s="704">
        <v>20.1</v>
      </c>
      <c r="J26" s="704">
        <v>-0.2</v>
      </c>
      <c r="K26" s="704">
        <v>21.4</v>
      </c>
      <c r="L26" s="705">
        <v>-1.2</v>
      </c>
    </row>
    <row r="27" spans="1:12" ht="15" customHeight="1">
      <c r="A27" s="701" t="s">
        <v>707</v>
      </c>
      <c r="B27" s="706">
        <v>4.05</v>
      </c>
      <c r="C27" s="42">
        <v>179.9</v>
      </c>
      <c r="D27" s="42">
        <v>209.8</v>
      </c>
      <c r="E27" s="42">
        <v>210.6</v>
      </c>
      <c r="F27" s="17">
        <v>222.2</v>
      </c>
      <c r="G27" s="17">
        <v>227.7</v>
      </c>
      <c r="H27" s="538">
        <v>229.4</v>
      </c>
      <c r="I27" s="704">
        <v>17.1</v>
      </c>
      <c r="J27" s="704">
        <v>0.4</v>
      </c>
      <c r="K27" s="704">
        <v>8.9</v>
      </c>
      <c r="L27" s="705">
        <v>0.7</v>
      </c>
    </row>
    <row r="28" spans="1:12" ht="15" customHeight="1">
      <c r="A28" s="701" t="s">
        <v>708</v>
      </c>
      <c r="B28" s="706">
        <v>3.07</v>
      </c>
      <c r="C28" s="42">
        <v>172</v>
      </c>
      <c r="D28" s="42">
        <v>228.9</v>
      </c>
      <c r="E28" s="42">
        <v>226.4</v>
      </c>
      <c r="F28" s="17">
        <v>212.5</v>
      </c>
      <c r="G28" s="17">
        <v>211.8</v>
      </c>
      <c r="H28" s="538">
        <v>210.7</v>
      </c>
      <c r="I28" s="704">
        <v>31.6</v>
      </c>
      <c r="J28" s="704">
        <v>-1.1</v>
      </c>
      <c r="K28" s="704">
        <v>-6.9</v>
      </c>
      <c r="L28" s="705">
        <v>-0.5</v>
      </c>
    </row>
    <row r="29" spans="1:12" ht="15" customHeight="1">
      <c r="A29" s="701" t="s">
        <v>709</v>
      </c>
      <c r="B29" s="706">
        <v>1.21</v>
      </c>
      <c r="C29" s="42">
        <v>133.1</v>
      </c>
      <c r="D29" s="42">
        <v>185.5</v>
      </c>
      <c r="E29" s="42">
        <v>183.2</v>
      </c>
      <c r="F29" s="17">
        <v>261.3</v>
      </c>
      <c r="G29" s="17">
        <v>263.5</v>
      </c>
      <c r="H29" s="538">
        <v>275.9</v>
      </c>
      <c r="I29" s="704">
        <v>37.6</v>
      </c>
      <c r="J29" s="704">
        <v>-1.2</v>
      </c>
      <c r="K29" s="704">
        <v>50.6</v>
      </c>
      <c r="L29" s="705">
        <v>4.7</v>
      </c>
    </row>
    <row r="30" spans="1:12" ht="15" customHeight="1">
      <c r="A30" s="701" t="s">
        <v>710</v>
      </c>
      <c r="B30" s="526">
        <v>2.28</v>
      </c>
      <c r="C30" s="42">
        <v>191.1</v>
      </c>
      <c r="D30" s="42">
        <v>204.9</v>
      </c>
      <c r="E30" s="42">
        <v>215</v>
      </c>
      <c r="F30" s="17">
        <v>236.1</v>
      </c>
      <c r="G30" s="17">
        <v>236.6</v>
      </c>
      <c r="H30" s="538">
        <v>250.7</v>
      </c>
      <c r="I30" s="704">
        <v>12.5</v>
      </c>
      <c r="J30" s="704">
        <v>4.9</v>
      </c>
      <c r="K30" s="704">
        <v>16.6</v>
      </c>
      <c r="L30" s="705">
        <v>6</v>
      </c>
    </row>
    <row r="31" spans="1:12" ht="15" customHeight="1">
      <c r="A31" s="701" t="s">
        <v>711</v>
      </c>
      <c r="B31" s="526">
        <v>0.75</v>
      </c>
      <c r="C31" s="42">
        <v>147.8</v>
      </c>
      <c r="D31" s="42">
        <v>163.5</v>
      </c>
      <c r="E31" s="42">
        <v>169.2</v>
      </c>
      <c r="F31" s="17">
        <v>204.7</v>
      </c>
      <c r="G31" s="17">
        <v>206.8</v>
      </c>
      <c r="H31" s="538">
        <v>206.2</v>
      </c>
      <c r="I31" s="704">
        <v>14.5</v>
      </c>
      <c r="J31" s="704">
        <v>3.5</v>
      </c>
      <c r="K31" s="704">
        <v>21.9</v>
      </c>
      <c r="L31" s="705">
        <v>-0.3</v>
      </c>
    </row>
    <row r="32" spans="1:12" ht="15" customHeight="1">
      <c r="A32" s="701" t="s">
        <v>712</v>
      </c>
      <c r="B32" s="526">
        <v>1.53</v>
      </c>
      <c r="C32" s="42">
        <v>208.1</v>
      </c>
      <c r="D32" s="42">
        <v>220.7</v>
      </c>
      <c r="E32" s="42">
        <v>233.6</v>
      </c>
      <c r="F32" s="17">
        <v>246.8</v>
      </c>
      <c r="G32" s="17">
        <v>246.8</v>
      </c>
      <c r="H32" s="538">
        <v>266.5</v>
      </c>
      <c r="I32" s="704">
        <v>12.3</v>
      </c>
      <c r="J32" s="704">
        <v>5.8</v>
      </c>
      <c r="K32" s="704">
        <v>14.1</v>
      </c>
      <c r="L32" s="705">
        <v>8</v>
      </c>
    </row>
    <row r="33" spans="1:12" ht="15" customHeight="1">
      <c r="A33" s="701" t="s">
        <v>713</v>
      </c>
      <c r="B33" s="526">
        <v>6.91</v>
      </c>
      <c r="C33" s="42">
        <v>218.5</v>
      </c>
      <c r="D33" s="42">
        <v>254.6</v>
      </c>
      <c r="E33" s="42">
        <v>266.9</v>
      </c>
      <c r="F33" s="17">
        <v>292.2</v>
      </c>
      <c r="G33" s="17">
        <v>302.4</v>
      </c>
      <c r="H33" s="538">
        <v>304.2</v>
      </c>
      <c r="I33" s="704">
        <v>22.2</v>
      </c>
      <c r="J33" s="704">
        <v>4.8</v>
      </c>
      <c r="K33" s="704">
        <v>14</v>
      </c>
      <c r="L33" s="705">
        <v>0.6</v>
      </c>
    </row>
    <row r="34" spans="1:12" ht="15" customHeight="1">
      <c r="A34" s="690"/>
      <c r="B34" s="526"/>
      <c r="C34" s="42"/>
      <c r="D34" s="42"/>
      <c r="E34" s="42"/>
      <c r="F34" s="17"/>
      <c r="G34" s="17"/>
      <c r="H34" s="538"/>
      <c r="I34" s="702"/>
      <c r="J34" s="702"/>
      <c r="K34" s="702"/>
      <c r="L34" s="703"/>
    </row>
    <row r="35" spans="1:12" ht="15" customHeight="1">
      <c r="A35" s="707" t="s">
        <v>714</v>
      </c>
      <c r="B35" s="697">
        <v>46.8</v>
      </c>
      <c r="C35" s="536">
        <v>201.4</v>
      </c>
      <c r="D35" s="525">
        <v>223.8</v>
      </c>
      <c r="E35" s="525">
        <v>225</v>
      </c>
      <c r="F35" s="525">
        <v>228</v>
      </c>
      <c r="G35" s="525">
        <v>228.3</v>
      </c>
      <c r="H35" s="537">
        <v>229.9</v>
      </c>
      <c r="I35" s="699">
        <v>11.7</v>
      </c>
      <c r="J35" s="699">
        <v>0.5</v>
      </c>
      <c r="K35" s="699">
        <v>2.2</v>
      </c>
      <c r="L35" s="700">
        <v>0.7</v>
      </c>
    </row>
    <row r="36" spans="1:12" ht="15" customHeight="1">
      <c r="A36" s="690"/>
      <c r="B36" s="706"/>
      <c r="C36" s="42"/>
      <c r="D36" s="42"/>
      <c r="E36" s="42"/>
      <c r="F36" s="17"/>
      <c r="G36" s="17"/>
      <c r="H36" s="538"/>
      <c r="I36" s="704"/>
      <c r="J36" s="704"/>
      <c r="K36" s="704"/>
      <c r="L36" s="705"/>
    </row>
    <row r="37" spans="1:12" ht="15" customHeight="1">
      <c r="A37" s="701" t="s">
        <v>725</v>
      </c>
      <c r="B37" s="706">
        <v>8.92</v>
      </c>
      <c r="C37" s="42">
        <v>151.3</v>
      </c>
      <c r="D37" s="42">
        <v>159.8</v>
      </c>
      <c r="E37" s="42">
        <v>161.1</v>
      </c>
      <c r="F37" s="17">
        <v>171.2</v>
      </c>
      <c r="G37" s="17">
        <v>172</v>
      </c>
      <c r="H37" s="538">
        <v>173.7</v>
      </c>
      <c r="I37" s="704">
        <v>6.5</v>
      </c>
      <c r="J37" s="704">
        <v>0.8</v>
      </c>
      <c r="K37" s="704">
        <v>7.8</v>
      </c>
      <c r="L37" s="705">
        <v>1</v>
      </c>
    </row>
    <row r="38" spans="1:12" ht="15" customHeight="1">
      <c r="A38" s="701" t="s">
        <v>726</v>
      </c>
      <c r="B38" s="706" t="s">
        <v>989</v>
      </c>
      <c r="C38" s="42">
        <v>135.3</v>
      </c>
      <c r="D38" s="42">
        <v>144.7</v>
      </c>
      <c r="E38" s="42">
        <v>145.9</v>
      </c>
      <c r="F38" s="17">
        <v>150.6</v>
      </c>
      <c r="G38" s="17">
        <v>152.1</v>
      </c>
      <c r="H38" s="538">
        <v>155.2</v>
      </c>
      <c r="I38" s="704">
        <v>7.8</v>
      </c>
      <c r="J38" s="704">
        <v>0.8</v>
      </c>
      <c r="K38" s="704">
        <v>6.4</v>
      </c>
      <c r="L38" s="705">
        <v>2</v>
      </c>
    </row>
    <row r="39" spans="1:12" ht="15" customHeight="1">
      <c r="A39" s="701" t="s">
        <v>727</v>
      </c>
      <c r="B39" s="706" t="s">
        <v>992</v>
      </c>
      <c r="C39" s="42">
        <v>150.9</v>
      </c>
      <c r="D39" s="42">
        <v>158.3</v>
      </c>
      <c r="E39" s="42">
        <v>160</v>
      </c>
      <c r="F39" s="17">
        <v>168.1</v>
      </c>
      <c r="G39" s="17">
        <v>168.8</v>
      </c>
      <c r="H39" s="538">
        <v>170.3</v>
      </c>
      <c r="I39" s="704">
        <v>6</v>
      </c>
      <c r="J39" s="704">
        <v>1.1</v>
      </c>
      <c r="K39" s="704">
        <v>6.4</v>
      </c>
      <c r="L39" s="705">
        <v>0.9</v>
      </c>
    </row>
    <row r="40" spans="1:12" ht="15" customHeight="1">
      <c r="A40" s="701" t="s">
        <v>728</v>
      </c>
      <c r="B40" s="526">
        <v>0.89</v>
      </c>
      <c r="C40" s="42">
        <v>200.4</v>
      </c>
      <c r="D40" s="42">
        <v>213.1</v>
      </c>
      <c r="E40" s="42">
        <v>213.1</v>
      </c>
      <c r="F40" s="17">
        <v>248</v>
      </c>
      <c r="G40" s="17">
        <v>248</v>
      </c>
      <c r="H40" s="538">
        <v>248</v>
      </c>
      <c r="I40" s="704">
        <v>6.3</v>
      </c>
      <c r="J40" s="704">
        <v>0</v>
      </c>
      <c r="K40" s="704">
        <v>16.4</v>
      </c>
      <c r="L40" s="705">
        <v>0</v>
      </c>
    </row>
    <row r="41" spans="1:12" ht="15" customHeight="1">
      <c r="A41" s="701" t="s">
        <v>729</v>
      </c>
      <c r="B41" s="526">
        <v>2.2</v>
      </c>
      <c r="C41" s="42">
        <v>150.7</v>
      </c>
      <c r="D41" s="42">
        <v>158.2</v>
      </c>
      <c r="E41" s="42">
        <v>162.4</v>
      </c>
      <c r="F41" s="17">
        <v>169.6</v>
      </c>
      <c r="G41" s="17">
        <v>169.6</v>
      </c>
      <c r="H41" s="538">
        <v>173.8</v>
      </c>
      <c r="I41" s="704">
        <v>7.8</v>
      </c>
      <c r="J41" s="704">
        <v>2.7</v>
      </c>
      <c r="K41" s="704">
        <v>7</v>
      </c>
      <c r="L41" s="705">
        <v>2.5</v>
      </c>
    </row>
    <row r="42" spans="1:12" ht="15" customHeight="1">
      <c r="A42" s="701" t="s">
        <v>730</v>
      </c>
      <c r="B42" s="526">
        <v>14.87</v>
      </c>
      <c r="C42" s="42">
        <v>225.8</v>
      </c>
      <c r="D42" s="42">
        <v>259</v>
      </c>
      <c r="E42" s="42">
        <v>260.1</v>
      </c>
      <c r="F42" s="17">
        <v>251.7</v>
      </c>
      <c r="G42" s="17">
        <v>252</v>
      </c>
      <c r="H42" s="538">
        <v>253.7</v>
      </c>
      <c r="I42" s="704">
        <v>15.2</v>
      </c>
      <c r="J42" s="704">
        <v>0.4</v>
      </c>
      <c r="K42" s="704">
        <v>-2.5</v>
      </c>
      <c r="L42" s="705">
        <v>0.7</v>
      </c>
    </row>
    <row r="43" spans="1:12" ht="15" customHeight="1">
      <c r="A43" s="701" t="s">
        <v>731</v>
      </c>
      <c r="B43" s="526">
        <v>3.5</v>
      </c>
      <c r="C43" s="42">
        <v>154.3</v>
      </c>
      <c r="D43" s="42">
        <v>168.4</v>
      </c>
      <c r="E43" s="42">
        <v>172.2</v>
      </c>
      <c r="F43" s="17">
        <v>179.8</v>
      </c>
      <c r="G43" s="17">
        <v>179.8</v>
      </c>
      <c r="H43" s="538">
        <v>184.9</v>
      </c>
      <c r="I43" s="704">
        <v>11.6</v>
      </c>
      <c r="J43" s="704">
        <v>2.3</v>
      </c>
      <c r="K43" s="704">
        <v>7.4</v>
      </c>
      <c r="L43" s="705">
        <v>2.8</v>
      </c>
    </row>
    <row r="44" spans="1:12" ht="15" customHeight="1">
      <c r="A44" s="701" t="s">
        <v>732</v>
      </c>
      <c r="B44" s="526">
        <v>4.19</v>
      </c>
      <c r="C44" s="42">
        <v>168.5</v>
      </c>
      <c r="D44" s="42">
        <v>176.9</v>
      </c>
      <c r="E44" s="42">
        <v>176.9</v>
      </c>
      <c r="F44" s="17">
        <v>187.4</v>
      </c>
      <c r="G44" s="17">
        <v>187.4</v>
      </c>
      <c r="H44" s="538">
        <v>187.4</v>
      </c>
      <c r="I44" s="704">
        <v>5</v>
      </c>
      <c r="J44" s="704">
        <v>0</v>
      </c>
      <c r="K44" s="704">
        <v>5.9</v>
      </c>
      <c r="L44" s="705">
        <v>0</v>
      </c>
    </row>
    <row r="45" spans="1:12" ht="15" customHeight="1">
      <c r="A45" s="701" t="s">
        <v>733</v>
      </c>
      <c r="B45" s="526">
        <v>1.26</v>
      </c>
      <c r="C45" s="42">
        <v>166.1</v>
      </c>
      <c r="D45" s="42">
        <v>201.7</v>
      </c>
      <c r="E45" s="42">
        <v>202.1</v>
      </c>
      <c r="F45" s="17">
        <v>204.2</v>
      </c>
      <c r="G45" s="17">
        <v>205.5</v>
      </c>
      <c r="H45" s="538">
        <v>204.8</v>
      </c>
      <c r="I45" s="704">
        <v>21.7</v>
      </c>
      <c r="J45" s="704">
        <v>0.2</v>
      </c>
      <c r="K45" s="704">
        <v>1.3</v>
      </c>
      <c r="L45" s="705">
        <v>-0.3</v>
      </c>
    </row>
    <row r="46" spans="1:12" ht="15" customHeight="1">
      <c r="A46" s="701" t="s">
        <v>734</v>
      </c>
      <c r="B46" s="706" t="s">
        <v>993</v>
      </c>
      <c r="C46" s="42">
        <v>320.3</v>
      </c>
      <c r="D46" s="42">
        <v>380.9</v>
      </c>
      <c r="E46" s="42">
        <v>381.1</v>
      </c>
      <c r="F46" s="17">
        <v>348.7</v>
      </c>
      <c r="G46" s="17">
        <v>349</v>
      </c>
      <c r="H46" s="538">
        <v>350.1</v>
      </c>
      <c r="I46" s="704">
        <v>19</v>
      </c>
      <c r="J46" s="704">
        <v>0.1</v>
      </c>
      <c r="K46" s="704">
        <v>-8.1</v>
      </c>
      <c r="L46" s="705">
        <v>0.3</v>
      </c>
    </row>
    <row r="47" spans="1:12" ht="15" customHeight="1">
      <c r="A47" s="701" t="s">
        <v>735</v>
      </c>
      <c r="B47" s="526">
        <v>4.03</v>
      </c>
      <c r="C47" s="42">
        <v>254.6</v>
      </c>
      <c r="D47" s="42">
        <v>311.8</v>
      </c>
      <c r="E47" s="42">
        <v>310.7</v>
      </c>
      <c r="F47" s="17">
        <v>284.7</v>
      </c>
      <c r="G47" s="17">
        <v>284.7</v>
      </c>
      <c r="H47" s="538">
        <v>285.7</v>
      </c>
      <c r="I47" s="704">
        <v>22</v>
      </c>
      <c r="J47" s="704">
        <v>-0.4</v>
      </c>
      <c r="K47" s="704">
        <v>-8</v>
      </c>
      <c r="L47" s="705">
        <v>0.4</v>
      </c>
    </row>
    <row r="48" spans="1:12" ht="15" customHeight="1">
      <c r="A48" s="701" t="s">
        <v>736</v>
      </c>
      <c r="B48" s="526">
        <v>3.61</v>
      </c>
      <c r="C48" s="42">
        <v>269.4</v>
      </c>
      <c r="D48" s="42">
        <v>333.5</v>
      </c>
      <c r="E48" s="42">
        <v>332.3</v>
      </c>
      <c r="F48" s="17">
        <v>303.1</v>
      </c>
      <c r="G48" s="17">
        <v>303.1</v>
      </c>
      <c r="H48" s="538">
        <v>304.1</v>
      </c>
      <c r="I48" s="704">
        <v>23.3</v>
      </c>
      <c r="J48" s="704">
        <v>-0.4</v>
      </c>
      <c r="K48" s="704">
        <v>-8.5</v>
      </c>
      <c r="L48" s="705">
        <v>0.3</v>
      </c>
    </row>
    <row r="49" spans="1:12" ht="15" customHeight="1">
      <c r="A49" s="701" t="s">
        <v>737</v>
      </c>
      <c r="B49" s="526">
        <v>2.54</v>
      </c>
      <c r="C49" s="42">
        <v>300.8</v>
      </c>
      <c r="D49" s="42">
        <v>378.5</v>
      </c>
      <c r="E49" s="42">
        <v>378.5</v>
      </c>
      <c r="F49" s="17">
        <v>339</v>
      </c>
      <c r="G49" s="17">
        <v>339</v>
      </c>
      <c r="H49" s="538">
        <v>339</v>
      </c>
      <c r="I49" s="704">
        <v>25.8</v>
      </c>
      <c r="J49" s="704">
        <v>0</v>
      </c>
      <c r="K49" s="704">
        <v>-10.4</v>
      </c>
      <c r="L49" s="705">
        <v>0</v>
      </c>
    </row>
    <row r="50" spans="1:12" ht="15" customHeight="1">
      <c r="A50" s="701" t="s">
        <v>738</v>
      </c>
      <c r="B50" s="526">
        <v>1.07</v>
      </c>
      <c r="C50" s="42">
        <v>187.8</v>
      </c>
      <c r="D50" s="42">
        <v>216.1</v>
      </c>
      <c r="E50" s="42">
        <v>211.7</v>
      </c>
      <c r="F50" s="17">
        <v>212.1</v>
      </c>
      <c r="G50" s="17">
        <v>212.1</v>
      </c>
      <c r="H50" s="538">
        <v>213.7</v>
      </c>
      <c r="I50" s="704">
        <v>12.7</v>
      </c>
      <c r="J50" s="704">
        <v>-2</v>
      </c>
      <c r="K50" s="704">
        <v>0.9</v>
      </c>
      <c r="L50" s="705">
        <v>0.8</v>
      </c>
    </row>
    <row r="51" spans="1:12" ht="15" customHeight="1">
      <c r="A51" s="701" t="s">
        <v>761</v>
      </c>
      <c r="B51" s="526">
        <v>0.42</v>
      </c>
      <c r="C51" s="42">
        <v>126.6</v>
      </c>
      <c r="D51" s="42">
        <v>126.7</v>
      </c>
      <c r="E51" s="42">
        <v>126.7</v>
      </c>
      <c r="F51" s="17">
        <v>126.7</v>
      </c>
      <c r="G51" s="17">
        <v>126.7</v>
      </c>
      <c r="H51" s="538">
        <v>126.7</v>
      </c>
      <c r="I51" s="704">
        <v>0.1</v>
      </c>
      <c r="J51" s="704">
        <v>0</v>
      </c>
      <c r="K51" s="704">
        <v>0</v>
      </c>
      <c r="L51" s="705">
        <v>0</v>
      </c>
    </row>
    <row r="52" spans="1:12" ht="15" customHeight="1">
      <c r="A52" s="701" t="s">
        <v>763</v>
      </c>
      <c r="B52" s="526">
        <v>8.03</v>
      </c>
      <c r="C52" s="42">
        <v>189</v>
      </c>
      <c r="D52" s="42">
        <v>197.7</v>
      </c>
      <c r="E52" s="42">
        <v>198.2</v>
      </c>
      <c r="F52" s="17">
        <v>204.3</v>
      </c>
      <c r="G52" s="17">
        <v>204.3</v>
      </c>
      <c r="H52" s="538">
        <v>205.7</v>
      </c>
      <c r="I52" s="704">
        <v>4.9</v>
      </c>
      <c r="J52" s="704">
        <v>0.3</v>
      </c>
      <c r="K52" s="704">
        <v>3.8</v>
      </c>
      <c r="L52" s="705">
        <v>0.7</v>
      </c>
    </row>
    <row r="53" spans="1:12" ht="15" customHeight="1">
      <c r="A53" s="701" t="s">
        <v>764</v>
      </c>
      <c r="B53" s="526">
        <v>6.21</v>
      </c>
      <c r="C53" s="42">
        <v>196.5</v>
      </c>
      <c r="D53" s="42">
        <v>204.7</v>
      </c>
      <c r="E53" s="42">
        <v>205.2</v>
      </c>
      <c r="F53" s="17">
        <v>211.6</v>
      </c>
      <c r="G53" s="17">
        <v>211.6</v>
      </c>
      <c r="H53" s="538">
        <v>213.7</v>
      </c>
      <c r="I53" s="704">
        <v>4.4</v>
      </c>
      <c r="J53" s="704">
        <v>0.2</v>
      </c>
      <c r="K53" s="704">
        <v>4.1</v>
      </c>
      <c r="L53" s="705">
        <v>1</v>
      </c>
    </row>
    <row r="54" spans="1:12" ht="15" customHeight="1">
      <c r="A54" s="701" t="s">
        <v>765</v>
      </c>
      <c r="B54" s="526">
        <v>1.82</v>
      </c>
      <c r="C54" s="42">
        <v>162.9</v>
      </c>
      <c r="D54" s="42">
        <v>173.2</v>
      </c>
      <c r="E54" s="42">
        <v>173.7</v>
      </c>
      <c r="F54" s="17">
        <v>179</v>
      </c>
      <c r="G54" s="17">
        <v>179</v>
      </c>
      <c r="H54" s="538">
        <v>177.8</v>
      </c>
      <c r="I54" s="704">
        <v>6.6</v>
      </c>
      <c r="J54" s="704">
        <v>0.3</v>
      </c>
      <c r="K54" s="704">
        <v>2.4</v>
      </c>
      <c r="L54" s="705">
        <v>-0.7</v>
      </c>
    </row>
    <row r="55" spans="1:12" ht="15" customHeight="1">
      <c r="A55" s="701" t="s">
        <v>766</v>
      </c>
      <c r="B55" s="526">
        <v>7.09</v>
      </c>
      <c r="C55" s="42">
        <v>219.9</v>
      </c>
      <c r="D55" s="42">
        <v>240.4</v>
      </c>
      <c r="E55" s="42">
        <v>240.4</v>
      </c>
      <c r="F55" s="17">
        <v>265.2</v>
      </c>
      <c r="G55" s="17">
        <v>265.5</v>
      </c>
      <c r="H55" s="538">
        <v>265.8</v>
      </c>
      <c r="I55" s="704">
        <v>9.3</v>
      </c>
      <c r="J55" s="704">
        <v>0</v>
      </c>
      <c r="K55" s="704">
        <v>10.6</v>
      </c>
      <c r="L55" s="705">
        <v>0.1</v>
      </c>
    </row>
    <row r="56" spans="1:12" ht="15" customHeight="1">
      <c r="A56" s="701" t="s">
        <v>767</v>
      </c>
      <c r="B56" s="526">
        <v>4.78</v>
      </c>
      <c r="C56" s="42">
        <v>246.6</v>
      </c>
      <c r="D56" s="42">
        <v>268.3</v>
      </c>
      <c r="E56" s="42">
        <v>268.3</v>
      </c>
      <c r="F56" s="17">
        <v>295.8</v>
      </c>
      <c r="G56" s="17">
        <v>295.8</v>
      </c>
      <c r="H56" s="538">
        <v>295.8</v>
      </c>
      <c r="I56" s="704">
        <v>8.8</v>
      </c>
      <c r="J56" s="704">
        <v>0</v>
      </c>
      <c r="K56" s="704">
        <v>10.2</v>
      </c>
      <c r="L56" s="705">
        <v>0</v>
      </c>
    </row>
    <row r="57" spans="1:12" ht="15" customHeight="1">
      <c r="A57" s="701" t="s">
        <v>768</v>
      </c>
      <c r="B57" s="526">
        <v>1.63</v>
      </c>
      <c r="C57" s="42">
        <v>154.2</v>
      </c>
      <c r="D57" s="42">
        <v>173.3</v>
      </c>
      <c r="E57" s="42">
        <v>173.3</v>
      </c>
      <c r="F57" s="17">
        <v>193.3</v>
      </c>
      <c r="G57" s="17">
        <v>193.3</v>
      </c>
      <c r="H57" s="538">
        <v>193.3</v>
      </c>
      <c r="I57" s="704">
        <v>12.4</v>
      </c>
      <c r="J57" s="704">
        <v>0</v>
      </c>
      <c r="K57" s="704">
        <v>11.5</v>
      </c>
      <c r="L57" s="705">
        <v>0</v>
      </c>
    </row>
    <row r="58" spans="1:12" ht="15" customHeight="1">
      <c r="A58" s="701" t="s">
        <v>769</v>
      </c>
      <c r="B58" s="526">
        <v>0.68</v>
      </c>
      <c r="C58" s="42">
        <v>197.6</v>
      </c>
      <c r="D58" s="42">
        <v>213.7</v>
      </c>
      <c r="E58" s="42">
        <v>214.8</v>
      </c>
      <c r="F58" s="17">
        <v>232.7</v>
      </c>
      <c r="G58" s="17">
        <v>235.2</v>
      </c>
      <c r="H58" s="538">
        <v>238</v>
      </c>
      <c r="I58" s="704">
        <v>8.7</v>
      </c>
      <c r="J58" s="704">
        <v>0.5</v>
      </c>
      <c r="K58" s="704">
        <v>10.8</v>
      </c>
      <c r="L58" s="705">
        <v>1.2</v>
      </c>
    </row>
    <row r="59" spans="1:12" ht="15" customHeight="1">
      <c r="A59" s="708" t="s">
        <v>770</v>
      </c>
      <c r="B59" s="709">
        <v>1.66</v>
      </c>
      <c r="C59" s="42">
        <v>186.1</v>
      </c>
      <c r="D59" s="42">
        <v>200.9</v>
      </c>
      <c r="E59" s="42">
        <v>214.2</v>
      </c>
      <c r="F59" s="710">
        <v>235</v>
      </c>
      <c r="G59" s="710">
        <v>235</v>
      </c>
      <c r="H59" s="548">
        <v>239</v>
      </c>
      <c r="I59" s="711">
        <v>15.1</v>
      </c>
      <c r="J59" s="711">
        <v>6.6</v>
      </c>
      <c r="K59" s="711">
        <v>11.6</v>
      </c>
      <c r="L59" s="712">
        <v>1.7</v>
      </c>
    </row>
    <row r="60" spans="1:12" ht="15" customHeight="1">
      <c r="A60" s="713" t="s">
        <v>1124</v>
      </c>
      <c r="B60" s="714">
        <v>2.7129871270971364</v>
      </c>
      <c r="C60" s="715">
        <v>488.2</v>
      </c>
      <c r="D60" s="716">
        <v>610.5</v>
      </c>
      <c r="E60" s="716">
        <v>607.1</v>
      </c>
      <c r="F60" s="716">
        <v>514.4</v>
      </c>
      <c r="G60" s="716">
        <v>514.7</v>
      </c>
      <c r="H60" s="717">
        <v>514.7</v>
      </c>
      <c r="I60" s="704">
        <v>24.4</v>
      </c>
      <c r="J60" s="704">
        <v>-0.6</v>
      </c>
      <c r="K60" s="704">
        <v>-15.2</v>
      </c>
      <c r="L60" s="705">
        <v>0</v>
      </c>
    </row>
    <row r="61" spans="1:12" ht="15" customHeight="1" thickBot="1">
      <c r="A61" s="718" t="s">
        <v>1125</v>
      </c>
      <c r="B61" s="719">
        <v>97.28701000738475</v>
      </c>
      <c r="C61" s="720">
        <v>190.9</v>
      </c>
      <c r="D61" s="720">
        <v>216.3</v>
      </c>
      <c r="E61" s="720">
        <v>217.2</v>
      </c>
      <c r="F61" s="720">
        <v>239</v>
      </c>
      <c r="G61" s="720">
        <v>240.7</v>
      </c>
      <c r="H61" s="721">
        <v>242.8</v>
      </c>
      <c r="I61" s="722">
        <v>13.8</v>
      </c>
      <c r="J61" s="722">
        <v>0.4</v>
      </c>
      <c r="K61" s="722">
        <v>11.8</v>
      </c>
      <c r="L61" s="723">
        <v>0.9</v>
      </c>
    </row>
    <row r="62" spans="1:12" ht="15" customHeight="1" thickTop="1">
      <c r="A62" s="1714" t="s">
        <v>771</v>
      </c>
      <c r="B62" s="1715"/>
      <c r="C62" s="1716"/>
      <c r="D62" s="1715"/>
      <c r="E62" s="1716"/>
      <c r="F62" s="1715"/>
      <c r="G62" s="1715"/>
      <c r="H62" s="1715"/>
      <c r="I62" s="1715"/>
      <c r="J62" s="1715"/>
      <c r="K62" s="1715"/>
      <c r="L62" s="1717"/>
    </row>
    <row r="63" spans="1:12" ht="15" customHeight="1">
      <c r="A63" s="897" t="s">
        <v>1126</v>
      </c>
      <c r="B63" s="697">
        <v>100</v>
      </c>
      <c r="C63" s="536">
        <v>189.4</v>
      </c>
      <c r="D63" s="525">
        <v>217</v>
      </c>
      <c r="E63" s="525">
        <v>221.3</v>
      </c>
      <c r="F63" s="724">
        <v>235.4</v>
      </c>
      <c r="G63" s="724">
        <v>238.1</v>
      </c>
      <c r="H63" s="725">
        <v>239.3</v>
      </c>
      <c r="I63" s="699">
        <v>16.8</v>
      </c>
      <c r="J63" s="699">
        <v>2</v>
      </c>
      <c r="K63" s="699">
        <v>8.1</v>
      </c>
      <c r="L63" s="700">
        <v>0.5</v>
      </c>
    </row>
    <row r="64" spans="1:12" ht="15" customHeight="1">
      <c r="A64" s="690" t="s">
        <v>1127</v>
      </c>
      <c r="B64" s="726">
        <v>51.53</v>
      </c>
      <c r="C64" s="716">
        <v>185.2</v>
      </c>
      <c r="D64" s="716">
        <v>219.1</v>
      </c>
      <c r="E64" s="716">
        <v>226.2</v>
      </c>
      <c r="F64" s="716">
        <v>251.9</v>
      </c>
      <c r="G64" s="716">
        <v>257.2</v>
      </c>
      <c r="H64" s="717">
        <v>258.7</v>
      </c>
      <c r="I64" s="704">
        <v>22.1</v>
      </c>
      <c r="J64" s="704">
        <v>3.2</v>
      </c>
      <c r="K64" s="704">
        <v>14.4</v>
      </c>
      <c r="L64" s="705">
        <v>0.6</v>
      </c>
    </row>
    <row r="65" spans="1:12" ht="15" customHeight="1">
      <c r="A65" s="690" t="s">
        <v>1128</v>
      </c>
      <c r="B65" s="727">
        <v>48.47</v>
      </c>
      <c r="C65" s="710">
        <v>193.9</v>
      </c>
      <c r="D65" s="710">
        <v>214.6</v>
      </c>
      <c r="E65" s="710">
        <v>216</v>
      </c>
      <c r="F65" s="710">
        <v>217.9</v>
      </c>
      <c r="G65" s="710">
        <v>217.9</v>
      </c>
      <c r="H65" s="548">
        <v>218.6</v>
      </c>
      <c r="I65" s="711">
        <v>11.4</v>
      </c>
      <c r="J65" s="711">
        <v>0.7</v>
      </c>
      <c r="K65" s="711">
        <v>1.2</v>
      </c>
      <c r="L65" s="712">
        <v>0.3</v>
      </c>
    </row>
    <row r="66" spans="1:12" ht="15" customHeight="1">
      <c r="A66" s="690" t="s">
        <v>1129</v>
      </c>
      <c r="B66" s="527">
        <v>81.26</v>
      </c>
      <c r="C66" s="715">
        <v>183.8</v>
      </c>
      <c r="D66" s="716">
        <v>210.9</v>
      </c>
      <c r="E66" s="716">
        <v>216</v>
      </c>
      <c r="F66" s="17">
        <v>234.5</v>
      </c>
      <c r="G66" s="17">
        <v>238</v>
      </c>
      <c r="H66" s="538">
        <v>238.8</v>
      </c>
      <c r="I66" s="704">
        <v>17.5</v>
      </c>
      <c r="J66" s="704">
        <v>2.4</v>
      </c>
      <c r="K66" s="704">
        <v>10.6</v>
      </c>
      <c r="L66" s="705">
        <v>0.3</v>
      </c>
    </row>
    <row r="67" spans="1:12" ht="15" customHeight="1">
      <c r="A67" s="690" t="s">
        <v>1130</v>
      </c>
      <c r="B67" s="693">
        <v>18.74</v>
      </c>
      <c r="C67" s="728">
        <v>213.7</v>
      </c>
      <c r="D67" s="710">
        <v>243.1</v>
      </c>
      <c r="E67" s="710">
        <v>244</v>
      </c>
      <c r="F67" s="710">
        <v>239.4</v>
      </c>
      <c r="G67" s="710">
        <v>238.8</v>
      </c>
      <c r="H67" s="548">
        <v>241.4</v>
      </c>
      <c r="I67" s="711">
        <v>14.2</v>
      </c>
      <c r="J67" s="711">
        <v>0.4</v>
      </c>
      <c r="K67" s="711">
        <v>-1.1</v>
      </c>
      <c r="L67" s="712">
        <v>1.1</v>
      </c>
    </row>
    <row r="68" spans="1:12" ht="15" customHeight="1">
      <c r="A68" s="690" t="s">
        <v>1131</v>
      </c>
      <c r="B68" s="527">
        <v>68.86</v>
      </c>
      <c r="C68" s="715">
        <v>188.5</v>
      </c>
      <c r="D68" s="716">
        <v>219.5</v>
      </c>
      <c r="E68" s="716">
        <v>222</v>
      </c>
      <c r="F68" s="17">
        <v>236.5</v>
      </c>
      <c r="G68" s="17">
        <v>237.7</v>
      </c>
      <c r="H68" s="538">
        <v>239.3</v>
      </c>
      <c r="I68" s="704">
        <v>17.8</v>
      </c>
      <c r="J68" s="704">
        <v>1.1</v>
      </c>
      <c r="K68" s="704">
        <v>7.8</v>
      </c>
      <c r="L68" s="705">
        <v>0.7</v>
      </c>
    </row>
    <row r="69" spans="1:12" ht="15" customHeight="1">
      <c r="A69" s="690" t="s">
        <v>1132</v>
      </c>
      <c r="B69" s="693">
        <v>31.14</v>
      </c>
      <c r="C69" s="728">
        <v>191.5</v>
      </c>
      <c r="D69" s="710">
        <v>211.4</v>
      </c>
      <c r="E69" s="710">
        <v>219.7</v>
      </c>
      <c r="F69" s="710">
        <v>233.1</v>
      </c>
      <c r="G69" s="710">
        <v>239.2</v>
      </c>
      <c r="H69" s="548">
        <v>239.3</v>
      </c>
      <c r="I69" s="711">
        <v>14.7</v>
      </c>
      <c r="J69" s="711">
        <v>3.9</v>
      </c>
      <c r="K69" s="711">
        <v>8.9</v>
      </c>
      <c r="L69" s="712">
        <v>0</v>
      </c>
    </row>
    <row r="70" spans="1:12" ht="15" customHeight="1">
      <c r="A70" s="690" t="s">
        <v>1133</v>
      </c>
      <c r="B70" s="527">
        <v>17.03</v>
      </c>
      <c r="C70" s="715">
        <v>233</v>
      </c>
      <c r="D70" s="716">
        <v>278.7</v>
      </c>
      <c r="E70" s="716">
        <v>278.5</v>
      </c>
      <c r="F70" s="17">
        <v>269.3</v>
      </c>
      <c r="G70" s="17">
        <v>270.1</v>
      </c>
      <c r="H70" s="538">
        <v>271.7</v>
      </c>
      <c r="I70" s="704">
        <v>19.5</v>
      </c>
      <c r="J70" s="704">
        <v>-0.1</v>
      </c>
      <c r="K70" s="704">
        <v>-2.4</v>
      </c>
      <c r="L70" s="705">
        <v>0.6</v>
      </c>
    </row>
    <row r="71" spans="1:12" ht="15" customHeight="1">
      <c r="A71" s="729" t="s">
        <v>1134</v>
      </c>
      <c r="B71" s="693">
        <v>82.97</v>
      </c>
      <c r="C71" s="728">
        <v>180.5</v>
      </c>
      <c r="D71" s="710">
        <v>204.3</v>
      </c>
      <c r="E71" s="710">
        <v>209.5</v>
      </c>
      <c r="F71" s="710">
        <v>228.5</v>
      </c>
      <c r="G71" s="710">
        <v>231.6</v>
      </c>
      <c r="H71" s="548">
        <v>232.6</v>
      </c>
      <c r="I71" s="711">
        <v>16.1</v>
      </c>
      <c r="J71" s="711">
        <v>2.5</v>
      </c>
      <c r="K71" s="711">
        <v>11</v>
      </c>
      <c r="L71" s="712">
        <v>0.4</v>
      </c>
    </row>
    <row r="72" spans="1:12" ht="15" customHeight="1">
      <c r="A72" s="730" t="s">
        <v>1124</v>
      </c>
      <c r="B72" s="714">
        <v>3.0403594784183583</v>
      </c>
      <c r="C72" s="42">
        <v>456.5</v>
      </c>
      <c r="D72" s="42">
        <v>577.1</v>
      </c>
      <c r="E72" s="42">
        <v>570.6</v>
      </c>
      <c r="F72" s="716">
        <v>490</v>
      </c>
      <c r="G72" s="716">
        <v>490</v>
      </c>
      <c r="H72" s="717">
        <v>490</v>
      </c>
      <c r="I72" s="704">
        <v>25</v>
      </c>
      <c r="J72" s="704">
        <v>-1.1</v>
      </c>
      <c r="K72" s="704">
        <v>-14.1</v>
      </c>
      <c r="L72" s="705">
        <v>0</v>
      </c>
    </row>
    <row r="73" spans="1:12" ht="15" customHeight="1">
      <c r="A73" s="731" t="s">
        <v>1125</v>
      </c>
      <c r="B73" s="709">
        <v>96.95964052158165</v>
      </c>
      <c r="C73" s="42">
        <v>181</v>
      </c>
      <c r="D73" s="42">
        <v>205.7</v>
      </c>
      <c r="E73" s="42">
        <v>210.3</v>
      </c>
      <c r="F73" s="710">
        <v>227.5</v>
      </c>
      <c r="G73" s="710">
        <v>230.2</v>
      </c>
      <c r="H73" s="548">
        <v>231.4</v>
      </c>
      <c r="I73" s="711">
        <v>16.2</v>
      </c>
      <c r="J73" s="711">
        <v>2.2</v>
      </c>
      <c r="K73" s="711">
        <v>10</v>
      </c>
      <c r="L73" s="712">
        <v>0.5</v>
      </c>
    </row>
    <row r="74" spans="1:12" ht="15" customHeight="1">
      <c r="A74" s="1711" t="s">
        <v>1135</v>
      </c>
      <c r="B74" s="1712"/>
      <c r="C74" s="1712"/>
      <c r="D74" s="1712"/>
      <c r="E74" s="1712"/>
      <c r="F74" s="1712"/>
      <c r="G74" s="1712"/>
      <c r="H74" s="1712"/>
      <c r="I74" s="1712"/>
      <c r="J74" s="1712"/>
      <c r="K74" s="1712"/>
      <c r="L74" s="1713"/>
    </row>
    <row r="75" spans="1:12" ht="15" customHeight="1">
      <c r="A75" s="898" t="s">
        <v>1126</v>
      </c>
      <c r="B75" s="732">
        <v>100</v>
      </c>
      <c r="C75" s="698">
        <v>204.1</v>
      </c>
      <c r="D75" s="698">
        <v>232.3</v>
      </c>
      <c r="E75" s="698">
        <v>231.3</v>
      </c>
      <c r="F75" s="733">
        <v>252.8</v>
      </c>
      <c r="G75" s="525">
        <v>254.1</v>
      </c>
      <c r="H75" s="537">
        <v>256</v>
      </c>
      <c r="I75" s="734">
        <v>13.3</v>
      </c>
      <c r="J75" s="734">
        <v>-0.4</v>
      </c>
      <c r="K75" s="734">
        <v>10.7</v>
      </c>
      <c r="L75" s="735">
        <v>0.7</v>
      </c>
    </row>
    <row r="76" spans="1:12" ht="15" customHeight="1">
      <c r="A76" s="690" t="s">
        <v>1127</v>
      </c>
      <c r="B76" s="706">
        <v>54.98</v>
      </c>
      <c r="C76" s="715">
        <v>202.2</v>
      </c>
      <c r="D76" s="716">
        <v>234.3</v>
      </c>
      <c r="E76" s="716">
        <v>231.8</v>
      </c>
      <c r="F76" s="17">
        <v>268</v>
      </c>
      <c r="G76" s="17">
        <v>269.9</v>
      </c>
      <c r="H76" s="538">
        <v>272</v>
      </c>
      <c r="I76" s="704">
        <v>14.6</v>
      </c>
      <c r="J76" s="704">
        <v>-1.1</v>
      </c>
      <c r="K76" s="704">
        <v>17.3</v>
      </c>
      <c r="L76" s="705">
        <v>0.8</v>
      </c>
    </row>
    <row r="77" spans="1:12" ht="15" customHeight="1">
      <c r="A77" s="691" t="s">
        <v>1128</v>
      </c>
      <c r="B77" s="727">
        <v>45.02</v>
      </c>
      <c r="C77" s="728">
        <v>206.4</v>
      </c>
      <c r="D77" s="710">
        <v>229.8</v>
      </c>
      <c r="E77" s="710">
        <v>230.7</v>
      </c>
      <c r="F77" s="710">
        <v>234.3</v>
      </c>
      <c r="G77" s="710">
        <v>234.8</v>
      </c>
      <c r="H77" s="548">
        <v>236.5</v>
      </c>
      <c r="I77" s="711">
        <v>11.8</v>
      </c>
      <c r="J77" s="711">
        <v>0.4</v>
      </c>
      <c r="K77" s="711">
        <v>2.5</v>
      </c>
      <c r="L77" s="712">
        <v>0.7</v>
      </c>
    </row>
    <row r="78" spans="1:12" ht="15" customHeight="1">
      <c r="A78" s="730" t="s">
        <v>1124</v>
      </c>
      <c r="B78" s="714">
        <v>2.5436097629598367</v>
      </c>
      <c r="C78" s="715">
        <v>492.1</v>
      </c>
      <c r="D78" s="716">
        <v>613.3</v>
      </c>
      <c r="E78" s="716">
        <v>610.7</v>
      </c>
      <c r="F78" s="716">
        <v>514.7</v>
      </c>
      <c r="G78" s="716">
        <v>514.7</v>
      </c>
      <c r="H78" s="717">
        <v>514.7</v>
      </c>
      <c r="I78" s="704">
        <v>24.1</v>
      </c>
      <c r="J78" s="704">
        <v>-0.4</v>
      </c>
      <c r="K78" s="704">
        <v>-15.7</v>
      </c>
      <c r="L78" s="705">
        <v>0</v>
      </c>
    </row>
    <row r="79" spans="1:12" ht="15" customHeight="1">
      <c r="A79" s="731" t="s">
        <v>1125</v>
      </c>
      <c r="B79" s="709">
        <v>97.45639023704015</v>
      </c>
      <c r="C79" s="728">
        <v>196.6</v>
      </c>
      <c r="D79" s="710">
        <v>222.3</v>
      </c>
      <c r="E79" s="710">
        <v>221.4</v>
      </c>
      <c r="F79" s="710">
        <v>246</v>
      </c>
      <c r="G79" s="710">
        <v>247.3</v>
      </c>
      <c r="H79" s="548">
        <v>249.3</v>
      </c>
      <c r="I79" s="711">
        <v>12.6</v>
      </c>
      <c r="J79" s="711">
        <v>-0.4</v>
      </c>
      <c r="K79" s="711">
        <v>12.6</v>
      </c>
      <c r="L79" s="712">
        <v>0.8</v>
      </c>
    </row>
    <row r="80" spans="1:12" ht="15" customHeight="1">
      <c r="A80" s="1711" t="s">
        <v>772</v>
      </c>
      <c r="B80" s="1712"/>
      <c r="C80" s="1712"/>
      <c r="D80" s="1712"/>
      <c r="E80" s="1712"/>
      <c r="F80" s="1712"/>
      <c r="G80" s="1712"/>
      <c r="H80" s="1712"/>
      <c r="I80" s="1712"/>
      <c r="J80" s="1712"/>
      <c r="K80" s="1712"/>
      <c r="L80" s="1713"/>
    </row>
    <row r="81" spans="1:12" ht="15" customHeight="1">
      <c r="A81" s="898" t="s">
        <v>1126</v>
      </c>
      <c r="B81" s="732">
        <v>100</v>
      </c>
      <c r="C81" s="698">
        <v>199.4</v>
      </c>
      <c r="D81" s="698">
        <v>228.1</v>
      </c>
      <c r="E81" s="698">
        <v>227.7</v>
      </c>
      <c r="F81" s="733">
        <v>246.4</v>
      </c>
      <c r="G81" s="733">
        <v>247.6</v>
      </c>
      <c r="H81" s="736">
        <v>251.2</v>
      </c>
      <c r="I81" s="734">
        <v>14.2</v>
      </c>
      <c r="J81" s="734">
        <v>-0.2</v>
      </c>
      <c r="K81" s="734">
        <v>10.3</v>
      </c>
      <c r="L81" s="700">
        <v>1.5</v>
      </c>
    </row>
    <row r="82" spans="1:12" ht="15" customHeight="1">
      <c r="A82" s="690" t="s">
        <v>1127</v>
      </c>
      <c r="B82" s="706">
        <v>53.04</v>
      </c>
      <c r="C82" s="715">
        <v>198.9</v>
      </c>
      <c r="D82" s="716">
        <v>233</v>
      </c>
      <c r="E82" s="716">
        <v>230.3</v>
      </c>
      <c r="F82" s="17">
        <v>263</v>
      </c>
      <c r="G82" s="17">
        <v>265</v>
      </c>
      <c r="H82" s="538">
        <v>269.3</v>
      </c>
      <c r="I82" s="704">
        <v>15.8</v>
      </c>
      <c r="J82" s="704">
        <v>-1.2</v>
      </c>
      <c r="K82" s="704">
        <v>16.9</v>
      </c>
      <c r="L82" s="705">
        <v>1.6</v>
      </c>
    </row>
    <row r="83" spans="1:12" ht="15" customHeight="1">
      <c r="A83" s="737" t="s">
        <v>1128</v>
      </c>
      <c r="B83" s="526">
        <v>46.96</v>
      </c>
      <c r="C83" s="728">
        <v>200</v>
      </c>
      <c r="D83" s="710">
        <v>222.5</v>
      </c>
      <c r="E83" s="710">
        <v>224.7</v>
      </c>
      <c r="F83" s="710">
        <v>227.7</v>
      </c>
      <c r="G83" s="710">
        <v>227.9</v>
      </c>
      <c r="H83" s="548">
        <v>230.6</v>
      </c>
      <c r="I83" s="711">
        <v>12.4</v>
      </c>
      <c r="J83" s="711">
        <v>1</v>
      </c>
      <c r="K83" s="711">
        <v>2.6</v>
      </c>
      <c r="L83" s="712">
        <v>1.2</v>
      </c>
    </row>
    <row r="84" spans="1:12" ht="15" customHeight="1">
      <c r="A84" s="713" t="s">
        <v>1124</v>
      </c>
      <c r="B84" s="714">
        <v>2.332799605862791</v>
      </c>
      <c r="C84" s="42">
        <v>530</v>
      </c>
      <c r="D84" s="716">
        <v>657.8</v>
      </c>
      <c r="E84" s="716">
        <v>657.1</v>
      </c>
      <c r="F84" s="17">
        <v>553.9</v>
      </c>
      <c r="G84" s="17">
        <v>555.1</v>
      </c>
      <c r="H84" s="538">
        <v>555.1</v>
      </c>
      <c r="I84" s="704">
        <v>24</v>
      </c>
      <c r="J84" s="704">
        <v>-0.1</v>
      </c>
      <c r="K84" s="704">
        <v>-15.5</v>
      </c>
      <c r="L84" s="705">
        <v>0</v>
      </c>
    </row>
    <row r="85" spans="1:12" ht="15" customHeight="1" thickBot="1">
      <c r="A85" s="718" t="s">
        <v>1125</v>
      </c>
      <c r="B85" s="719">
        <v>97.66720039413721</v>
      </c>
      <c r="C85" s="738">
        <v>191.5</v>
      </c>
      <c r="D85" s="720">
        <v>217.8</v>
      </c>
      <c r="E85" s="720">
        <v>217.4</v>
      </c>
      <c r="F85" s="720">
        <v>239</v>
      </c>
      <c r="G85" s="720">
        <v>240.3</v>
      </c>
      <c r="H85" s="721">
        <v>243.9</v>
      </c>
      <c r="I85" s="722">
        <v>13.5</v>
      </c>
      <c r="J85" s="722">
        <v>-0.2</v>
      </c>
      <c r="K85" s="722">
        <v>12.2</v>
      </c>
      <c r="L85" s="723">
        <v>1.5</v>
      </c>
    </row>
    <row r="86" ht="15" customHeight="1" thickTop="1"/>
  </sheetData>
  <mergeCells count="10">
    <mergeCell ref="A1:L1"/>
    <mergeCell ref="A2:L2"/>
    <mergeCell ref="A4:L4"/>
    <mergeCell ref="A5:L5"/>
    <mergeCell ref="A80:L80"/>
    <mergeCell ref="A62:L62"/>
    <mergeCell ref="A74:L74"/>
    <mergeCell ref="A6:A7"/>
    <mergeCell ref="D6:E6"/>
    <mergeCell ref="F6:H6"/>
  </mergeCells>
  <printOptions/>
  <pageMargins left="1.31" right="0.75" top="1" bottom="1" header="0.5" footer="0.5"/>
  <pageSetup horizontalDpi="300" verticalDpi="300" orientation="portrait" scale="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1" sqref="A1:IV16384"/>
    </sheetView>
  </sheetViews>
  <sheetFormatPr defaultColWidth="9.140625" defaultRowHeight="12.75"/>
  <cols>
    <col min="1" max="1" width="36.8515625" style="900" bestFit="1" customWidth="1"/>
    <col min="2" max="2" width="9.421875" style="900" bestFit="1" customWidth="1"/>
    <col min="3" max="4" width="0" style="900" hidden="1" customWidth="1"/>
    <col min="5" max="5" width="9.421875" style="900" bestFit="1" customWidth="1"/>
    <col min="6" max="10" width="9.28125" style="900" bestFit="1" customWidth="1"/>
    <col min="11" max="11" width="5.28125" style="900" customWidth="1"/>
    <col min="12" max="16384" width="9.140625" style="900" customWidth="1"/>
  </cols>
  <sheetData>
    <row r="1" spans="1:14" ht="12.75">
      <c r="A1" s="1574" t="s">
        <v>1346</v>
      </c>
      <c r="B1" s="1574"/>
      <c r="C1" s="1574"/>
      <c r="D1" s="1574"/>
      <c r="E1" s="1574"/>
      <c r="F1" s="1574"/>
      <c r="G1" s="1574"/>
      <c r="H1" s="1574"/>
      <c r="I1" s="1574"/>
      <c r="J1" s="1574"/>
      <c r="K1" s="899"/>
      <c r="L1" s="899"/>
      <c r="M1" s="899"/>
      <c r="N1" s="899"/>
    </row>
    <row r="2" spans="1:14" ht="15.75">
      <c r="A2" s="1675" t="s">
        <v>1436</v>
      </c>
      <c r="B2" s="1675"/>
      <c r="C2" s="1675"/>
      <c r="D2" s="1675"/>
      <c r="E2" s="1675"/>
      <c r="F2" s="1675"/>
      <c r="G2" s="1675"/>
      <c r="H2" s="1675"/>
      <c r="I2" s="1675"/>
      <c r="J2" s="1675"/>
      <c r="K2" s="899"/>
      <c r="L2" s="899"/>
      <c r="M2" s="899"/>
      <c r="N2" s="899"/>
    </row>
    <row r="3" spans="1:14" ht="12.75">
      <c r="A3" s="1725" t="s">
        <v>676</v>
      </c>
      <c r="B3" s="1725"/>
      <c r="C3" s="1725"/>
      <c r="D3" s="1725"/>
      <c r="E3" s="1725"/>
      <c r="F3" s="1725"/>
      <c r="G3" s="1725"/>
      <c r="H3" s="1725"/>
      <c r="I3" s="1725"/>
      <c r="J3" s="1725"/>
      <c r="K3" s="899"/>
      <c r="L3" s="899"/>
      <c r="M3" s="899"/>
      <c r="N3" s="899"/>
    </row>
    <row r="4" spans="1:10" ht="12.75">
      <c r="A4" s="1727" t="s">
        <v>617</v>
      </c>
      <c r="B4" s="1727"/>
      <c r="C4" s="1727"/>
      <c r="D4" s="1727"/>
      <c r="E4" s="1727"/>
      <c r="F4" s="1727"/>
      <c r="G4" s="1727"/>
      <c r="H4" s="1727"/>
      <c r="I4" s="1727"/>
      <c r="J4" s="1727"/>
    </row>
    <row r="5" spans="1:14" ht="13.5" thickBot="1">
      <c r="A5" s="1697" t="s">
        <v>1193</v>
      </c>
      <c r="B5" s="1697"/>
      <c r="C5" s="1697"/>
      <c r="D5" s="1697"/>
      <c r="E5" s="1697"/>
      <c r="F5" s="1697"/>
      <c r="G5" s="1697"/>
      <c r="H5" s="1697"/>
      <c r="I5" s="1697"/>
      <c r="J5" s="1697"/>
      <c r="K5" s="899"/>
      <c r="L5" s="899"/>
      <c r="M5" s="899"/>
      <c r="N5" s="899"/>
    </row>
    <row r="6" spans="1:14" ht="13.5" thickTop="1">
      <c r="A6" s="1728" t="s">
        <v>1046</v>
      </c>
      <c r="B6" s="905" t="s">
        <v>677</v>
      </c>
      <c r="C6" s="906"/>
      <c r="D6" s="906"/>
      <c r="E6" s="905" t="s">
        <v>774</v>
      </c>
      <c r="F6" s="907" t="s">
        <v>1095</v>
      </c>
      <c r="G6" s="907" t="s">
        <v>336</v>
      </c>
      <c r="H6" s="907" t="s">
        <v>1218</v>
      </c>
      <c r="I6" s="1730" t="s">
        <v>1123</v>
      </c>
      <c r="J6" s="1731"/>
      <c r="K6" s="899"/>
      <c r="L6" s="899"/>
      <c r="M6" s="899"/>
      <c r="N6" s="899"/>
    </row>
    <row r="7" spans="1:14" ht="12.75">
      <c r="A7" s="1729"/>
      <c r="B7" s="908" t="s">
        <v>678</v>
      </c>
      <c r="C7" s="909"/>
      <c r="D7" s="909"/>
      <c r="E7" s="908" t="s">
        <v>677</v>
      </c>
      <c r="F7" s="910" t="s">
        <v>1236</v>
      </c>
      <c r="G7" s="910" t="s">
        <v>1236</v>
      </c>
      <c r="H7" s="910" t="s">
        <v>1236</v>
      </c>
      <c r="I7" s="911" t="s">
        <v>336</v>
      </c>
      <c r="J7" s="912" t="s">
        <v>1218</v>
      </c>
      <c r="K7" s="899"/>
      <c r="L7" s="899"/>
      <c r="M7" s="899"/>
      <c r="N7" s="899"/>
    </row>
    <row r="8" spans="1:14" ht="12.75">
      <c r="A8" s="913" t="s">
        <v>776</v>
      </c>
      <c r="B8" s="914">
        <v>100</v>
      </c>
      <c r="C8" s="915"/>
      <c r="D8" s="916"/>
      <c r="E8" s="914">
        <v>100</v>
      </c>
      <c r="F8" s="917">
        <v>184.76794999999998</v>
      </c>
      <c r="G8" s="917">
        <v>209.77990999999997</v>
      </c>
      <c r="H8" s="917">
        <v>232.62938999999997</v>
      </c>
      <c r="I8" s="918">
        <v>13.5</v>
      </c>
      <c r="J8" s="919">
        <v>10.9</v>
      </c>
      <c r="K8" s="899"/>
      <c r="M8" s="899"/>
      <c r="N8" s="899"/>
    </row>
    <row r="9" spans="1:14" ht="12.75">
      <c r="A9" s="913"/>
      <c r="B9" s="914"/>
      <c r="C9" s="915"/>
      <c r="D9" s="916"/>
      <c r="E9" s="914"/>
      <c r="F9" s="920"/>
      <c r="G9" s="920"/>
      <c r="H9" s="921"/>
      <c r="I9" s="918"/>
      <c r="J9" s="919"/>
      <c r="K9" s="899"/>
      <c r="M9" s="899"/>
      <c r="N9" s="899"/>
    </row>
    <row r="10" spans="1:14" ht="18.75" customHeight="1">
      <c r="A10" s="913" t="s">
        <v>777</v>
      </c>
      <c r="B10" s="914">
        <v>53.2</v>
      </c>
      <c r="C10" s="915"/>
      <c r="D10" s="915"/>
      <c r="E10" s="914">
        <v>45.53</v>
      </c>
      <c r="F10" s="917">
        <v>194.71240940039533</v>
      </c>
      <c r="G10" s="917">
        <v>232.87849769382822</v>
      </c>
      <c r="H10" s="917">
        <v>266.6633867779486</v>
      </c>
      <c r="I10" s="918">
        <v>19.6</v>
      </c>
      <c r="J10" s="919">
        <v>14.5</v>
      </c>
      <c r="K10" s="899"/>
      <c r="M10" s="899"/>
      <c r="N10" s="899"/>
    </row>
    <row r="11" spans="1:14" ht="12.75">
      <c r="A11" s="922"/>
      <c r="B11" s="923"/>
      <c r="C11" s="924"/>
      <c r="D11" s="924"/>
      <c r="E11" s="923"/>
      <c r="F11" s="925"/>
      <c r="G11" s="925"/>
      <c r="H11" s="926"/>
      <c r="I11" s="927"/>
      <c r="J11" s="928"/>
      <c r="K11" s="899"/>
      <c r="M11" s="899"/>
      <c r="N11" s="899"/>
    </row>
    <row r="12" spans="1:14" ht="12.75">
      <c r="A12" s="929" t="s">
        <v>688</v>
      </c>
      <c r="B12" s="924"/>
      <c r="C12" s="930"/>
      <c r="D12" s="930"/>
      <c r="E12" s="924"/>
      <c r="F12" s="931"/>
      <c r="G12" s="366"/>
      <c r="H12" s="932"/>
      <c r="I12" s="933"/>
      <c r="J12" s="928"/>
      <c r="K12" s="899"/>
      <c r="M12" s="899"/>
      <c r="N12" s="899"/>
    </row>
    <row r="13" spans="1:14" ht="12.75">
      <c r="A13" s="934" t="s">
        <v>778</v>
      </c>
      <c r="B13" s="935">
        <v>14.16</v>
      </c>
      <c r="C13" s="924"/>
      <c r="D13" s="924"/>
      <c r="E13" s="924">
        <v>0</v>
      </c>
      <c r="F13" s="931">
        <v>189.8</v>
      </c>
      <c r="G13" s="366">
        <v>232.2</v>
      </c>
      <c r="H13" s="936">
        <v>253.3</v>
      </c>
      <c r="I13" s="925">
        <v>22.3</v>
      </c>
      <c r="J13" s="937">
        <v>9.1</v>
      </c>
      <c r="K13" s="899"/>
      <c r="L13" s="901"/>
      <c r="M13" s="899"/>
      <c r="N13" s="899"/>
    </row>
    <row r="14" spans="1:14" ht="12.75">
      <c r="A14" s="934" t="s">
        <v>779</v>
      </c>
      <c r="B14" s="924">
        <v>1.79</v>
      </c>
      <c r="C14" s="924">
        <v>1.79</v>
      </c>
      <c r="D14" s="924">
        <v>0.8261940952937737</v>
      </c>
      <c r="E14" s="924">
        <v>2.62</v>
      </c>
      <c r="F14" s="931">
        <v>239.8</v>
      </c>
      <c r="G14" s="366">
        <v>249.3</v>
      </c>
      <c r="H14" s="936">
        <v>253.6</v>
      </c>
      <c r="I14" s="925">
        <v>4</v>
      </c>
      <c r="J14" s="937">
        <v>1.7</v>
      </c>
      <c r="K14" s="899"/>
      <c r="L14" s="901"/>
      <c r="M14" s="899"/>
      <c r="N14" s="899"/>
    </row>
    <row r="15" spans="1:14" ht="12.75">
      <c r="A15" s="934" t="s">
        <v>780</v>
      </c>
      <c r="B15" s="924">
        <v>2.05</v>
      </c>
      <c r="C15" s="924">
        <v>2.05</v>
      </c>
      <c r="D15" s="924">
        <v>0.946199941537562</v>
      </c>
      <c r="E15" s="924">
        <v>3</v>
      </c>
      <c r="F15" s="931">
        <v>177</v>
      </c>
      <c r="G15" s="366">
        <v>198.8</v>
      </c>
      <c r="H15" s="936">
        <v>212.6</v>
      </c>
      <c r="I15" s="925">
        <v>12.3</v>
      </c>
      <c r="J15" s="937">
        <v>6.9</v>
      </c>
      <c r="K15" s="899"/>
      <c r="L15" s="901"/>
      <c r="M15" s="899"/>
      <c r="N15" s="899"/>
    </row>
    <row r="16" spans="1:14" ht="12.75">
      <c r="A16" s="929" t="s">
        <v>696</v>
      </c>
      <c r="B16" s="924">
        <v>2.73</v>
      </c>
      <c r="C16" s="924">
        <v>2.73</v>
      </c>
      <c r="D16" s="924">
        <v>1.2600613855597778</v>
      </c>
      <c r="E16" s="924">
        <v>3.99</v>
      </c>
      <c r="F16" s="931">
        <v>198.4</v>
      </c>
      <c r="G16" s="366">
        <v>250</v>
      </c>
      <c r="H16" s="936">
        <v>323.7</v>
      </c>
      <c r="I16" s="925">
        <v>26</v>
      </c>
      <c r="J16" s="937">
        <v>29.5</v>
      </c>
      <c r="K16" s="899"/>
      <c r="L16" s="901"/>
      <c r="M16" s="899"/>
      <c r="N16" s="902"/>
    </row>
    <row r="17" spans="1:14" ht="12.75">
      <c r="A17" s="938" t="s">
        <v>807</v>
      </c>
      <c r="B17" s="935">
        <v>7.89</v>
      </c>
      <c r="C17" s="924"/>
      <c r="D17" s="924"/>
      <c r="E17" s="924">
        <v>0</v>
      </c>
      <c r="F17" s="931">
        <v>214.5</v>
      </c>
      <c r="G17" s="366">
        <v>212.5</v>
      </c>
      <c r="H17" s="936">
        <v>294.7</v>
      </c>
      <c r="I17" s="925">
        <v>-0.9</v>
      </c>
      <c r="J17" s="937">
        <v>38.7</v>
      </c>
      <c r="K17" s="899"/>
      <c r="L17" s="901"/>
      <c r="M17" s="899"/>
      <c r="N17" s="899"/>
    </row>
    <row r="18" spans="1:14" ht="12.75" hidden="1">
      <c r="A18" s="939" t="s">
        <v>808</v>
      </c>
      <c r="B18" s="935"/>
      <c r="C18" s="924"/>
      <c r="D18" s="924"/>
      <c r="E18" s="924">
        <v>0</v>
      </c>
      <c r="F18" s="931">
        <v>223.5</v>
      </c>
      <c r="G18" s="366">
        <v>213.1</v>
      </c>
      <c r="H18" s="936">
        <v>305.8</v>
      </c>
      <c r="I18" s="925">
        <v>-4.7</v>
      </c>
      <c r="J18" s="937">
        <v>43.5</v>
      </c>
      <c r="K18" s="899"/>
      <c r="L18" s="901"/>
      <c r="M18" s="899"/>
      <c r="N18" s="899"/>
    </row>
    <row r="19" spans="1:14" ht="12.75" hidden="1">
      <c r="A19" s="940" t="s">
        <v>809</v>
      </c>
      <c r="B19" s="935"/>
      <c r="C19" s="924"/>
      <c r="D19" s="924"/>
      <c r="E19" s="924">
        <v>0</v>
      </c>
      <c r="F19" s="931">
        <v>233.8</v>
      </c>
      <c r="G19" s="366">
        <v>218.9</v>
      </c>
      <c r="H19" s="936">
        <v>324.8</v>
      </c>
      <c r="I19" s="925">
        <v>-6.4</v>
      </c>
      <c r="J19" s="937">
        <v>48.4</v>
      </c>
      <c r="K19" s="899"/>
      <c r="L19" s="901"/>
      <c r="M19" s="899"/>
      <c r="N19" s="899"/>
    </row>
    <row r="20" spans="1:14" ht="12.75" hidden="1">
      <c r="A20" s="940" t="s">
        <v>810</v>
      </c>
      <c r="B20" s="935"/>
      <c r="C20" s="924"/>
      <c r="D20" s="924"/>
      <c r="E20" s="924">
        <v>0</v>
      </c>
      <c r="F20" s="931">
        <v>187.9</v>
      </c>
      <c r="G20" s="366">
        <v>205.5</v>
      </c>
      <c r="H20" s="936">
        <v>226.8</v>
      </c>
      <c r="I20" s="925">
        <v>9.4</v>
      </c>
      <c r="J20" s="937">
        <v>10.4</v>
      </c>
      <c r="K20" s="899"/>
      <c r="L20" s="901"/>
      <c r="M20" s="899"/>
      <c r="N20" s="899"/>
    </row>
    <row r="21" spans="1:14" ht="12.75" hidden="1">
      <c r="A21" s="939" t="s">
        <v>811</v>
      </c>
      <c r="B21" s="935"/>
      <c r="C21" s="924"/>
      <c r="D21" s="924"/>
      <c r="E21" s="924">
        <v>0</v>
      </c>
      <c r="F21" s="931">
        <v>176.1</v>
      </c>
      <c r="G21" s="366">
        <v>206.2</v>
      </c>
      <c r="H21" s="936">
        <v>249.1</v>
      </c>
      <c r="I21" s="925">
        <v>17.1</v>
      </c>
      <c r="J21" s="937">
        <v>20.8</v>
      </c>
      <c r="K21" s="899"/>
      <c r="L21" s="901"/>
      <c r="M21" s="899"/>
      <c r="N21" s="899"/>
    </row>
    <row r="22" spans="1:14" ht="12.75" hidden="1">
      <c r="A22" s="940" t="s">
        <v>815</v>
      </c>
      <c r="B22" s="935"/>
      <c r="C22" s="924"/>
      <c r="D22" s="924"/>
      <c r="E22" s="924">
        <v>0</v>
      </c>
      <c r="F22" s="931">
        <v>176.8</v>
      </c>
      <c r="G22" s="366">
        <v>207.3</v>
      </c>
      <c r="H22" s="936">
        <v>251.8</v>
      </c>
      <c r="I22" s="925">
        <v>17.3</v>
      </c>
      <c r="J22" s="937">
        <v>21.5</v>
      </c>
      <c r="K22" s="899"/>
      <c r="L22" s="901"/>
      <c r="M22" s="899"/>
      <c r="N22" s="899"/>
    </row>
    <row r="23" spans="1:14" ht="12.75" hidden="1">
      <c r="A23" s="940" t="s">
        <v>818</v>
      </c>
      <c r="B23" s="935"/>
      <c r="C23" s="924"/>
      <c r="D23" s="924"/>
      <c r="E23" s="924">
        <v>0</v>
      </c>
      <c r="F23" s="931">
        <v>154.2</v>
      </c>
      <c r="G23" s="366">
        <v>173.3</v>
      </c>
      <c r="H23" s="936">
        <v>178.6</v>
      </c>
      <c r="I23" s="925">
        <v>12.4</v>
      </c>
      <c r="J23" s="937">
        <v>3.1</v>
      </c>
      <c r="K23" s="899"/>
      <c r="L23" s="901"/>
      <c r="M23" s="899"/>
      <c r="N23" s="899"/>
    </row>
    <row r="24" spans="1:12" ht="12.75">
      <c r="A24" s="929" t="s">
        <v>705</v>
      </c>
      <c r="B24" s="924">
        <v>1.85</v>
      </c>
      <c r="C24" s="924">
        <v>1.85</v>
      </c>
      <c r="D24" s="924">
        <v>0.8538877521192633</v>
      </c>
      <c r="E24" s="924">
        <v>2.7</v>
      </c>
      <c r="F24" s="931">
        <v>188.8</v>
      </c>
      <c r="G24" s="366">
        <v>210.5</v>
      </c>
      <c r="H24" s="936">
        <v>250.3</v>
      </c>
      <c r="I24" s="925">
        <v>11.5</v>
      </c>
      <c r="J24" s="937">
        <v>18.9</v>
      </c>
      <c r="L24" s="901"/>
    </row>
    <row r="25" spans="1:12" ht="12.75">
      <c r="A25" s="929" t="s">
        <v>706</v>
      </c>
      <c r="B25" s="924">
        <v>5.21</v>
      </c>
      <c r="C25" s="924">
        <v>5.21</v>
      </c>
      <c r="D25" s="924">
        <v>2.404732534346682</v>
      </c>
      <c r="E25" s="924">
        <v>7.61</v>
      </c>
      <c r="F25" s="931">
        <v>195.6</v>
      </c>
      <c r="G25" s="366">
        <v>235</v>
      </c>
      <c r="H25" s="936">
        <v>285.4</v>
      </c>
      <c r="I25" s="925">
        <v>20.1</v>
      </c>
      <c r="J25" s="937">
        <v>21.4</v>
      </c>
      <c r="L25" s="901"/>
    </row>
    <row r="26" spans="1:12" ht="12.75">
      <c r="A26" s="929" t="s">
        <v>707</v>
      </c>
      <c r="B26" s="924">
        <v>4.05</v>
      </c>
      <c r="C26" s="924">
        <v>4.05</v>
      </c>
      <c r="D26" s="924">
        <v>1.8693218357205494</v>
      </c>
      <c r="E26" s="924">
        <v>5.92</v>
      </c>
      <c r="F26" s="931">
        <v>179.9</v>
      </c>
      <c r="G26" s="366">
        <v>210.6</v>
      </c>
      <c r="H26" s="936">
        <v>229.4</v>
      </c>
      <c r="I26" s="925">
        <v>17.1</v>
      </c>
      <c r="J26" s="937">
        <v>8.9</v>
      </c>
      <c r="L26" s="901"/>
    </row>
    <row r="27" spans="1:12" ht="12.75">
      <c r="A27" s="929" t="s">
        <v>708</v>
      </c>
      <c r="B27" s="924">
        <v>3.07</v>
      </c>
      <c r="C27" s="924">
        <v>3.07</v>
      </c>
      <c r="D27" s="924">
        <v>1.4169921075708856</v>
      </c>
      <c r="E27" s="924">
        <v>4.49</v>
      </c>
      <c r="F27" s="931">
        <v>172</v>
      </c>
      <c r="G27" s="366">
        <v>226.4</v>
      </c>
      <c r="H27" s="936">
        <v>210.7</v>
      </c>
      <c r="I27" s="925">
        <v>31.6</v>
      </c>
      <c r="J27" s="937">
        <v>-6.9</v>
      </c>
      <c r="L27" s="901"/>
    </row>
    <row r="28" spans="1:12" ht="12.75">
      <c r="A28" s="929" t="s">
        <v>709</v>
      </c>
      <c r="B28" s="924">
        <v>1.21</v>
      </c>
      <c r="C28" s="924">
        <v>1.21</v>
      </c>
      <c r="D28" s="924">
        <v>0.5584887459807074</v>
      </c>
      <c r="E28" s="924">
        <v>1.77</v>
      </c>
      <c r="F28" s="931">
        <v>133.1</v>
      </c>
      <c r="G28" s="366">
        <v>183.2</v>
      </c>
      <c r="H28" s="936">
        <v>275.9</v>
      </c>
      <c r="I28" s="925">
        <v>37.6</v>
      </c>
      <c r="J28" s="937">
        <v>50.6</v>
      </c>
      <c r="L28" s="901"/>
    </row>
    <row r="29" spans="1:12" ht="12.75">
      <c r="A29" s="929" t="s">
        <v>710</v>
      </c>
      <c r="B29" s="924">
        <v>2.28</v>
      </c>
      <c r="C29" s="924">
        <v>2.28</v>
      </c>
      <c r="D29" s="924">
        <v>1.0523589593686056</v>
      </c>
      <c r="E29" s="924">
        <v>3.33</v>
      </c>
      <c r="F29" s="931">
        <v>191.1</v>
      </c>
      <c r="G29" s="366">
        <v>215</v>
      </c>
      <c r="H29" s="936">
        <v>250.7</v>
      </c>
      <c r="I29" s="925">
        <v>12.5</v>
      </c>
      <c r="J29" s="937">
        <v>16.6</v>
      </c>
      <c r="L29" s="901"/>
    </row>
    <row r="30" spans="1:12" ht="12.75" hidden="1">
      <c r="A30" s="939" t="s">
        <v>819</v>
      </c>
      <c r="B30" s="924"/>
      <c r="C30" s="924"/>
      <c r="D30" s="924"/>
      <c r="E30" s="924">
        <v>0</v>
      </c>
      <c r="F30" s="931">
        <v>147.8</v>
      </c>
      <c r="G30" s="366">
        <v>169.2</v>
      </c>
      <c r="H30" s="936">
        <v>206.2</v>
      </c>
      <c r="I30" s="925">
        <v>14.5</v>
      </c>
      <c r="J30" s="937">
        <v>21.9</v>
      </c>
      <c r="L30" s="901"/>
    </row>
    <row r="31" spans="1:12" ht="12.75" hidden="1">
      <c r="A31" s="939" t="s">
        <v>820</v>
      </c>
      <c r="B31" s="924"/>
      <c r="C31" s="924"/>
      <c r="D31" s="924"/>
      <c r="E31" s="924">
        <v>0</v>
      </c>
      <c r="F31" s="931">
        <v>208.1</v>
      </c>
      <c r="G31" s="366">
        <v>233.6</v>
      </c>
      <c r="H31" s="936">
        <v>266.5</v>
      </c>
      <c r="I31" s="925">
        <v>12.3</v>
      </c>
      <c r="J31" s="937">
        <v>14.1</v>
      </c>
      <c r="L31" s="901"/>
    </row>
    <row r="32" spans="1:12" ht="12.75">
      <c r="A32" s="929" t="s">
        <v>713</v>
      </c>
      <c r="B32" s="924">
        <v>6.91</v>
      </c>
      <c r="C32" s="924">
        <v>6.91</v>
      </c>
      <c r="D32" s="924">
        <v>3.189386144402221</v>
      </c>
      <c r="E32" s="924">
        <v>10.1</v>
      </c>
      <c r="F32" s="931">
        <v>218.5</v>
      </c>
      <c r="G32" s="366">
        <v>266.9</v>
      </c>
      <c r="H32" s="936">
        <v>304.2</v>
      </c>
      <c r="I32" s="925">
        <v>22.2</v>
      </c>
      <c r="J32" s="937">
        <v>14</v>
      </c>
      <c r="L32" s="901"/>
    </row>
    <row r="33" spans="1:12" ht="12.75">
      <c r="A33" s="929"/>
      <c r="B33" s="924"/>
      <c r="C33" s="924"/>
      <c r="D33" s="924"/>
      <c r="E33" s="924"/>
      <c r="F33" s="941"/>
      <c r="G33" s="941"/>
      <c r="H33" s="932"/>
      <c r="I33" s="925"/>
      <c r="J33" s="937"/>
      <c r="L33" s="901"/>
    </row>
    <row r="34" spans="1:12" ht="19.5" customHeight="1">
      <c r="A34" s="913" t="s">
        <v>821</v>
      </c>
      <c r="B34" s="914">
        <v>46.8</v>
      </c>
      <c r="C34" s="915"/>
      <c r="D34" s="915"/>
      <c r="E34" s="914">
        <v>54.47</v>
      </c>
      <c r="F34" s="917">
        <v>176.4556453093446</v>
      </c>
      <c r="G34" s="917">
        <v>190.47242518817697</v>
      </c>
      <c r="H34" s="917">
        <v>204.18129245456217</v>
      </c>
      <c r="I34" s="918">
        <v>7.9</v>
      </c>
      <c r="J34" s="919">
        <v>7.2</v>
      </c>
      <c r="L34" s="901"/>
    </row>
    <row r="35" spans="1:12" ht="12.75">
      <c r="A35" s="922"/>
      <c r="B35" s="923"/>
      <c r="C35" s="924"/>
      <c r="D35" s="924"/>
      <c r="E35" s="923"/>
      <c r="F35" s="925"/>
      <c r="G35" s="925"/>
      <c r="H35" s="926"/>
      <c r="I35" s="933"/>
      <c r="J35" s="928"/>
      <c r="L35" s="901"/>
    </row>
    <row r="36" spans="1:12" ht="12.75">
      <c r="A36" s="929" t="s">
        <v>725</v>
      </c>
      <c r="B36" s="924">
        <v>8.92</v>
      </c>
      <c r="C36" s="924">
        <v>8.92</v>
      </c>
      <c r="D36" s="924">
        <v>4.117123648056124</v>
      </c>
      <c r="E36" s="924">
        <v>13.04</v>
      </c>
      <c r="F36" s="942">
        <v>151.3</v>
      </c>
      <c r="G36" s="366">
        <v>161.1</v>
      </c>
      <c r="H36" s="936">
        <v>173.7</v>
      </c>
      <c r="I36" s="925">
        <v>6.5</v>
      </c>
      <c r="J36" s="937">
        <v>7.8</v>
      </c>
      <c r="L36" s="901"/>
    </row>
    <row r="37" spans="1:12" ht="12.75" hidden="1">
      <c r="A37" s="939" t="s">
        <v>822</v>
      </c>
      <c r="B37" s="924"/>
      <c r="C37" s="924"/>
      <c r="D37" s="924"/>
      <c r="E37" s="924">
        <v>0</v>
      </c>
      <c r="F37" s="942">
        <v>135.3</v>
      </c>
      <c r="G37" s="366">
        <v>145.9</v>
      </c>
      <c r="H37" s="936">
        <v>155.2</v>
      </c>
      <c r="I37" s="925">
        <v>7.8</v>
      </c>
      <c r="J37" s="937">
        <v>6.4</v>
      </c>
      <c r="L37" s="901"/>
    </row>
    <row r="38" spans="1:12" ht="12.75" hidden="1">
      <c r="A38" s="939" t="s">
        <v>823</v>
      </c>
      <c r="B38" s="924"/>
      <c r="C38" s="924"/>
      <c r="D38" s="924"/>
      <c r="E38" s="924">
        <v>0</v>
      </c>
      <c r="F38" s="942">
        <v>150.9</v>
      </c>
      <c r="G38" s="366">
        <v>160</v>
      </c>
      <c r="H38" s="936">
        <v>170.3</v>
      </c>
      <c r="I38" s="925">
        <v>6</v>
      </c>
      <c r="J38" s="937">
        <v>6.4</v>
      </c>
      <c r="L38" s="901"/>
    </row>
    <row r="39" spans="1:12" ht="12.75" hidden="1">
      <c r="A39" s="939" t="s">
        <v>824</v>
      </c>
      <c r="B39" s="924"/>
      <c r="C39" s="924"/>
      <c r="D39" s="924"/>
      <c r="E39" s="924">
        <v>0</v>
      </c>
      <c r="F39" s="942">
        <v>200.4</v>
      </c>
      <c r="G39" s="366">
        <v>213.1</v>
      </c>
      <c r="H39" s="936">
        <v>248</v>
      </c>
      <c r="I39" s="925">
        <v>6.3</v>
      </c>
      <c r="J39" s="937">
        <v>16.4</v>
      </c>
      <c r="L39" s="901"/>
    </row>
    <row r="40" spans="1:12" ht="12.75">
      <c r="A40" s="929" t="s">
        <v>729</v>
      </c>
      <c r="B40" s="924">
        <v>2.2</v>
      </c>
      <c r="C40" s="924">
        <v>2.2</v>
      </c>
      <c r="D40" s="924">
        <v>1.0154340836012863</v>
      </c>
      <c r="E40" s="924">
        <v>3.22</v>
      </c>
      <c r="F40" s="942">
        <v>150.7</v>
      </c>
      <c r="G40" s="366">
        <v>162.4</v>
      </c>
      <c r="H40" s="936">
        <v>173.8</v>
      </c>
      <c r="I40" s="925">
        <v>7.8</v>
      </c>
      <c r="J40" s="937">
        <v>7</v>
      </c>
      <c r="L40" s="901"/>
    </row>
    <row r="41" spans="1:12" ht="12.75">
      <c r="A41" s="929" t="s">
        <v>730</v>
      </c>
      <c r="B41" s="924"/>
      <c r="C41" s="924"/>
      <c r="D41" s="924"/>
      <c r="E41" s="924"/>
      <c r="F41" s="942">
        <v>225.8</v>
      </c>
      <c r="G41" s="366">
        <v>260.1</v>
      </c>
      <c r="H41" s="936">
        <v>253.7</v>
      </c>
      <c r="I41" s="925"/>
      <c r="J41" s="937"/>
      <c r="L41" s="901"/>
    </row>
    <row r="42" spans="1:12" ht="12.75">
      <c r="A42" s="934" t="s">
        <v>832</v>
      </c>
      <c r="B42" s="924">
        <v>3.5</v>
      </c>
      <c r="C42" s="924">
        <v>3.5</v>
      </c>
      <c r="D42" s="924">
        <v>1.615463314820228</v>
      </c>
      <c r="E42" s="924">
        <v>5.12</v>
      </c>
      <c r="F42" s="942">
        <v>154.3</v>
      </c>
      <c r="G42" s="366">
        <v>172.2</v>
      </c>
      <c r="H42" s="936">
        <v>184.9</v>
      </c>
      <c r="I42" s="925">
        <v>11.6</v>
      </c>
      <c r="J42" s="937">
        <v>7.4</v>
      </c>
      <c r="L42" s="901"/>
    </row>
    <row r="43" spans="1:12" ht="12.75">
      <c r="A43" s="934" t="s">
        <v>833</v>
      </c>
      <c r="B43" s="924">
        <v>4.19</v>
      </c>
      <c r="C43" s="924">
        <v>4.19</v>
      </c>
      <c r="D43" s="924">
        <v>1.9339403683133587</v>
      </c>
      <c r="E43" s="924">
        <v>6.12</v>
      </c>
      <c r="F43" s="942">
        <v>168.5</v>
      </c>
      <c r="G43" s="366">
        <v>176.9</v>
      </c>
      <c r="H43" s="936">
        <v>187.4</v>
      </c>
      <c r="I43" s="925">
        <v>5</v>
      </c>
      <c r="J43" s="937">
        <v>5.9</v>
      </c>
      <c r="L43" s="901"/>
    </row>
    <row r="44" spans="1:12" ht="12.75">
      <c r="A44" s="934" t="s">
        <v>834</v>
      </c>
      <c r="B44" s="924">
        <v>1.26</v>
      </c>
      <c r="C44" s="924">
        <v>1.26</v>
      </c>
      <c r="D44" s="924">
        <v>0.5815667933352819</v>
      </c>
      <c r="E44" s="924">
        <v>1.84</v>
      </c>
      <c r="F44" s="942">
        <v>166.1</v>
      </c>
      <c r="G44" s="366">
        <v>202.1</v>
      </c>
      <c r="H44" s="936">
        <v>204.8</v>
      </c>
      <c r="I44" s="925">
        <v>21.7</v>
      </c>
      <c r="J44" s="937">
        <v>1.3</v>
      </c>
      <c r="L44" s="901"/>
    </row>
    <row r="45" spans="1:12" ht="12.75">
      <c r="A45" s="934" t="s">
        <v>835</v>
      </c>
      <c r="B45" s="935">
        <v>5.92</v>
      </c>
      <c r="C45" s="924"/>
      <c r="D45" s="924">
        <v>0</v>
      </c>
      <c r="E45" s="924">
        <v>0</v>
      </c>
      <c r="F45" s="942">
        <v>320.3</v>
      </c>
      <c r="G45" s="366">
        <v>381.1</v>
      </c>
      <c r="H45" s="936">
        <v>350.1</v>
      </c>
      <c r="I45" s="925">
        <v>19</v>
      </c>
      <c r="J45" s="937">
        <v>-8.1</v>
      </c>
      <c r="L45" s="901"/>
    </row>
    <row r="46" spans="1:12" ht="12.75" hidden="1">
      <c r="A46" s="943" t="s">
        <v>836</v>
      </c>
      <c r="B46" s="935"/>
      <c r="C46" s="924"/>
      <c r="D46" s="924"/>
      <c r="E46" s="924">
        <v>0</v>
      </c>
      <c r="F46" s="942">
        <v>254.6</v>
      </c>
      <c r="G46" s="366">
        <v>310.7</v>
      </c>
      <c r="H46" s="936">
        <v>285.7</v>
      </c>
      <c r="I46" s="925">
        <v>22</v>
      </c>
      <c r="J46" s="937">
        <v>-8</v>
      </c>
      <c r="L46" s="901"/>
    </row>
    <row r="47" spans="1:12" ht="12.75">
      <c r="A47" s="938" t="s">
        <v>837</v>
      </c>
      <c r="B47" s="935">
        <v>3.61</v>
      </c>
      <c r="C47" s="924"/>
      <c r="D47" s="924">
        <v>0</v>
      </c>
      <c r="E47" s="924">
        <v>0</v>
      </c>
      <c r="F47" s="942">
        <v>269.4</v>
      </c>
      <c r="G47" s="366">
        <v>332.3</v>
      </c>
      <c r="H47" s="936">
        <v>304.1</v>
      </c>
      <c r="I47" s="925">
        <v>23.3</v>
      </c>
      <c r="J47" s="937">
        <v>-8.5</v>
      </c>
      <c r="L47" s="901"/>
    </row>
    <row r="48" spans="1:12" ht="12.75" hidden="1">
      <c r="A48" s="940" t="s">
        <v>838</v>
      </c>
      <c r="B48" s="935"/>
      <c r="C48" s="924"/>
      <c r="D48" s="924"/>
      <c r="E48" s="924">
        <v>0</v>
      </c>
      <c r="F48" s="942">
        <v>300.8</v>
      </c>
      <c r="G48" s="366">
        <v>378.5</v>
      </c>
      <c r="H48" s="936">
        <v>339</v>
      </c>
      <c r="I48" s="925">
        <v>25.8</v>
      </c>
      <c r="J48" s="937">
        <v>-10.4</v>
      </c>
      <c r="L48" s="901"/>
    </row>
    <row r="49" spans="1:12" ht="12.75" hidden="1">
      <c r="A49" s="940" t="s">
        <v>839</v>
      </c>
      <c r="B49" s="935"/>
      <c r="C49" s="924"/>
      <c r="D49" s="924"/>
      <c r="E49" s="924">
        <v>0</v>
      </c>
      <c r="F49" s="942">
        <v>187.8</v>
      </c>
      <c r="G49" s="366">
        <v>211.7</v>
      </c>
      <c r="H49" s="936">
        <v>213.7</v>
      </c>
      <c r="I49" s="925">
        <v>12.7</v>
      </c>
      <c r="J49" s="937">
        <v>0.9</v>
      </c>
      <c r="L49" s="901"/>
    </row>
    <row r="50" spans="1:12" ht="12.75">
      <c r="A50" s="929" t="s">
        <v>840</v>
      </c>
      <c r="B50" s="924">
        <v>0.42</v>
      </c>
      <c r="C50" s="924">
        <v>0.42</v>
      </c>
      <c r="D50" s="924">
        <v>0.19385559777842734</v>
      </c>
      <c r="E50" s="924">
        <v>0.61</v>
      </c>
      <c r="F50" s="942">
        <v>126.6</v>
      </c>
      <c r="G50" s="366">
        <v>126.7</v>
      </c>
      <c r="H50" s="936">
        <v>126.7</v>
      </c>
      <c r="I50" s="925">
        <v>0.1</v>
      </c>
      <c r="J50" s="937">
        <v>0</v>
      </c>
      <c r="K50" s="899"/>
      <c r="L50" s="901"/>
    </row>
    <row r="51" spans="1:12" ht="12.75">
      <c r="A51" s="929" t="s">
        <v>763</v>
      </c>
      <c r="B51" s="924">
        <v>8.03</v>
      </c>
      <c r="C51" s="924">
        <v>8.03</v>
      </c>
      <c r="D51" s="924">
        <v>3.7063344051446943</v>
      </c>
      <c r="E51" s="924">
        <v>11.74</v>
      </c>
      <c r="F51" s="942">
        <v>189</v>
      </c>
      <c r="G51" s="366">
        <v>198.2</v>
      </c>
      <c r="H51" s="936">
        <v>205.7</v>
      </c>
      <c r="I51" s="925">
        <v>4.9</v>
      </c>
      <c r="J51" s="937">
        <v>3.8</v>
      </c>
      <c r="K51" s="899"/>
      <c r="L51" s="901"/>
    </row>
    <row r="52" spans="1:12" ht="12.75" hidden="1">
      <c r="A52" s="939" t="s">
        <v>841</v>
      </c>
      <c r="B52" s="924"/>
      <c r="C52" s="924"/>
      <c r="D52" s="924"/>
      <c r="E52" s="924">
        <v>0</v>
      </c>
      <c r="F52" s="942">
        <v>196.5</v>
      </c>
      <c r="G52" s="366">
        <v>205.2</v>
      </c>
      <c r="H52" s="936">
        <v>213.7</v>
      </c>
      <c r="I52" s="925">
        <v>4.4</v>
      </c>
      <c r="J52" s="937">
        <v>4.1</v>
      </c>
      <c r="K52" s="899"/>
      <c r="L52" s="901"/>
    </row>
    <row r="53" spans="1:12" ht="12.75" hidden="1">
      <c r="A53" s="939" t="s">
        <v>842</v>
      </c>
      <c r="B53" s="924"/>
      <c r="C53" s="924"/>
      <c r="D53" s="924"/>
      <c r="E53" s="924">
        <v>0</v>
      </c>
      <c r="F53" s="942">
        <v>162.9</v>
      </c>
      <c r="G53" s="366">
        <v>173.7</v>
      </c>
      <c r="H53" s="936">
        <v>177.8</v>
      </c>
      <c r="I53" s="925">
        <v>6.6</v>
      </c>
      <c r="J53" s="937">
        <v>2.4</v>
      </c>
      <c r="K53" s="899"/>
      <c r="L53" s="901"/>
    </row>
    <row r="54" spans="1:12" ht="12.75">
      <c r="A54" s="929" t="s">
        <v>766</v>
      </c>
      <c r="B54" s="924">
        <v>7.09</v>
      </c>
      <c r="C54" s="924">
        <v>7.09</v>
      </c>
      <c r="D54" s="924">
        <v>3.2724671148786904</v>
      </c>
      <c r="E54" s="924">
        <v>10.36</v>
      </c>
      <c r="F54" s="942">
        <v>219.9</v>
      </c>
      <c r="G54" s="366">
        <v>240.4</v>
      </c>
      <c r="H54" s="936">
        <v>265.8</v>
      </c>
      <c r="I54" s="925">
        <v>9.3</v>
      </c>
      <c r="J54" s="937">
        <v>10.6</v>
      </c>
      <c r="K54" s="899"/>
      <c r="L54" s="901"/>
    </row>
    <row r="55" spans="1:12" ht="12.75" hidden="1">
      <c r="A55" s="939" t="s">
        <v>843</v>
      </c>
      <c r="B55" s="924"/>
      <c r="C55" s="924"/>
      <c r="D55" s="924"/>
      <c r="E55" s="924">
        <v>0</v>
      </c>
      <c r="F55" s="942">
        <v>246.6</v>
      </c>
      <c r="G55" s="366">
        <v>268.3</v>
      </c>
      <c r="H55" s="936">
        <v>295.8</v>
      </c>
      <c r="I55" s="925"/>
      <c r="J55" s="937"/>
      <c r="K55" s="899"/>
      <c r="L55" s="901"/>
    </row>
    <row r="56" spans="1:12" ht="12.75" hidden="1">
      <c r="A56" s="939" t="s">
        <v>844</v>
      </c>
      <c r="B56" s="924"/>
      <c r="C56" s="924"/>
      <c r="D56" s="924"/>
      <c r="E56" s="924">
        <v>0</v>
      </c>
      <c r="F56" s="942">
        <v>154.2</v>
      </c>
      <c r="G56" s="366">
        <v>173.3</v>
      </c>
      <c r="H56" s="936">
        <v>193.3</v>
      </c>
      <c r="I56" s="925"/>
      <c r="J56" s="937"/>
      <c r="K56" s="899"/>
      <c r="L56" s="901"/>
    </row>
    <row r="57" spans="1:12" ht="12.75" hidden="1">
      <c r="A57" s="939" t="s">
        <v>845</v>
      </c>
      <c r="B57" s="924"/>
      <c r="C57" s="924"/>
      <c r="D57" s="924"/>
      <c r="E57" s="924">
        <v>0</v>
      </c>
      <c r="F57" s="942">
        <v>197.6</v>
      </c>
      <c r="G57" s="366">
        <v>214.8</v>
      </c>
      <c r="H57" s="936">
        <v>238</v>
      </c>
      <c r="I57" s="925"/>
      <c r="J57" s="937"/>
      <c r="K57" s="899"/>
      <c r="L57" s="901"/>
    </row>
    <row r="58" spans="1:12" ht="13.5" thickBot="1">
      <c r="A58" s="944" t="s">
        <v>770</v>
      </c>
      <c r="B58" s="945">
        <v>1.66</v>
      </c>
      <c r="C58" s="945">
        <v>1.66</v>
      </c>
      <c r="D58" s="945">
        <v>0.7661911721718795</v>
      </c>
      <c r="E58" s="945">
        <v>2.43</v>
      </c>
      <c r="F58" s="946">
        <v>186.1</v>
      </c>
      <c r="G58" s="947">
        <v>214.2</v>
      </c>
      <c r="H58" s="948">
        <v>239</v>
      </c>
      <c r="I58" s="949">
        <v>15.1</v>
      </c>
      <c r="J58" s="950">
        <v>11.6</v>
      </c>
      <c r="K58" s="899"/>
      <c r="L58" s="901"/>
    </row>
    <row r="59" spans="1:12" ht="13.5" hidden="1" thickTop="1">
      <c r="A59" s="951"/>
      <c r="B59" s="952">
        <v>31.58</v>
      </c>
      <c r="C59" s="953">
        <v>68.42</v>
      </c>
      <c r="D59" s="951"/>
      <c r="E59" s="951"/>
      <c r="F59" s="951"/>
      <c r="G59" s="951"/>
      <c r="H59" s="951">
        <v>566.4</v>
      </c>
      <c r="I59" s="951"/>
      <c r="J59" s="951"/>
      <c r="K59" s="899"/>
      <c r="L59" s="903"/>
    </row>
    <row r="60" spans="1:12" ht="13.5" thickTop="1">
      <c r="A60" s="951"/>
      <c r="B60" s="954"/>
      <c r="C60" s="951"/>
      <c r="D60" s="951"/>
      <c r="E60" s="951"/>
      <c r="F60" s="951"/>
      <c r="G60" s="951"/>
      <c r="H60" s="951"/>
      <c r="I60" s="951"/>
      <c r="J60" s="951"/>
      <c r="K60" s="899"/>
      <c r="L60" s="903"/>
    </row>
    <row r="61" spans="1:11" ht="12.75">
      <c r="A61" s="951" t="s">
        <v>846</v>
      </c>
      <c r="B61" s="951"/>
      <c r="C61" s="951"/>
      <c r="D61" s="951"/>
      <c r="E61" s="951"/>
      <c r="F61" s="951"/>
      <c r="G61" s="951"/>
      <c r="H61" s="951"/>
      <c r="I61" s="951"/>
      <c r="J61" s="951"/>
      <c r="K61" s="899"/>
    </row>
    <row r="62" spans="1:11" ht="12.75" customHeight="1">
      <c r="A62" s="1726" t="s">
        <v>847</v>
      </c>
      <c r="B62" s="1726"/>
      <c r="C62" s="1726"/>
      <c r="D62" s="1726"/>
      <c r="E62" s="1726"/>
      <c r="F62" s="1726"/>
      <c r="G62" s="1726"/>
      <c r="H62" s="1726"/>
      <c r="I62" s="1726"/>
      <c r="J62" s="1726"/>
      <c r="K62" s="899"/>
    </row>
    <row r="63" spans="1:12" ht="12.75">
      <c r="A63" s="1726"/>
      <c r="B63" s="1726"/>
      <c r="C63" s="1726"/>
      <c r="D63" s="1726"/>
      <c r="E63" s="1726"/>
      <c r="F63" s="1726"/>
      <c r="G63" s="1726"/>
      <c r="H63" s="1726"/>
      <c r="I63" s="1726"/>
      <c r="J63" s="1726"/>
      <c r="K63" s="899"/>
      <c r="L63" s="903"/>
    </row>
    <row r="64" spans="1:12" ht="12.75">
      <c r="A64" s="951" t="s">
        <v>1047</v>
      </c>
      <c r="B64" s="951"/>
      <c r="C64" s="951"/>
      <c r="D64" s="951"/>
      <c r="E64" s="951"/>
      <c r="F64" s="951"/>
      <c r="G64" s="951"/>
      <c r="H64" s="951"/>
      <c r="I64" s="951"/>
      <c r="J64" s="951"/>
      <c r="K64" s="899"/>
      <c r="L64" s="903"/>
    </row>
    <row r="65" spans="1:12" ht="12.75">
      <c r="A65" s="951" t="s">
        <v>1048</v>
      </c>
      <c r="B65" s="955"/>
      <c r="C65" s="955"/>
      <c r="D65" s="955"/>
      <c r="E65" s="955"/>
      <c r="F65" s="955"/>
      <c r="G65" s="955"/>
      <c r="H65" s="955"/>
      <c r="I65" s="955"/>
      <c r="J65" s="955"/>
      <c r="L65" s="903"/>
    </row>
    <row r="66" ht="12.75">
      <c r="L66" s="903"/>
    </row>
    <row r="68" ht="12.75">
      <c r="L68" s="903"/>
    </row>
    <row r="69" ht="12.75">
      <c r="L69" s="904"/>
    </row>
    <row r="70" ht="12.75">
      <c r="L70" s="904"/>
    </row>
    <row r="71" ht="12.75">
      <c r="L71" s="903"/>
    </row>
    <row r="73" ht="12.75">
      <c r="L73" s="903"/>
    </row>
    <row r="74" ht="12.75">
      <c r="L74" s="903"/>
    </row>
    <row r="76" ht="12.75">
      <c r="L76" s="903"/>
    </row>
    <row r="77" ht="12.75">
      <c r="L77" s="903"/>
    </row>
    <row r="78" ht="12.75">
      <c r="L78" s="903"/>
    </row>
    <row r="80" ht="12.75">
      <c r="L80" s="903"/>
    </row>
  </sheetData>
  <mergeCells count="8">
    <mergeCell ref="A1:J1"/>
    <mergeCell ref="A2:J2"/>
    <mergeCell ref="A3:J3"/>
    <mergeCell ref="A62:J63"/>
    <mergeCell ref="A4:J4"/>
    <mergeCell ref="A5:J5"/>
    <mergeCell ref="A6:A7"/>
    <mergeCell ref="I6:J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7" sqref="A7"/>
    </sheetView>
  </sheetViews>
  <sheetFormatPr defaultColWidth="12.421875" defaultRowHeight="12.75"/>
  <cols>
    <col min="1" max="1" width="25.00390625" style="9" customWidth="1"/>
    <col min="2" max="2" width="12.421875" style="9" customWidth="1"/>
    <col min="3" max="3" width="13.57421875" style="9" bestFit="1" customWidth="1"/>
    <col min="4" max="4" width="12.421875" style="9" customWidth="1"/>
    <col min="5" max="5" width="13.8515625" style="9" bestFit="1" customWidth="1"/>
    <col min="6" max="6" width="12.421875" style="9" customWidth="1"/>
    <col min="7" max="7" width="13.8515625" style="9" bestFit="1" customWidth="1"/>
    <col min="8" max="8" width="5.7109375" style="9" bestFit="1" customWidth="1"/>
    <col min="9" max="16384" width="12.421875" style="9" customWidth="1"/>
  </cols>
  <sheetData>
    <row r="1" spans="1:9" ht="12.75">
      <c r="A1" s="1737" t="s">
        <v>64</v>
      </c>
      <c r="B1" s="1737"/>
      <c r="C1" s="1737"/>
      <c r="D1" s="1737"/>
      <c r="E1" s="1737"/>
      <c r="F1" s="1737"/>
      <c r="G1" s="1737"/>
      <c r="H1" s="884"/>
      <c r="I1" s="884"/>
    </row>
    <row r="2" spans="1:9" ht="12.75">
      <c r="A2" s="1737" t="s">
        <v>1034</v>
      </c>
      <c r="B2" s="1737"/>
      <c r="C2" s="1737"/>
      <c r="D2" s="1737"/>
      <c r="E2" s="1737"/>
      <c r="F2" s="1737"/>
      <c r="G2" s="1737"/>
      <c r="H2" s="884"/>
      <c r="I2" s="884"/>
    </row>
    <row r="3" spans="1:9" ht="12.75">
      <c r="A3" s="1737" t="s">
        <v>676</v>
      </c>
      <c r="B3" s="1737"/>
      <c r="C3" s="1737"/>
      <c r="D3" s="1737"/>
      <c r="E3" s="1737"/>
      <c r="F3" s="1737"/>
      <c r="G3" s="1737"/>
      <c r="H3" s="884"/>
      <c r="I3" s="884"/>
    </row>
    <row r="4" spans="1:9" ht="13.5" thickBot="1">
      <c r="A4" s="1737" t="s">
        <v>775</v>
      </c>
      <c r="B4" s="1737"/>
      <c r="C4" s="1737"/>
      <c r="D4" s="1737"/>
      <c r="E4" s="1737"/>
      <c r="F4" s="1737"/>
      <c r="G4" s="1737"/>
      <c r="H4" s="884"/>
      <c r="I4" s="884"/>
    </row>
    <row r="5" spans="1:7" ht="24.75" customHeight="1">
      <c r="A5" s="1732" t="s">
        <v>574</v>
      </c>
      <c r="B5" s="1734" t="s">
        <v>1049</v>
      </c>
      <c r="C5" s="1734"/>
      <c r="D5" s="1735" t="s">
        <v>1050</v>
      </c>
      <c r="E5" s="1736"/>
      <c r="F5" s="847" t="s">
        <v>1051</v>
      </c>
      <c r="G5" s="848"/>
    </row>
    <row r="6" spans="1:7" ht="24.75" customHeight="1">
      <c r="A6" s="1733"/>
      <c r="B6" s="528" t="s">
        <v>849</v>
      </c>
      <c r="C6" s="529" t="s">
        <v>850</v>
      </c>
      <c r="D6" s="530" t="s">
        <v>849</v>
      </c>
      <c r="E6" s="531" t="s">
        <v>850</v>
      </c>
      <c r="F6" s="849" t="s">
        <v>849</v>
      </c>
      <c r="G6" s="849" t="s">
        <v>850</v>
      </c>
    </row>
    <row r="7" spans="1:10" ht="24.75" customHeight="1">
      <c r="A7" s="532" t="s">
        <v>579</v>
      </c>
      <c r="B7" s="964">
        <v>194.7</v>
      </c>
      <c r="C7" s="956">
        <v>6.3</v>
      </c>
      <c r="D7" s="964">
        <v>220.2</v>
      </c>
      <c r="E7" s="957" t="s">
        <v>456</v>
      </c>
      <c r="F7" s="964">
        <v>243.1</v>
      </c>
      <c r="G7" s="957">
        <v>10.4</v>
      </c>
      <c r="J7" s="958"/>
    </row>
    <row r="8" spans="1:10" ht="24.75" customHeight="1">
      <c r="A8" s="532" t="s">
        <v>987</v>
      </c>
      <c r="B8" s="964">
        <v>197.8</v>
      </c>
      <c r="C8" s="956">
        <v>7</v>
      </c>
      <c r="D8" s="964">
        <v>224.5</v>
      </c>
      <c r="E8" s="957" t="s">
        <v>1136</v>
      </c>
      <c r="F8" s="964">
        <v>246.3</v>
      </c>
      <c r="G8" s="957">
        <v>9.7</v>
      </c>
      <c r="J8" s="958"/>
    </row>
    <row r="9" spans="1:10" ht="24.75" customHeight="1">
      <c r="A9" s="532" t="s">
        <v>994</v>
      </c>
      <c r="B9" s="964">
        <v>198.7</v>
      </c>
      <c r="C9" s="956">
        <v>6.3</v>
      </c>
      <c r="D9" s="964">
        <v>226.8</v>
      </c>
      <c r="E9" s="957" t="s">
        <v>762</v>
      </c>
      <c r="F9" s="964">
        <v>248</v>
      </c>
      <c r="G9" s="957">
        <v>9.3</v>
      </c>
      <c r="J9" s="958"/>
    </row>
    <row r="10" spans="1:9" ht="24.75" customHeight="1">
      <c r="A10" s="532" t="s">
        <v>995</v>
      </c>
      <c r="B10" s="964">
        <v>198.7</v>
      </c>
      <c r="C10" s="956">
        <v>6.3</v>
      </c>
      <c r="D10" s="964">
        <v>227.5</v>
      </c>
      <c r="E10" s="957" t="s">
        <v>1137</v>
      </c>
      <c r="F10" s="964">
        <v>250</v>
      </c>
      <c r="G10" s="957">
        <v>9.9</v>
      </c>
      <c r="H10" s="956"/>
      <c r="I10" s="959"/>
    </row>
    <row r="11" spans="1:10" ht="24.75" customHeight="1">
      <c r="A11" s="532" t="s">
        <v>996</v>
      </c>
      <c r="B11" s="964">
        <v>196.1</v>
      </c>
      <c r="C11" s="956">
        <v>5.7</v>
      </c>
      <c r="D11" s="964">
        <v>223.7</v>
      </c>
      <c r="E11" s="957" t="s">
        <v>762</v>
      </c>
      <c r="F11" s="964"/>
      <c r="G11" s="957"/>
      <c r="J11" s="958"/>
    </row>
    <row r="12" spans="1:10" ht="24.75" customHeight="1">
      <c r="A12" s="532" t="s">
        <v>997</v>
      </c>
      <c r="B12" s="964">
        <v>194.2</v>
      </c>
      <c r="C12" s="956">
        <v>5.8</v>
      </c>
      <c r="D12" s="965">
        <v>222.1</v>
      </c>
      <c r="E12" s="957" t="s">
        <v>1291</v>
      </c>
      <c r="F12" s="965"/>
      <c r="G12" s="957"/>
      <c r="J12" s="960"/>
    </row>
    <row r="13" spans="1:7" ht="24.75" customHeight="1">
      <c r="A13" s="532" t="s">
        <v>998</v>
      </c>
      <c r="B13" s="964">
        <v>196.3</v>
      </c>
      <c r="C13" s="956">
        <v>6.4</v>
      </c>
      <c r="D13" s="964">
        <v>223.1</v>
      </c>
      <c r="E13" s="957" t="s">
        <v>485</v>
      </c>
      <c r="F13" s="964"/>
      <c r="G13" s="957"/>
    </row>
    <row r="14" spans="1:7" ht="24.75" customHeight="1">
      <c r="A14" s="532" t="s">
        <v>1356</v>
      </c>
      <c r="B14" s="964">
        <v>198.4</v>
      </c>
      <c r="C14" s="956">
        <v>7.2</v>
      </c>
      <c r="D14" s="964">
        <v>224.4</v>
      </c>
      <c r="E14" s="957" t="s">
        <v>456</v>
      </c>
      <c r="F14" s="964"/>
      <c r="G14" s="957"/>
    </row>
    <row r="15" spans="1:7" ht="24.75" customHeight="1">
      <c r="A15" s="532" t="s">
        <v>1000</v>
      </c>
      <c r="B15" s="964">
        <v>202.4</v>
      </c>
      <c r="C15" s="956">
        <v>8.9</v>
      </c>
      <c r="D15" s="964">
        <v>226.5</v>
      </c>
      <c r="E15" s="957" t="s">
        <v>70</v>
      </c>
      <c r="F15" s="964"/>
      <c r="G15" s="957"/>
    </row>
    <row r="16" spans="1:7" ht="24.75" customHeight="1">
      <c r="A16" s="532" t="s">
        <v>1001</v>
      </c>
      <c r="B16" s="964">
        <v>204.6</v>
      </c>
      <c r="C16" s="956">
        <v>9.2</v>
      </c>
      <c r="D16" s="964">
        <v>230.9</v>
      </c>
      <c r="E16" s="957" t="s">
        <v>1094</v>
      </c>
      <c r="F16" s="964"/>
      <c r="G16" s="957"/>
    </row>
    <row r="17" spans="1:7" ht="24.75" customHeight="1">
      <c r="A17" s="532" t="s">
        <v>1002</v>
      </c>
      <c r="B17" s="964">
        <v>208.3</v>
      </c>
      <c r="C17" s="956">
        <v>11</v>
      </c>
      <c r="D17" s="964">
        <v>234</v>
      </c>
      <c r="E17" s="957" t="s">
        <v>457</v>
      </c>
      <c r="F17" s="964"/>
      <c r="G17" s="957"/>
    </row>
    <row r="18" spans="1:7" ht="24.75" customHeight="1">
      <c r="A18" s="532" t="s">
        <v>1003</v>
      </c>
      <c r="B18" s="966">
        <v>212.7</v>
      </c>
      <c r="C18" s="961">
        <v>12.1</v>
      </c>
      <c r="D18" s="964">
        <v>237</v>
      </c>
      <c r="E18" s="957">
        <v>11.4</v>
      </c>
      <c r="F18" s="964"/>
      <c r="G18" s="957"/>
    </row>
    <row r="19" spans="1:7" ht="24.75" customHeight="1" thickBot="1">
      <c r="A19" s="533" t="s">
        <v>851</v>
      </c>
      <c r="B19" s="962">
        <v>200.2</v>
      </c>
      <c r="C19" s="963">
        <v>7.7</v>
      </c>
      <c r="D19" s="962">
        <v>226.7</v>
      </c>
      <c r="E19" s="963">
        <v>13.2</v>
      </c>
      <c r="F19" s="962">
        <v>246.9</v>
      </c>
      <c r="G19" s="963">
        <v>9.8</v>
      </c>
    </row>
    <row r="20" spans="1:6" ht="19.5" customHeight="1">
      <c r="A20" s="11" t="s">
        <v>852</v>
      </c>
      <c r="B20" s="12"/>
      <c r="C20" s="10"/>
      <c r="D20" s="10"/>
      <c r="F20" s="10"/>
    </row>
    <row r="21" spans="1:6" ht="19.5" customHeight="1">
      <c r="A21" s="11"/>
      <c r="B21" s="10"/>
      <c r="C21" s="10"/>
      <c r="D21" s="10"/>
      <c r="F21" s="10"/>
    </row>
  </sheetData>
  <mergeCells count="7">
    <mergeCell ref="A5:A6"/>
    <mergeCell ref="B5:C5"/>
    <mergeCell ref="D5:E5"/>
    <mergeCell ref="A1:G1"/>
    <mergeCell ref="A4:G4"/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workbookViewId="0" topLeftCell="A1">
      <selection activeCell="A1" sqref="A1:IV16384"/>
    </sheetView>
  </sheetViews>
  <sheetFormatPr defaultColWidth="9.140625" defaultRowHeight="12.75"/>
  <cols>
    <col min="1" max="1" width="37.140625" style="967" bestFit="1" customWidth="1"/>
    <col min="2" max="2" width="9.140625" style="967" bestFit="1" customWidth="1"/>
    <col min="3" max="3" width="7.57421875" style="967" bestFit="1" customWidth="1"/>
    <col min="4" max="4" width="7.140625" style="967" bestFit="1" customWidth="1"/>
    <col min="5" max="5" width="7.57421875" style="967" bestFit="1" customWidth="1"/>
    <col min="6" max="6" width="7.8515625" style="967" bestFit="1" customWidth="1"/>
    <col min="7" max="7" width="7.140625" style="967" bestFit="1" customWidth="1"/>
    <col min="8" max="8" width="7.57421875" style="967" bestFit="1" customWidth="1"/>
    <col min="9" max="12" width="8.57421875" style="967" bestFit="1" customWidth="1"/>
    <col min="13" max="16384" width="9.140625" style="967" customWidth="1"/>
  </cols>
  <sheetData>
    <row r="1" spans="1:13" ht="12.75">
      <c r="A1" s="1697" t="s">
        <v>65</v>
      </c>
      <c r="B1" s="1697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"/>
    </row>
    <row r="2" spans="1:256" ht="12.75">
      <c r="A2" s="1697" t="s">
        <v>855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1697"/>
      <c r="Y2" s="1697"/>
      <c r="Z2" s="1697"/>
      <c r="AA2" s="1697"/>
      <c r="AB2" s="1697"/>
      <c r="AC2" s="1697"/>
      <c r="AD2" s="1697"/>
      <c r="AE2" s="1697"/>
      <c r="AF2" s="1697"/>
      <c r="AG2" s="1697"/>
      <c r="AH2" s="1697"/>
      <c r="AI2" s="1697"/>
      <c r="AJ2" s="1697"/>
      <c r="AK2" s="1697"/>
      <c r="AL2" s="1697"/>
      <c r="AM2" s="1697"/>
      <c r="AN2" s="1697"/>
      <c r="AO2" s="1697"/>
      <c r="AP2" s="1697"/>
      <c r="AQ2" s="1697"/>
      <c r="AR2" s="1697"/>
      <c r="AS2" s="1697"/>
      <c r="AT2" s="1697"/>
      <c r="AU2" s="1697"/>
      <c r="AV2" s="1697"/>
      <c r="AW2" s="1697"/>
      <c r="AX2" s="1697"/>
      <c r="AY2" s="1697"/>
      <c r="AZ2" s="1697"/>
      <c r="BA2" s="1697"/>
      <c r="BB2" s="1697"/>
      <c r="BC2" s="1697"/>
      <c r="BD2" s="1697"/>
      <c r="BE2" s="1697"/>
      <c r="BF2" s="1697"/>
      <c r="BG2" s="1697"/>
      <c r="BH2" s="1697"/>
      <c r="BI2" s="1697"/>
      <c r="BJ2" s="1697"/>
      <c r="BK2" s="1697"/>
      <c r="BL2" s="1697"/>
      <c r="BM2" s="1697"/>
      <c r="BN2" s="1697"/>
      <c r="BO2" s="1697"/>
      <c r="BP2" s="1697"/>
      <c r="BQ2" s="1697"/>
      <c r="BR2" s="1697"/>
      <c r="BS2" s="1697"/>
      <c r="BT2" s="1697"/>
      <c r="BU2" s="1697"/>
      <c r="BV2" s="1697"/>
      <c r="BW2" s="1697"/>
      <c r="BX2" s="1697"/>
      <c r="BY2" s="1697"/>
      <c r="BZ2" s="1697"/>
      <c r="CA2" s="1697"/>
      <c r="CB2" s="1697"/>
      <c r="CC2" s="1697"/>
      <c r="CD2" s="1697"/>
      <c r="CE2" s="1697"/>
      <c r="CF2" s="1697"/>
      <c r="CG2" s="1697"/>
      <c r="CH2" s="1697"/>
      <c r="CI2" s="1697"/>
      <c r="CJ2" s="1697"/>
      <c r="CK2" s="1697"/>
      <c r="CL2" s="1697"/>
      <c r="CM2" s="1697"/>
      <c r="CN2" s="1697"/>
      <c r="CO2" s="1697"/>
      <c r="CP2" s="1697"/>
      <c r="CQ2" s="1697"/>
      <c r="CR2" s="1697"/>
      <c r="CS2" s="1697"/>
      <c r="CT2" s="1697"/>
      <c r="CU2" s="1697"/>
      <c r="CV2" s="1697"/>
      <c r="CW2" s="1697"/>
      <c r="CX2" s="1697"/>
      <c r="CY2" s="1697"/>
      <c r="CZ2" s="1697"/>
      <c r="DA2" s="1697"/>
      <c r="DB2" s="1697"/>
      <c r="DC2" s="1697"/>
      <c r="DD2" s="1697"/>
      <c r="DE2" s="1697"/>
      <c r="DF2" s="1697"/>
      <c r="DG2" s="1697"/>
      <c r="DH2" s="1697"/>
      <c r="DI2" s="1697"/>
      <c r="DJ2" s="1697"/>
      <c r="DK2" s="1697"/>
      <c r="DL2" s="1697"/>
      <c r="DM2" s="1697"/>
      <c r="DN2" s="1697"/>
      <c r="DO2" s="1697"/>
      <c r="DP2" s="1697"/>
      <c r="DQ2" s="1697"/>
      <c r="DR2" s="1697"/>
      <c r="DS2" s="1697"/>
      <c r="DT2" s="1697"/>
      <c r="DU2" s="1697"/>
      <c r="DV2" s="1697"/>
      <c r="DW2" s="1697"/>
      <c r="DX2" s="1697"/>
      <c r="DY2" s="1697"/>
      <c r="DZ2" s="1697"/>
      <c r="EA2" s="1697"/>
      <c r="EB2" s="1697"/>
      <c r="EC2" s="1697"/>
      <c r="ED2" s="1697"/>
      <c r="EE2" s="1697"/>
      <c r="EF2" s="1697"/>
      <c r="EG2" s="1697"/>
      <c r="EH2" s="1697"/>
      <c r="EI2" s="1697"/>
      <c r="EJ2" s="1697"/>
      <c r="EK2" s="1697"/>
      <c r="EL2" s="1697"/>
      <c r="EM2" s="1697"/>
      <c r="EN2" s="1697"/>
      <c r="EO2" s="1697"/>
      <c r="EP2" s="1697"/>
      <c r="EQ2" s="1697"/>
      <c r="ER2" s="1697"/>
      <c r="ES2" s="1697"/>
      <c r="ET2" s="1697"/>
      <c r="EU2" s="1697"/>
      <c r="EV2" s="1697"/>
      <c r="EW2" s="1697"/>
      <c r="EX2" s="1697"/>
      <c r="EY2" s="1697"/>
      <c r="EZ2" s="1697"/>
      <c r="FA2" s="1697"/>
      <c r="FB2" s="1697"/>
      <c r="FC2" s="1697"/>
      <c r="FD2" s="1697"/>
      <c r="FE2" s="1697"/>
      <c r="FF2" s="1697"/>
      <c r="FG2" s="1697"/>
      <c r="FH2" s="1697"/>
      <c r="FI2" s="1697"/>
      <c r="FJ2" s="1697"/>
      <c r="FK2" s="1697"/>
      <c r="FL2" s="1697"/>
      <c r="FM2" s="1697"/>
      <c r="FN2" s="1697"/>
      <c r="FO2" s="1697"/>
      <c r="FP2" s="1697"/>
      <c r="FQ2" s="1697"/>
      <c r="FR2" s="1697"/>
      <c r="FS2" s="1697"/>
      <c r="FT2" s="1697"/>
      <c r="FU2" s="1697"/>
      <c r="FV2" s="1697"/>
      <c r="FW2" s="1697"/>
      <c r="FX2" s="1697"/>
      <c r="FY2" s="1697"/>
      <c r="FZ2" s="1697"/>
      <c r="GA2" s="1697"/>
      <c r="GB2" s="1697"/>
      <c r="GC2" s="1697"/>
      <c r="GD2" s="1697"/>
      <c r="GE2" s="1697"/>
      <c r="GF2" s="1697"/>
      <c r="GG2" s="1697"/>
      <c r="GH2" s="1697"/>
      <c r="GI2" s="1697"/>
      <c r="GJ2" s="1697"/>
      <c r="GK2" s="1697"/>
      <c r="GL2" s="1697"/>
      <c r="GM2" s="1697"/>
      <c r="GN2" s="1697"/>
      <c r="GO2" s="1697"/>
      <c r="GP2" s="1697"/>
      <c r="GQ2" s="1697"/>
      <c r="GR2" s="1697"/>
      <c r="GS2" s="1697"/>
      <c r="GT2" s="1697"/>
      <c r="GU2" s="1697"/>
      <c r="GV2" s="1697"/>
      <c r="GW2" s="1697"/>
      <c r="GX2" s="1697"/>
      <c r="GY2" s="1697"/>
      <c r="GZ2" s="1697"/>
      <c r="HA2" s="1697"/>
      <c r="HB2" s="1697"/>
      <c r="HC2" s="1697"/>
      <c r="HD2" s="1697"/>
      <c r="HE2" s="1697"/>
      <c r="HF2" s="1697"/>
      <c r="HG2" s="1697"/>
      <c r="HH2" s="1697"/>
      <c r="HI2" s="1697"/>
      <c r="HJ2" s="1697"/>
      <c r="HK2" s="1697"/>
      <c r="HL2" s="1697"/>
      <c r="HM2" s="1697"/>
      <c r="HN2" s="1697"/>
      <c r="HO2" s="1697"/>
      <c r="HP2" s="1697"/>
      <c r="HQ2" s="1697"/>
      <c r="HR2" s="1697"/>
      <c r="HS2" s="1697"/>
      <c r="HT2" s="1697"/>
      <c r="HU2" s="1697"/>
      <c r="HV2" s="1697"/>
      <c r="HW2" s="1697"/>
      <c r="HX2" s="1697"/>
      <c r="HY2" s="1697"/>
      <c r="HZ2" s="1697"/>
      <c r="IA2" s="1697"/>
      <c r="IB2" s="1697"/>
      <c r="IC2" s="1697"/>
      <c r="ID2" s="1697"/>
      <c r="IE2" s="1697"/>
      <c r="IF2" s="1697"/>
      <c r="IG2" s="1697"/>
      <c r="IH2" s="1697"/>
      <c r="II2" s="1697"/>
      <c r="IJ2" s="1697"/>
      <c r="IK2" s="1697"/>
      <c r="IL2" s="1697"/>
      <c r="IM2" s="1697"/>
      <c r="IN2" s="1697"/>
      <c r="IO2" s="1697"/>
      <c r="IP2" s="1697"/>
      <c r="IQ2" s="1697"/>
      <c r="IR2" s="1697"/>
      <c r="IS2" s="1697"/>
      <c r="IT2" s="1697"/>
      <c r="IU2" s="1697"/>
      <c r="IV2" s="1697"/>
    </row>
    <row r="3" spans="1:256" ht="12.75">
      <c r="A3" s="1697" t="s">
        <v>856</v>
      </c>
      <c r="B3" s="1697"/>
      <c r="C3" s="1697"/>
      <c r="D3" s="1697"/>
      <c r="E3" s="1697"/>
      <c r="F3" s="1697"/>
      <c r="G3" s="1697"/>
      <c r="H3" s="1697"/>
      <c r="I3" s="1697"/>
      <c r="J3" s="1697"/>
      <c r="K3" s="1697"/>
      <c r="L3" s="1697"/>
      <c r="M3" s="1697"/>
      <c r="N3" s="1697"/>
      <c r="O3" s="1697"/>
      <c r="P3" s="1697"/>
      <c r="Q3" s="1697"/>
      <c r="R3" s="1697"/>
      <c r="S3" s="1697"/>
      <c r="T3" s="1697"/>
      <c r="U3" s="1697"/>
      <c r="V3" s="1697"/>
      <c r="W3" s="1697"/>
      <c r="X3" s="1697"/>
      <c r="Y3" s="1697"/>
      <c r="Z3" s="1697"/>
      <c r="AA3" s="1697"/>
      <c r="AB3" s="1697"/>
      <c r="AC3" s="1697"/>
      <c r="AD3" s="1697"/>
      <c r="AE3" s="1697"/>
      <c r="AF3" s="1697"/>
      <c r="AG3" s="1697"/>
      <c r="AH3" s="1697"/>
      <c r="AI3" s="1697"/>
      <c r="AJ3" s="1697"/>
      <c r="AK3" s="1697"/>
      <c r="AL3" s="1697"/>
      <c r="AM3" s="1697"/>
      <c r="AN3" s="1697"/>
      <c r="AO3" s="1697"/>
      <c r="AP3" s="1697"/>
      <c r="AQ3" s="1697"/>
      <c r="AR3" s="1697"/>
      <c r="AS3" s="1697"/>
      <c r="AT3" s="1697"/>
      <c r="AU3" s="1697"/>
      <c r="AV3" s="1697"/>
      <c r="AW3" s="1697"/>
      <c r="AX3" s="1697"/>
      <c r="AY3" s="1697"/>
      <c r="AZ3" s="1697"/>
      <c r="BA3" s="1697"/>
      <c r="BB3" s="1697"/>
      <c r="BC3" s="1697"/>
      <c r="BD3" s="1697"/>
      <c r="BE3" s="1697"/>
      <c r="BF3" s="1697"/>
      <c r="BG3" s="1697"/>
      <c r="BH3" s="1697"/>
      <c r="BI3" s="1697"/>
      <c r="BJ3" s="1697"/>
      <c r="BK3" s="1697"/>
      <c r="BL3" s="1697"/>
      <c r="BM3" s="1697"/>
      <c r="BN3" s="1697"/>
      <c r="BO3" s="1697"/>
      <c r="BP3" s="1697"/>
      <c r="BQ3" s="1697"/>
      <c r="BR3" s="1697"/>
      <c r="BS3" s="1697"/>
      <c r="BT3" s="1697"/>
      <c r="BU3" s="1697"/>
      <c r="BV3" s="1697"/>
      <c r="BW3" s="1697"/>
      <c r="BX3" s="1697"/>
      <c r="BY3" s="1697"/>
      <c r="BZ3" s="1697"/>
      <c r="CA3" s="1697"/>
      <c r="CB3" s="1697"/>
      <c r="CC3" s="1697"/>
      <c r="CD3" s="1697"/>
      <c r="CE3" s="1697"/>
      <c r="CF3" s="1697"/>
      <c r="CG3" s="1697"/>
      <c r="CH3" s="1697"/>
      <c r="CI3" s="1697"/>
      <c r="CJ3" s="1697"/>
      <c r="CK3" s="1697"/>
      <c r="CL3" s="1697"/>
      <c r="CM3" s="1697"/>
      <c r="CN3" s="1697"/>
      <c r="CO3" s="1697"/>
      <c r="CP3" s="1697"/>
      <c r="CQ3" s="1697"/>
      <c r="CR3" s="1697"/>
      <c r="CS3" s="1697"/>
      <c r="CT3" s="1697"/>
      <c r="CU3" s="1697"/>
      <c r="CV3" s="1697"/>
      <c r="CW3" s="1697"/>
      <c r="CX3" s="1697"/>
      <c r="CY3" s="1697"/>
      <c r="CZ3" s="1697"/>
      <c r="DA3" s="1697"/>
      <c r="DB3" s="1697"/>
      <c r="DC3" s="1697"/>
      <c r="DD3" s="1697"/>
      <c r="DE3" s="1697"/>
      <c r="DF3" s="1697"/>
      <c r="DG3" s="1697"/>
      <c r="DH3" s="1697"/>
      <c r="DI3" s="1697"/>
      <c r="DJ3" s="1697"/>
      <c r="DK3" s="1697"/>
      <c r="DL3" s="1697"/>
      <c r="DM3" s="1697"/>
      <c r="DN3" s="1697"/>
      <c r="DO3" s="1697"/>
      <c r="DP3" s="1697"/>
      <c r="DQ3" s="1697"/>
      <c r="DR3" s="1697"/>
      <c r="DS3" s="1697"/>
      <c r="DT3" s="1697"/>
      <c r="DU3" s="1697"/>
      <c r="DV3" s="1697"/>
      <c r="DW3" s="1697"/>
      <c r="DX3" s="1697"/>
      <c r="DY3" s="1697"/>
      <c r="DZ3" s="1697"/>
      <c r="EA3" s="1697"/>
      <c r="EB3" s="1697"/>
      <c r="EC3" s="1697"/>
      <c r="ED3" s="1697"/>
      <c r="EE3" s="1697"/>
      <c r="EF3" s="1697"/>
      <c r="EG3" s="1697"/>
      <c r="EH3" s="1697"/>
      <c r="EI3" s="1697"/>
      <c r="EJ3" s="1697"/>
      <c r="EK3" s="1697"/>
      <c r="EL3" s="1697"/>
      <c r="EM3" s="1697"/>
      <c r="EN3" s="1697"/>
      <c r="EO3" s="1697"/>
      <c r="EP3" s="1697"/>
      <c r="EQ3" s="1697"/>
      <c r="ER3" s="1697"/>
      <c r="ES3" s="1697"/>
      <c r="ET3" s="1697"/>
      <c r="EU3" s="1697"/>
      <c r="EV3" s="1697"/>
      <c r="EW3" s="1697"/>
      <c r="EX3" s="1697"/>
      <c r="EY3" s="1697"/>
      <c r="EZ3" s="1697"/>
      <c r="FA3" s="1697"/>
      <c r="FB3" s="1697"/>
      <c r="FC3" s="1697"/>
      <c r="FD3" s="1697"/>
      <c r="FE3" s="1697"/>
      <c r="FF3" s="1697"/>
      <c r="FG3" s="1697"/>
      <c r="FH3" s="1697"/>
      <c r="FI3" s="1697"/>
      <c r="FJ3" s="1697"/>
      <c r="FK3" s="1697"/>
      <c r="FL3" s="1697"/>
      <c r="FM3" s="1697"/>
      <c r="FN3" s="1697"/>
      <c r="FO3" s="1697"/>
      <c r="FP3" s="1697"/>
      <c r="FQ3" s="1697"/>
      <c r="FR3" s="1697"/>
      <c r="FS3" s="1697"/>
      <c r="FT3" s="1697"/>
      <c r="FU3" s="1697"/>
      <c r="FV3" s="1697"/>
      <c r="FW3" s="1697"/>
      <c r="FX3" s="1697"/>
      <c r="FY3" s="1697"/>
      <c r="FZ3" s="1697"/>
      <c r="GA3" s="1697"/>
      <c r="GB3" s="1697"/>
      <c r="GC3" s="1697"/>
      <c r="GD3" s="1697"/>
      <c r="GE3" s="1697"/>
      <c r="GF3" s="1697"/>
      <c r="GG3" s="1697"/>
      <c r="GH3" s="1697"/>
      <c r="GI3" s="1697"/>
      <c r="GJ3" s="1697"/>
      <c r="GK3" s="1697"/>
      <c r="GL3" s="1697"/>
      <c r="GM3" s="1697"/>
      <c r="GN3" s="1697"/>
      <c r="GO3" s="1697"/>
      <c r="GP3" s="1697"/>
      <c r="GQ3" s="1697"/>
      <c r="GR3" s="1697"/>
      <c r="GS3" s="1697"/>
      <c r="GT3" s="1697"/>
      <c r="GU3" s="1697"/>
      <c r="GV3" s="1697"/>
      <c r="GW3" s="1697"/>
      <c r="GX3" s="1697"/>
      <c r="GY3" s="1697"/>
      <c r="GZ3" s="1697"/>
      <c r="HA3" s="1697"/>
      <c r="HB3" s="1697"/>
      <c r="HC3" s="1697"/>
      <c r="HD3" s="1697"/>
      <c r="HE3" s="1697"/>
      <c r="HF3" s="1697"/>
      <c r="HG3" s="1697"/>
      <c r="HH3" s="1697"/>
      <c r="HI3" s="1697"/>
      <c r="HJ3" s="1697"/>
      <c r="HK3" s="1697"/>
      <c r="HL3" s="1697"/>
      <c r="HM3" s="1697"/>
      <c r="HN3" s="1697"/>
      <c r="HO3" s="1697"/>
      <c r="HP3" s="1697"/>
      <c r="HQ3" s="1697"/>
      <c r="HR3" s="1697"/>
      <c r="HS3" s="1697"/>
      <c r="HT3" s="1697"/>
      <c r="HU3" s="1697"/>
      <c r="HV3" s="1697"/>
      <c r="HW3" s="1697"/>
      <c r="HX3" s="1697"/>
      <c r="HY3" s="1697"/>
      <c r="HZ3" s="1697"/>
      <c r="IA3" s="1697"/>
      <c r="IB3" s="1697"/>
      <c r="IC3" s="1697"/>
      <c r="ID3" s="1697"/>
      <c r="IE3" s="1697"/>
      <c r="IF3" s="1697"/>
      <c r="IG3" s="1697"/>
      <c r="IH3" s="1697"/>
      <c r="II3" s="1697"/>
      <c r="IJ3" s="1697"/>
      <c r="IK3" s="1697"/>
      <c r="IL3" s="1697"/>
      <c r="IM3" s="1697"/>
      <c r="IN3" s="1697"/>
      <c r="IO3" s="1697"/>
      <c r="IP3" s="1697"/>
      <c r="IQ3" s="1697"/>
      <c r="IR3" s="1697"/>
      <c r="IS3" s="1697"/>
      <c r="IT3" s="1697"/>
      <c r="IU3" s="1697"/>
      <c r="IV3" s="1697"/>
    </row>
    <row r="4" spans="1:256" ht="12.75">
      <c r="A4" s="1697" t="s">
        <v>617</v>
      </c>
      <c r="B4" s="1697"/>
      <c r="C4" s="1697"/>
      <c r="D4" s="1697"/>
      <c r="E4" s="1697"/>
      <c r="F4" s="1697"/>
      <c r="G4" s="1697"/>
      <c r="H4" s="1697"/>
      <c r="I4" s="1697"/>
      <c r="J4" s="1697"/>
      <c r="K4" s="1697"/>
      <c r="L4" s="1697"/>
      <c r="M4" s="1697"/>
      <c r="N4" s="1697"/>
      <c r="O4" s="1697"/>
      <c r="P4" s="1697"/>
      <c r="Q4" s="1697"/>
      <c r="R4" s="1697"/>
      <c r="S4" s="1697"/>
      <c r="T4" s="1697"/>
      <c r="U4" s="1697"/>
      <c r="V4" s="1697"/>
      <c r="W4" s="1697"/>
      <c r="X4" s="1697"/>
      <c r="Y4" s="1697"/>
      <c r="Z4" s="1697"/>
      <c r="AA4" s="1697"/>
      <c r="AB4" s="1697"/>
      <c r="AC4" s="1697"/>
      <c r="AD4" s="1697"/>
      <c r="AE4" s="1697"/>
      <c r="AF4" s="1697"/>
      <c r="AG4" s="1697"/>
      <c r="AH4" s="1697"/>
      <c r="AI4" s="1697"/>
      <c r="AJ4" s="1697"/>
      <c r="AK4" s="1697"/>
      <c r="AL4" s="1697"/>
      <c r="AM4" s="1697"/>
      <c r="AN4" s="1697"/>
      <c r="AO4" s="1697"/>
      <c r="AP4" s="1697"/>
      <c r="AQ4" s="1697"/>
      <c r="AR4" s="1697"/>
      <c r="AS4" s="1697"/>
      <c r="AT4" s="1697"/>
      <c r="AU4" s="1697"/>
      <c r="AV4" s="1697"/>
      <c r="AW4" s="1697"/>
      <c r="AX4" s="1697"/>
      <c r="AY4" s="1697"/>
      <c r="AZ4" s="1697"/>
      <c r="BA4" s="1697"/>
      <c r="BB4" s="1697"/>
      <c r="BC4" s="1697"/>
      <c r="BD4" s="1697"/>
      <c r="BE4" s="1697"/>
      <c r="BF4" s="1697"/>
      <c r="BG4" s="1697"/>
      <c r="BH4" s="1697"/>
      <c r="BI4" s="1697"/>
      <c r="BJ4" s="1697"/>
      <c r="BK4" s="1697"/>
      <c r="BL4" s="1697"/>
      <c r="BM4" s="1697"/>
      <c r="BN4" s="1697"/>
      <c r="BO4" s="1697"/>
      <c r="BP4" s="1697"/>
      <c r="BQ4" s="1697"/>
      <c r="BR4" s="1697"/>
      <c r="BS4" s="1697"/>
      <c r="BT4" s="1697"/>
      <c r="BU4" s="1697"/>
      <c r="BV4" s="1697"/>
      <c r="BW4" s="1697"/>
      <c r="BX4" s="1697"/>
      <c r="BY4" s="1697"/>
      <c r="BZ4" s="1697"/>
      <c r="CA4" s="1697"/>
      <c r="CB4" s="1697"/>
      <c r="CC4" s="1697"/>
      <c r="CD4" s="1697"/>
      <c r="CE4" s="1697"/>
      <c r="CF4" s="1697"/>
      <c r="CG4" s="1697"/>
      <c r="CH4" s="1697"/>
      <c r="CI4" s="1697"/>
      <c r="CJ4" s="1697"/>
      <c r="CK4" s="1697"/>
      <c r="CL4" s="1697"/>
      <c r="CM4" s="1697"/>
      <c r="CN4" s="1697"/>
      <c r="CO4" s="1697"/>
      <c r="CP4" s="1697"/>
      <c r="CQ4" s="1697"/>
      <c r="CR4" s="1697"/>
      <c r="CS4" s="1697"/>
      <c r="CT4" s="1697"/>
      <c r="CU4" s="1697"/>
      <c r="CV4" s="1697"/>
      <c r="CW4" s="1697"/>
      <c r="CX4" s="1697"/>
      <c r="CY4" s="1697"/>
      <c r="CZ4" s="1697"/>
      <c r="DA4" s="1697"/>
      <c r="DB4" s="1697"/>
      <c r="DC4" s="1697"/>
      <c r="DD4" s="1697"/>
      <c r="DE4" s="1697"/>
      <c r="DF4" s="1697"/>
      <c r="DG4" s="1697"/>
      <c r="DH4" s="1697"/>
      <c r="DI4" s="1697"/>
      <c r="DJ4" s="1697"/>
      <c r="DK4" s="1697"/>
      <c r="DL4" s="1697"/>
      <c r="DM4" s="1697"/>
      <c r="DN4" s="1697"/>
      <c r="DO4" s="1697"/>
      <c r="DP4" s="1697"/>
      <c r="DQ4" s="1697"/>
      <c r="DR4" s="1697"/>
      <c r="DS4" s="1697"/>
      <c r="DT4" s="1697"/>
      <c r="DU4" s="1697"/>
      <c r="DV4" s="1697"/>
      <c r="DW4" s="1697"/>
      <c r="DX4" s="1697"/>
      <c r="DY4" s="1697"/>
      <c r="DZ4" s="1697"/>
      <c r="EA4" s="1697"/>
      <c r="EB4" s="1697"/>
      <c r="EC4" s="1697"/>
      <c r="ED4" s="1697"/>
      <c r="EE4" s="1697"/>
      <c r="EF4" s="1697"/>
      <c r="EG4" s="1697"/>
      <c r="EH4" s="1697"/>
      <c r="EI4" s="1697"/>
      <c r="EJ4" s="1697"/>
      <c r="EK4" s="1697"/>
      <c r="EL4" s="1697"/>
      <c r="EM4" s="1697"/>
      <c r="EN4" s="1697"/>
      <c r="EO4" s="1697"/>
      <c r="EP4" s="1697"/>
      <c r="EQ4" s="1697"/>
      <c r="ER4" s="1697"/>
      <c r="ES4" s="1697"/>
      <c r="ET4" s="1697"/>
      <c r="EU4" s="1697"/>
      <c r="EV4" s="1697"/>
      <c r="EW4" s="1697"/>
      <c r="EX4" s="1697"/>
      <c r="EY4" s="1697"/>
      <c r="EZ4" s="1697"/>
      <c r="FA4" s="1697"/>
      <c r="FB4" s="1697"/>
      <c r="FC4" s="1697"/>
      <c r="FD4" s="1697"/>
      <c r="FE4" s="1697"/>
      <c r="FF4" s="1697"/>
      <c r="FG4" s="1697"/>
      <c r="FH4" s="1697"/>
      <c r="FI4" s="1697"/>
      <c r="FJ4" s="1697"/>
      <c r="FK4" s="1697"/>
      <c r="FL4" s="1697"/>
      <c r="FM4" s="1697"/>
      <c r="FN4" s="1697"/>
      <c r="FO4" s="1697"/>
      <c r="FP4" s="1697"/>
      <c r="FQ4" s="1697"/>
      <c r="FR4" s="1697"/>
      <c r="FS4" s="1697"/>
      <c r="FT4" s="1697"/>
      <c r="FU4" s="1697"/>
      <c r="FV4" s="1697"/>
      <c r="FW4" s="1697"/>
      <c r="FX4" s="1697"/>
      <c r="FY4" s="1697"/>
      <c r="FZ4" s="1697"/>
      <c r="GA4" s="1697"/>
      <c r="GB4" s="1697"/>
      <c r="GC4" s="1697"/>
      <c r="GD4" s="1697"/>
      <c r="GE4" s="1697"/>
      <c r="GF4" s="1697"/>
      <c r="GG4" s="1697"/>
      <c r="GH4" s="1697"/>
      <c r="GI4" s="1697"/>
      <c r="GJ4" s="1697"/>
      <c r="GK4" s="1697"/>
      <c r="GL4" s="1697"/>
      <c r="GM4" s="1697"/>
      <c r="GN4" s="1697"/>
      <c r="GO4" s="1697"/>
      <c r="GP4" s="1697"/>
      <c r="GQ4" s="1697"/>
      <c r="GR4" s="1697"/>
      <c r="GS4" s="1697"/>
      <c r="GT4" s="1697"/>
      <c r="GU4" s="1697"/>
      <c r="GV4" s="1697"/>
      <c r="GW4" s="1697"/>
      <c r="GX4" s="1697"/>
      <c r="GY4" s="1697"/>
      <c r="GZ4" s="1697"/>
      <c r="HA4" s="1697"/>
      <c r="HB4" s="1697"/>
      <c r="HC4" s="1697"/>
      <c r="HD4" s="1697"/>
      <c r="HE4" s="1697"/>
      <c r="HF4" s="1697"/>
      <c r="HG4" s="1697"/>
      <c r="HH4" s="1697"/>
      <c r="HI4" s="1697"/>
      <c r="HJ4" s="1697"/>
      <c r="HK4" s="1697"/>
      <c r="HL4" s="1697"/>
      <c r="HM4" s="1697"/>
      <c r="HN4" s="1697"/>
      <c r="HO4" s="1697"/>
      <c r="HP4" s="1697"/>
      <c r="HQ4" s="1697"/>
      <c r="HR4" s="1697"/>
      <c r="HS4" s="1697"/>
      <c r="HT4" s="1697"/>
      <c r="HU4" s="1697"/>
      <c r="HV4" s="1697"/>
      <c r="HW4" s="1697"/>
      <c r="HX4" s="1697"/>
      <c r="HY4" s="1697"/>
      <c r="HZ4" s="1697"/>
      <c r="IA4" s="1697"/>
      <c r="IB4" s="1697"/>
      <c r="IC4" s="1697"/>
      <c r="ID4" s="1697"/>
      <c r="IE4" s="1697"/>
      <c r="IF4" s="1697"/>
      <c r="IG4" s="1697"/>
      <c r="IH4" s="1697"/>
      <c r="II4" s="1697"/>
      <c r="IJ4" s="1697"/>
      <c r="IK4" s="1697"/>
      <c r="IL4" s="1697"/>
      <c r="IM4" s="1697"/>
      <c r="IN4" s="1697"/>
      <c r="IO4" s="1697"/>
      <c r="IP4" s="1697"/>
      <c r="IQ4" s="1697"/>
      <c r="IR4" s="1697"/>
      <c r="IS4" s="1697"/>
      <c r="IT4" s="1697"/>
      <c r="IU4" s="1697"/>
      <c r="IV4" s="1697"/>
    </row>
    <row r="5" spans="1:256" ht="13.5" thickBot="1">
      <c r="A5" s="1697" t="s">
        <v>691</v>
      </c>
      <c r="B5" s="1697"/>
      <c r="C5" s="1697"/>
      <c r="D5" s="1697"/>
      <c r="E5" s="1697"/>
      <c r="F5" s="1697"/>
      <c r="G5" s="1697"/>
      <c r="H5" s="1697"/>
      <c r="I5" s="1697"/>
      <c r="J5" s="1697"/>
      <c r="K5" s="1697"/>
      <c r="L5" s="1697"/>
      <c r="M5" s="1697"/>
      <c r="N5" s="1697"/>
      <c r="O5" s="1697"/>
      <c r="P5" s="1697"/>
      <c r="Q5" s="1697"/>
      <c r="R5" s="1697"/>
      <c r="S5" s="1697"/>
      <c r="T5" s="1697"/>
      <c r="U5" s="1697"/>
      <c r="V5" s="1697"/>
      <c r="W5" s="1697"/>
      <c r="X5" s="1697"/>
      <c r="Y5" s="1697"/>
      <c r="Z5" s="1697"/>
      <c r="AA5" s="1697"/>
      <c r="AB5" s="1697"/>
      <c r="AC5" s="1697"/>
      <c r="AD5" s="1697"/>
      <c r="AE5" s="1697"/>
      <c r="AF5" s="1697"/>
      <c r="AG5" s="1697"/>
      <c r="AH5" s="1697"/>
      <c r="AI5" s="1697"/>
      <c r="AJ5" s="1697"/>
      <c r="AK5" s="1697"/>
      <c r="AL5" s="1697"/>
      <c r="AM5" s="1697"/>
      <c r="AN5" s="1697"/>
      <c r="AO5" s="1697"/>
      <c r="AP5" s="1697"/>
      <c r="AQ5" s="1697"/>
      <c r="AR5" s="1697"/>
      <c r="AS5" s="1697"/>
      <c r="AT5" s="1697"/>
      <c r="AU5" s="1697"/>
      <c r="AV5" s="1697"/>
      <c r="AW5" s="1697"/>
      <c r="AX5" s="1697"/>
      <c r="AY5" s="1697"/>
      <c r="AZ5" s="1697"/>
      <c r="BA5" s="1697"/>
      <c r="BB5" s="1697"/>
      <c r="BC5" s="1697"/>
      <c r="BD5" s="1697"/>
      <c r="BE5" s="1697"/>
      <c r="BF5" s="1697"/>
      <c r="BG5" s="1697"/>
      <c r="BH5" s="1697"/>
      <c r="BI5" s="1697"/>
      <c r="BJ5" s="1697"/>
      <c r="BK5" s="1697"/>
      <c r="BL5" s="1697"/>
      <c r="BM5" s="1697"/>
      <c r="BN5" s="1697"/>
      <c r="BO5" s="1697"/>
      <c r="BP5" s="1697"/>
      <c r="BQ5" s="1697"/>
      <c r="BR5" s="1697"/>
      <c r="BS5" s="1697"/>
      <c r="BT5" s="1697"/>
      <c r="BU5" s="1697"/>
      <c r="BV5" s="1697"/>
      <c r="BW5" s="1697"/>
      <c r="BX5" s="1697"/>
      <c r="BY5" s="1697"/>
      <c r="BZ5" s="1697"/>
      <c r="CA5" s="1697"/>
      <c r="CB5" s="1697"/>
      <c r="CC5" s="1697"/>
      <c r="CD5" s="1697"/>
      <c r="CE5" s="1697"/>
      <c r="CF5" s="1697"/>
      <c r="CG5" s="1697"/>
      <c r="CH5" s="1697"/>
      <c r="CI5" s="1697"/>
      <c r="CJ5" s="1697"/>
      <c r="CK5" s="1697"/>
      <c r="CL5" s="1697"/>
      <c r="CM5" s="1697"/>
      <c r="CN5" s="1697"/>
      <c r="CO5" s="1697"/>
      <c r="CP5" s="1697"/>
      <c r="CQ5" s="1697"/>
      <c r="CR5" s="1697"/>
      <c r="CS5" s="1697"/>
      <c r="CT5" s="1697"/>
      <c r="CU5" s="1697"/>
      <c r="CV5" s="1697"/>
      <c r="CW5" s="1697"/>
      <c r="CX5" s="1697"/>
      <c r="CY5" s="1697"/>
      <c r="CZ5" s="1697"/>
      <c r="DA5" s="1697"/>
      <c r="DB5" s="1697"/>
      <c r="DC5" s="1697"/>
      <c r="DD5" s="1697"/>
      <c r="DE5" s="1697"/>
      <c r="DF5" s="1697"/>
      <c r="DG5" s="1697"/>
      <c r="DH5" s="1697"/>
      <c r="DI5" s="1697"/>
      <c r="DJ5" s="1697"/>
      <c r="DK5" s="1697"/>
      <c r="DL5" s="1697"/>
      <c r="DM5" s="1697"/>
      <c r="DN5" s="1697"/>
      <c r="DO5" s="1697"/>
      <c r="DP5" s="1697"/>
      <c r="DQ5" s="1697"/>
      <c r="DR5" s="1697"/>
      <c r="DS5" s="1697"/>
      <c r="DT5" s="1697"/>
      <c r="DU5" s="1697"/>
      <c r="DV5" s="1697"/>
      <c r="DW5" s="1697"/>
      <c r="DX5" s="1697"/>
      <c r="DY5" s="1697"/>
      <c r="DZ5" s="1697"/>
      <c r="EA5" s="1697"/>
      <c r="EB5" s="1697"/>
      <c r="EC5" s="1697"/>
      <c r="ED5" s="1697"/>
      <c r="EE5" s="1697"/>
      <c r="EF5" s="1697"/>
      <c r="EG5" s="1697"/>
      <c r="EH5" s="1697"/>
      <c r="EI5" s="1697"/>
      <c r="EJ5" s="1697"/>
      <c r="EK5" s="1697"/>
      <c r="EL5" s="1697"/>
      <c r="EM5" s="1697"/>
      <c r="EN5" s="1697"/>
      <c r="EO5" s="1697"/>
      <c r="EP5" s="1697"/>
      <c r="EQ5" s="1697"/>
      <c r="ER5" s="1697"/>
      <c r="ES5" s="1697"/>
      <c r="ET5" s="1697"/>
      <c r="EU5" s="1697"/>
      <c r="EV5" s="1697"/>
      <c r="EW5" s="1697"/>
      <c r="EX5" s="1697"/>
      <c r="EY5" s="1697"/>
      <c r="EZ5" s="1697"/>
      <c r="FA5" s="1697"/>
      <c r="FB5" s="1697"/>
      <c r="FC5" s="1697"/>
      <c r="FD5" s="1697"/>
      <c r="FE5" s="1697"/>
      <c r="FF5" s="1697"/>
      <c r="FG5" s="1697"/>
      <c r="FH5" s="1697"/>
      <c r="FI5" s="1697"/>
      <c r="FJ5" s="1697"/>
      <c r="FK5" s="1697"/>
      <c r="FL5" s="1697"/>
      <c r="FM5" s="1697"/>
      <c r="FN5" s="1697"/>
      <c r="FO5" s="1697"/>
      <c r="FP5" s="1697"/>
      <c r="FQ5" s="1697"/>
      <c r="FR5" s="1697"/>
      <c r="FS5" s="1697"/>
      <c r="FT5" s="1697"/>
      <c r="FU5" s="1697"/>
      <c r="FV5" s="1697"/>
      <c r="FW5" s="1697"/>
      <c r="FX5" s="1697"/>
      <c r="FY5" s="1697"/>
      <c r="FZ5" s="1697"/>
      <c r="GA5" s="1697"/>
      <c r="GB5" s="1697"/>
      <c r="GC5" s="1697"/>
      <c r="GD5" s="1697"/>
      <c r="GE5" s="1697"/>
      <c r="GF5" s="1697"/>
      <c r="GG5" s="1697"/>
      <c r="GH5" s="1697"/>
      <c r="GI5" s="1697"/>
      <c r="GJ5" s="1697"/>
      <c r="GK5" s="1697"/>
      <c r="GL5" s="1697"/>
      <c r="GM5" s="1697"/>
      <c r="GN5" s="1697"/>
      <c r="GO5" s="1697"/>
      <c r="GP5" s="1697"/>
      <c r="GQ5" s="1697"/>
      <c r="GR5" s="1697"/>
      <c r="GS5" s="1697"/>
      <c r="GT5" s="1697"/>
      <c r="GU5" s="1697"/>
      <c r="GV5" s="1697"/>
      <c r="GW5" s="1697"/>
      <c r="GX5" s="1697"/>
      <c r="GY5" s="1697"/>
      <c r="GZ5" s="1697"/>
      <c r="HA5" s="1697"/>
      <c r="HB5" s="1697"/>
      <c r="HC5" s="1697"/>
      <c r="HD5" s="1697"/>
      <c r="HE5" s="1697"/>
      <c r="HF5" s="1697"/>
      <c r="HG5" s="1697"/>
      <c r="HH5" s="1697"/>
      <c r="HI5" s="1697"/>
      <c r="HJ5" s="1697"/>
      <c r="HK5" s="1697"/>
      <c r="HL5" s="1697"/>
      <c r="HM5" s="1697"/>
      <c r="HN5" s="1697"/>
      <c r="HO5" s="1697"/>
      <c r="HP5" s="1697"/>
      <c r="HQ5" s="1697"/>
      <c r="HR5" s="1697"/>
      <c r="HS5" s="1697"/>
      <c r="HT5" s="1697"/>
      <c r="HU5" s="1697"/>
      <c r="HV5" s="1697"/>
      <c r="HW5" s="1697"/>
      <c r="HX5" s="1697"/>
      <c r="HY5" s="1697"/>
      <c r="HZ5" s="1697"/>
      <c r="IA5" s="1697"/>
      <c r="IB5" s="1697"/>
      <c r="IC5" s="1697"/>
      <c r="ID5" s="1697"/>
      <c r="IE5" s="1697"/>
      <c r="IF5" s="1697"/>
      <c r="IG5" s="1697"/>
      <c r="IH5" s="1697"/>
      <c r="II5" s="1697"/>
      <c r="IJ5" s="1697"/>
      <c r="IK5" s="1697"/>
      <c r="IL5" s="1697"/>
      <c r="IM5" s="1697"/>
      <c r="IN5" s="1697"/>
      <c r="IO5" s="1697"/>
      <c r="IP5" s="1697"/>
      <c r="IQ5" s="1697"/>
      <c r="IR5" s="1697"/>
      <c r="IS5" s="1697"/>
      <c r="IT5" s="1697"/>
      <c r="IU5" s="1697"/>
      <c r="IV5" s="1697"/>
    </row>
    <row r="6" spans="1:12" ht="21.75" customHeight="1" thickTop="1">
      <c r="A6" s="1741" t="s">
        <v>825</v>
      </c>
      <c r="B6" s="1743" t="s">
        <v>826</v>
      </c>
      <c r="C6" s="969" t="s">
        <v>1095</v>
      </c>
      <c r="D6" s="1745" t="s">
        <v>336</v>
      </c>
      <c r="E6" s="1746"/>
      <c r="F6" s="1747" t="s">
        <v>1218</v>
      </c>
      <c r="G6" s="1747"/>
      <c r="H6" s="1746"/>
      <c r="I6" s="1738" t="s">
        <v>1123</v>
      </c>
      <c r="J6" s="1739"/>
      <c r="K6" s="1739"/>
      <c r="L6" s="1740"/>
    </row>
    <row r="7" spans="1:12" ht="19.5" customHeight="1">
      <c r="A7" s="1742"/>
      <c r="B7" s="1744"/>
      <c r="C7" s="910" t="s">
        <v>1236</v>
      </c>
      <c r="D7" s="910" t="s">
        <v>89</v>
      </c>
      <c r="E7" s="910" t="s">
        <v>1236</v>
      </c>
      <c r="F7" s="910" t="s">
        <v>90</v>
      </c>
      <c r="G7" s="910" t="s">
        <v>89</v>
      </c>
      <c r="H7" s="910" t="s">
        <v>1236</v>
      </c>
      <c r="I7" s="970" t="s">
        <v>1138</v>
      </c>
      <c r="J7" s="971" t="s">
        <v>1138</v>
      </c>
      <c r="K7" s="972" t="s">
        <v>1139</v>
      </c>
      <c r="L7" s="973" t="s">
        <v>1139</v>
      </c>
    </row>
    <row r="8" spans="1:12" ht="16.5" customHeight="1">
      <c r="A8" s="974">
        <v>1</v>
      </c>
      <c r="B8" s="975">
        <v>2</v>
      </c>
      <c r="C8" s="976">
        <v>3</v>
      </c>
      <c r="D8" s="975">
        <v>4</v>
      </c>
      <c r="E8" s="975">
        <v>5</v>
      </c>
      <c r="F8" s="977">
        <v>6</v>
      </c>
      <c r="G8" s="971">
        <v>7</v>
      </c>
      <c r="H8" s="976">
        <v>8</v>
      </c>
      <c r="I8" s="978" t="s">
        <v>682</v>
      </c>
      <c r="J8" s="979" t="s">
        <v>683</v>
      </c>
      <c r="K8" s="980" t="s">
        <v>684</v>
      </c>
      <c r="L8" s="981" t="s">
        <v>685</v>
      </c>
    </row>
    <row r="9" spans="1:12" ht="24" customHeight="1">
      <c r="A9" s="982" t="s">
        <v>858</v>
      </c>
      <c r="B9" s="983">
        <v>100</v>
      </c>
      <c r="C9" s="984">
        <v>161.3</v>
      </c>
      <c r="D9" s="984">
        <v>179.6</v>
      </c>
      <c r="E9" s="984">
        <v>176.1</v>
      </c>
      <c r="F9" s="985">
        <v>203</v>
      </c>
      <c r="G9" s="985">
        <v>206.1</v>
      </c>
      <c r="H9" s="986">
        <v>208.7</v>
      </c>
      <c r="I9" s="987">
        <v>9.17544947303162</v>
      </c>
      <c r="J9" s="987">
        <v>-1.9487750556792918</v>
      </c>
      <c r="K9" s="987">
        <v>18.51220897217489</v>
      </c>
      <c r="L9" s="988">
        <v>1.2615235322658975</v>
      </c>
    </row>
    <row r="10" spans="1:12" ht="21" customHeight="1">
      <c r="A10" s="989" t="s">
        <v>859</v>
      </c>
      <c r="B10" s="990">
        <v>49.593021995747016</v>
      </c>
      <c r="C10" s="991">
        <v>167.3</v>
      </c>
      <c r="D10" s="992">
        <v>174.4</v>
      </c>
      <c r="E10" s="992">
        <v>171.8</v>
      </c>
      <c r="F10" s="992">
        <v>227.8</v>
      </c>
      <c r="G10" s="992">
        <v>233.4</v>
      </c>
      <c r="H10" s="993">
        <v>238.4</v>
      </c>
      <c r="I10" s="994">
        <v>2.6897788404064613</v>
      </c>
      <c r="J10" s="994">
        <v>-1.4908256880734</v>
      </c>
      <c r="K10" s="994">
        <v>38.766006984866124</v>
      </c>
      <c r="L10" s="995">
        <v>2.1422450728363316</v>
      </c>
    </row>
    <row r="11" spans="1:12" ht="21" customHeight="1">
      <c r="A11" s="996" t="s">
        <v>860</v>
      </c>
      <c r="B11" s="997">
        <v>16.575694084141823</v>
      </c>
      <c r="C11" s="998">
        <v>144.8</v>
      </c>
      <c r="D11" s="998">
        <v>164.7</v>
      </c>
      <c r="E11" s="998">
        <v>151.7</v>
      </c>
      <c r="F11" s="998">
        <v>177.5</v>
      </c>
      <c r="G11" s="998">
        <v>178.8</v>
      </c>
      <c r="H11" s="999">
        <v>180.7</v>
      </c>
      <c r="I11" s="1000">
        <v>4.7651933701657185</v>
      </c>
      <c r="J11" s="1000">
        <v>-7.893139040680026</v>
      </c>
      <c r="K11" s="1000">
        <v>19.11667765326301</v>
      </c>
      <c r="L11" s="1001">
        <v>1.0626398210290802</v>
      </c>
    </row>
    <row r="12" spans="1:12" ht="21" customHeight="1">
      <c r="A12" s="996" t="s">
        <v>861</v>
      </c>
      <c r="B12" s="997">
        <v>6.086031204033311</v>
      </c>
      <c r="C12" s="998">
        <v>244.7</v>
      </c>
      <c r="D12" s="998">
        <v>181.7</v>
      </c>
      <c r="E12" s="998">
        <v>187.6</v>
      </c>
      <c r="F12" s="998">
        <v>353.2</v>
      </c>
      <c r="G12" s="998">
        <v>380.5</v>
      </c>
      <c r="H12" s="999">
        <v>405.6</v>
      </c>
      <c r="I12" s="1000">
        <v>-23.334695545565992</v>
      </c>
      <c r="J12" s="1000">
        <v>3.247110621904241</v>
      </c>
      <c r="K12" s="1000">
        <v>116.20469083155652</v>
      </c>
      <c r="L12" s="1001">
        <v>6.59658344283838</v>
      </c>
    </row>
    <row r="13" spans="1:12" ht="21" customHeight="1">
      <c r="A13" s="996" t="s">
        <v>862</v>
      </c>
      <c r="B13" s="997">
        <v>3.770519507075808</v>
      </c>
      <c r="C13" s="998">
        <v>182.6</v>
      </c>
      <c r="D13" s="998">
        <v>230.2</v>
      </c>
      <c r="E13" s="998">
        <v>228.1</v>
      </c>
      <c r="F13" s="998">
        <v>262.9</v>
      </c>
      <c r="G13" s="998">
        <v>261.4</v>
      </c>
      <c r="H13" s="999">
        <v>271.1</v>
      </c>
      <c r="I13" s="1000">
        <v>24.91785323110625</v>
      </c>
      <c r="J13" s="1000">
        <v>-0.9122502172024269</v>
      </c>
      <c r="K13" s="1000">
        <v>18.851380973257363</v>
      </c>
      <c r="L13" s="1001">
        <v>3.7107880642693374</v>
      </c>
    </row>
    <row r="14" spans="1:12" ht="21" customHeight="1">
      <c r="A14" s="996" t="s">
        <v>863</v>
      </c>
      <c r="B14" s="997">
        <v>11.183012678383857</v>
      </c>
      <c r="C14" s="998">
        <v>165.1</v>
      </c>
      <c r="D14" s="998">
        <v>156.9</v>
      </c>
      <c r="E14" s="998">
        <v>157.2</v>
      </c>
      <c r="F14" s="998">
        <v>201.4</v>
      </c>
      <c r="G14" s="998">
        <v>207</v>
      </c>
      <c r="H14" s="999">
        <v>208.7</v>
      </c>
      <c r="I14" s="1000">
        <v>-4.784978800726833</v>
      </c>
      <c r="J14" s="1000">
        <v>0.19120458891012504</v>
      </c>
      <c r="K14" s="1000">
        <v>32.760814249363875</v>
      </c>
      <c r="L14" s="1001">
        <v>0.8212560386473342</v>
      </c>
    </row>
    <row r="15" spans="1:12" ht="21" customHeight="1">
      <c r="A15" s="996" t="s">
        <v>864</v>
      </c>
      <c r="B15" s="997">
        <v>1.9487350779721184</v>
      </c>
      <c r="C15" s="998">
        <v>133.2</v>
      </c>
      <c r="D15" s="998">
        <v>146.6</v>
      </c>
      <c r="E15" s="998">
        <v>142.5</v>
      </c>
      <c r="F15" s="998">
        <v>180.1</v>
      </c>
      <c r="G15" s="998">
        <v>187.4</v>
      </c>
      <c r="H15" s="999">
        <v>194.7</v>
      </c>
      <c r="I15" s="1000">
        <v>6.981981981981988</v>
      </c>
      <c r="J15" s="1000">
        <v>-2.7967257844474744</v>
      </c>
      <c r="K15" s="1000">
        <v>36.63157894736841</v>
      </c>
      <c r="L15" s="1001">
        <v>3.8954108858057594</v>
      </c>
    </row>
    <row r="16" spans="1:12" ht="21" customHeight="1">
      <c r="A16" s="996" t="s">
        <v>865</v>
      </c>
      <c r="B16" s="997">
        <v>10.019129444140097</v>
      </c>
      <c r="C16" s="998">
        <v>160.7</v>
      </c>
      <c r="D16" s="998">
        <v>190</v>
      </c>
      <c r="E16" s="998">
        <v>196.4</v>
      </c>
      <c r="F16" s="998">
        <v>260.2</v>
      </c>
      <c r="G16" s="998">
        <v>262.1</v>
      </c>
      <c r="H16" s="999">
        <v>261.7</v>
      </c>
      <c r="I16" s="1000">
        <v>22.21530802738023</v>
      </c>
      <c r="J16" s="1000">
        <v>3.368421052631575</v>
      </c>
      <c r="K16" s="1000">
        <v>33.248472505091655</v>
      </c>
      <c r="L16" s="1001">
        <v>-0.15261350629532444</v>
      </c>
    </row>
    <row r="17" spans="1:12" ht="21" customHeight="1">
      <c r="A17" s="989" t="s">
        <v>866</v>
      </c>
      <c r="B17" s="1002">
        <v>20.37273710722672</v>
      </c>
      <c r="C17" s="991">
        <v>142.5</v>
      </c>
      <c r="D17" s="992">
        <v>166.1</v>
      </c>
      <c r="E17" s="992">
        <v>161.6</v>
      </c>
      <c r="F17" s="992">
        <v>173.6</v>
      </c>
      <c r="G17" s="992">
        <v>174.7</v>
      </c>
      <c r="H17" s="993">
        <v>175.1</v>
      </c>
      <c r="I17" s="994">
        <v>13.403508771929822</v>
      </c>
      <c r="J17" s="994">
        <v>-2.7092113184828435</v>
      </c>
      <c r="K17" s="994">
        <v>8.353960396039597</v>
      </c>
      <c r="L17" s="995">
        <v>0.2289639381797457</v>
      </c>
    </row>
    <row r="18" spans="1:12" ht="21" customHeight="1">
      <c r="A18" s="996" t="s">
        <v>867</v>
      </c>
      <c r="B18" s="997">
        <v>6.117694570987977</v>
      </c>
      <c r="C18" s="998">
        <v>126.9</v>
      </c>
      <c r="D18" s="998">
        <v>158.1</v>
      </c>
      <c r="E18" s="998">
        <v>152.5</v>
      </c>
      <c r="F18" s="998">
        <v>161.8</v>
      </c>
      <c r="G18" s="998">
        <v>165.7</v>
      </c>
      <c r="H18" s="999">
        <v>167.6</v>
      </c>
      <c r="I18" s="1000">
        <v>20.173364854215905</v>
      </c>
      <c r="J18" s="1000">
        <v>-3.542061986084761</v>
      </c>
      <c r="K18" s="1000">
        <v>9.901639344262293</v>
      </c>
      <c r="L18" s="1001">
        <v>1.1466505733252745</v>
      </c>
    </row>
    <row r="19" spans="1:12" ht="21" customHeight="1">
      <c r="A19" s="996" t="s">
        <v>868</v>
      </c>
      <c r="B19" s="997">
        <v>5.683628753648385</v>
      </c>
      <c r="C19" s="998">
        <v>141</v>
      </c>
      <c r="D19" s="998">
        <v>155.2</v>
      </c>
      <c r="E19" s="998">
        <v>158.5</v>
      </c>
      <c r="F19" s="998">
        <v>180.5</v>
      </c>
      <c r="G19" s="998">
        <v>180.5</v>
      </c>
      <c r="H19" s="999">
        <v>180.7</v>
      </c>
      <c r="I19" s="1000">
        <v>12.41134751773049</v>
      </c>
      <c r="J19" s="1000">
        <v>2.126288659793829</v>
      </c>
      <c r="K19" s="1000">
        <v>14.006309148264975</v>
      </c>
      <c r="L19" s="1001">
        <v>0.11080332409972016</v>
      </c>
    </row>
    <row r="20" spans="1:12" ht="21" customHeight="1">
      <c r="A20" s="996" t="s">
        <v>869</v>
      </c>
      <c r="B20" s="997">
        <v>4.4957766210627</v>
      </c>
      <c r="C20" s="998">
        <v>189.2</v>
      </c>
      <c r="D20" s="998">
        <v>224.2</v>
      </c>
      <c r="E20" s="998">
        <v>209.4</v>
      </c>
      <c r="F20" s="998">
        <v>221</v>
      </c>
      <c r="G20" s="998">
        <v>220.2</v>
      </c>
      <c r="H20" s="999">
        <v>218.9</v>
      </c>
      <c r="I20" s="1000">
        <v>10.676532769556019</v>
      </c>
      <c r="J20" s="1000">
        <v>-6.601248884924175</v>
      </c>
      <c r="K20" s="1000">
        <v>4.536771728748803</v>
      </c>
      <c r="L20" s="1001">
        <v>-0.5903723887375065</v>
      </c>
    </row>
    <row r="21" spans="1:12" ht="21" customHeight="1">
      <c r="A21" s="996" t="s">
        <v>870</v>
      </c>
      <c r="B21" s="997">
        <v>4.065637161527658</v>
      </c>
      <c r="C21" s="998">
        <v>116.6</v>
      </c>
      <c r="D21" s="998">
        <v>129.3</v>
      </c>
      <c r="E21" s="998">
        <v>127</v>
      </c>
      <c r="F21" s="998">
        <v>129.4</v>
      </c>
      <c r="G21" s="998">
        <v>129.7</v>
      </c>
      <c r="H21" s="999">
        <v>130.2</v>
      </c>
      <c r="I21" s="1000">
        <v>8.919382504288166</v>
      </c>
      <c r="J21" s="1000">
        <v>-1.7788089713843789</v>
      </c>
      <c r="K21" s="1000">
        <v>2.5196850393700743</v>
      </c>
      <c r="L21" s="1001">
        <v>0.38550501156515793</v>
      </c>
    </row>
    <row r="22" spans="1:12" s="968" customFormat="1" ht="21" customHeight="1">
      <c r="A22" s="989" t="s">
        <v>871</v>
      </c>
      <c r="B22" s="1002">
        <v>30.044340897026256</v>
      </c>
      <c r="C22" s="991">
        <v>164.2</v>
      </c>
      <c r="D22" s="992">
        <v>197.5</v>
      </c>
      <c r="E22" s="992">
        <v>192.9</v>
      </c>
      <c r="F22" s="992">
        <v>181.9</v>
      </c>
      <c r="G22" s="992">
        <v>182.3</v>
      </c>
      <c r="H22" s="993">
        <v>182.4</v>
      </c>
      <c r="I22" s="994">
        <v>17.4786845310597</v>
      </c>
      <c r="J22" s="994">
        <v>-2.329113924050631</v>
      </c>
      <c r="K22" s="994">
        <v>-5.443234836702956</v>
      </c>
      <c r="L22" s="995">
        <v>0.05485463521668521</v>
      </c>
    </row>
    <row r="23" spans="1:12" ht="21" customHeight="1">
      <c r="A23" s="996" t="s">
        <v>872</v>
      </c>
      <c r="B23" s="997">
        <v>5.397977971447429</v>
      </c>
      <c r="C23" s="998">
        <v>286.5</v>
      </c>
      <c r="D23" s="998">
        <v>374</v>
      </c>
      <c r="E23" s="998">
        <v>358</v>
      </c>
      <c r="F23" s="998">
        <v>298.2</v>
      </c>
      <c r="G23" s="998">
        <v>298.2</v>
      </c>
      <c r="H23" s="999">
        <v>298.2</v>
      </c>
      <c r="I23" s="1000">
        <v>24.956369982547997</v>
      </c>
      <c r="J23" s="1000">
        <v>-4.278074866310149</v>
      </c>
      <c r="K23" s="1000">
        <v>-16.703910614525142</v>
      </c>
      <c r="L23" s="1001">
        <v>0</v>
      </c>
    </row>
    <row r="24" spans="1:12" ht="21" customHeight="1">
      <c r="A24" s="996" t="s">
        <v>873</v>
      </c>
      <c r="B24" s="997">
        <v>2.4560330063653932</v>
      </c>
      <c r="C24" s="998">
        <v>195.4</v>
      </c>
      <c r="D24" s="998">
        <v>207.6</v>
      </c>
      <c r="E24" s="998">
        <v>207.6</v>
      </c>
      <c r="F24" s="998">
        <v>190.4</v>
      </c>
      <c r="G24" s="998">
        <v>191.2</v>
      </c>
      <c r="H24" s="999">
        <v>191.2</v>
      </c>
      <c r="I24" s="1000">
        <v>6.24360286591606</v>
      </c>
      <c r="J24" s="1000">
        <v>0</v>
      </c>
      <c r="K24" s="1000">
        <v>-7.8998073217726414</v>
      </c>
      <c r="L24" s="1001">
        <v>0</v>
      </c>
    </row>
    <row r="25" spans="1:12" ht="21" customHeight="1">
      <c r="A25" s="996" t="s">
        <v>874</v>
      </c>
      <c r="B25" s="997">
        <v>6.973714820123034</v>
      </c>
      <c r="C25" s="998">
        <v>132.9</v>
      </c>
      <c r="D25" s="998">
        <v>173.3</v>
      </c>
      <c r="E25" s="998">
        <v>162.7</v>
      </c>
      <c r="F25" s="998">
        <v>162</v>
      </c>
      <c r="G25" s="998">
        <v>162</v>
      </c>
      <c r="H25" s="999">
        <v>162</v>
      </c>
      <c r="I25" s="1000">
        <v>22.42287434161021</v>
      </c>
      <c r="J25" s="1000">
        <v>-6.116560877091757</v>
      </c>
      <c r="K25" s="1000">
        <v>-0.43023970497849007</v>
      </c>
      <c r="L25" s="1001">
        <v>0</v>
      </c>
    </row>
    <row r="26" spans="1:12" ht="21" customHeight="1">
      <c r="A26" s="996" t="s">
        <v>875</v>
      </c>
      <c r="B26" s="997">
        <v>1.8659527269142209</v>
      </c>
      <c r="C26" s="998">
        <v>94.9</v>
      </c>
      <c r="D26" s="998">
        <v>100.3</v>
      </c>
      <c r="E26" s="998">
        <v>101.4</v>
      </c>
      <c r="F26" s="998">
        <v>95.7</v>
      </c>
      <c r="G26" s="998">
        <v>95.7</v>
      </c>
      <c r="H26" s="999">
        <v>95.1</v>
      </c>
      <c r="I26" s="1000">
        <v>6.849315068493155</v>
      </c>
      <c r="J26" s="1000">
        <v>1.0967098703888354</v>
      </c>
      <c r="K26" s="1000">
        <v>-6.213017751479299</v>
      </c>
      <c r="L26" s="1001">
        <v>-0.6269592476489123</v>
      </c>
    </row>
    <row r="27" spans="1:12" ht="21" customHeight="1">
      <c r="A27" s="996" t="s">
        <v>877</v>
      </c>
      <c r="B27" s="997">
        <v>2.731641690470963</v>
      </c>
      <c r="C27" s="998">
        <v>116.7</v>
      </c>
      <c r="D27" s="998">
        <v>120.9</v>
      </c>
      <c r="E27" s="998">
        <v>122</v>
      </c>
      <c r="F27" s="998">
        <v>135.9</v>
      </c>
      <c r="G27" s="998">
        <v>135.9</v>
      </c>
      <c r="H27" s="999">
        <v>135.9</v>
      </c>
      <c r="I27" s="1000">
        <v>4.541559554413027</v>
      </c>
      <c r="J27" s="1000">
        <v>0.9098428453267076</v>
      </c>
      <c r="K27" s="1000">
        <v>11.393442622950829</v>
      </c>
      <c r="L27" s="1001">
        <v>0</v>
      </c>
    </row>
    <row r="28" spans="1:12" ht="21" customHeight="1">
      <c r="A28" s="996" t="s">
        <v>878</v>
      </c>
      <c r="B28" s="997">
        <v>3.1001290737979397</v>
      </c>
      <c r="C28" s="998">
        <v>108.2</v>
      </c>
      <c r="D28" s="998">
        <v>116.8</v>
      </c>
      <c r="E28" s="998">
        <v>123</v>
      </c>
      <c r="F28" s="998">
        <v>126.1</v>
      </c>
      <c r="G28" s="998">
        <v>129.2</v>
      </c>
      <c r="H28" s="999">
        <v>128.3</v>
      </c>
      <c r="I28" s="1000">
        <v>13.67837338262477</v>
      </c>
      <c r="J28" s="1000">
        <v>5.308219178082197</v>
      </c>
      <c r="K28" s="1000">
        <v>4.308943089430912</v>
      </c>
      <c r="L28" s="1001">
        <v>-0.6965944272445626</v>
      </c>
    </row>
    <row r="29" spans="1:12" ht="21" customHeight="1" thickBot="1">
      <c r="A29" s="1003" t="s">
        <v>879</v>
      </c>
      <c r="B29" s="1004">
        <v>7.508891607907275</v>
      </c>
      <c r="C29" s="1005">
        <v>152.9</v>
      </c>
      <c r="D29" s="1005">
        <v>175</v>
      </c>
      <c r="E29" s="1005">
        <v>175.1</v>
      </c>
      <c r="F29" s="1005">
        <v>175.3</v>
      </c>
      <c r="G29" s="1005">
        <v>175</v>
      </c>
      <c r="H29" s="1006">
        <v>176</v>
      </c>
      <c r="I29" s="1007">
        <v>14.519293655984299</v>
      </c>
      <c r="J29" s="1007">
        <v>0.057142857142849834</v>
      </c>
      <c r="K29" s="1007">
        <v>0.5139920045688342</v>
      </c>
      <c r="L29" s="1008">
        <v>0.5714285714285836</v>
      </c>
    </row>
    <row r="30" ht="13.5" thickTop="1">
      <c r="A30" s="967" t="s">
        <v>880</v>
      </c>
    </row>
    <row r="31" ht="12.75">
      <c r="A31" s="967" t="s">
        <v>881</v>
      </c>
    </row>
  </sheetData>
  <mergeCells count="94">
    <mergeCell ref="HI5:HT5"/>
    <mergeCell ref="HU5:IF5"/>
    <mergeCell ref="IG5:IR5"/>
    <mergeCell ref="IS5:IV5"/>
    <mergeCell ref="FM5:FX5"/>
    <mergeCell ref="FY5:GJ5"/>
    <mergeCell ref="GK5:GV5"/>
    <mergeCell ref="GW5:HH5"/>
    <mergeCell ref="DQ5:EB5"/>
    <mergeCell ref="EC5:EN5"/>
    <mergeCell ref="EO5:EZ5"/>
    <mergeCell ref="FA5:FL5"/>
    <mergeCell ref="IG4:IR4"/>
    <mergeCell ref="IS4:IV4"/>
    <mergeCell ref="Y5:AJ5"/>
    <mergeCell ref="AK5:AV5"/>
    <mergeCell ref="AW5:BH5"/>
    <mergeCell ref="BI5:BT5"/>
    <mergeCell ref="BU5:CF5"/>
    <mergeCell ref="CG5:CR5"/>
    <mergeCell ref="CS5:DD5"/>
    <mergeCell ref="DE5:DP5"/>
    <mergeCell ref="GK4:GV4"/>
    <mergeCell ref="GW4:HH4"/>
    <mergeCell ref="HI4:HT4"/>
    <mergeCell ref="HU4:IF4"/>
    <mergeCell ref="EO4:EZ4"/>
    <mergeCell ref="FA4:FL4"/>
    <mergeCell ref="FM4:FX4"/>
    <mergeCell ref="FY4:GJ4"/>
    <mergeCell ref="CS4:DD4"/>
    <mergeCell ref="DE4:DP4"/>
    <mergeCell ref="DQ4:EB4"/>
    <mergeCell ref="EC4:EN4"/>
    <mergeCell ref="AW4:BH4"/>
    <mergeCell ref="BI4:BT4"/>
    <mergeCell ref="BU4:CF4"/>
    <mergeCell ref="CG4:CR4"/>
    <mergeCell ref="HI3:HT3"/>
    <mergeCell ref="HU3:IF3"/>
    <mergeCell ref="IG3:IR3"/>
    <mergeCell ref="IS3:IV3"/>
    <mergeCell ref="FM3:FX3"/>
    <mergeCell ref="FY3:GJ3"/>
    <mergeCell ref="GK3:GV3"/>
    <mergeCell ref="GW3:HH3"/>
    <mergeCell ref="DQ3:EB3"/>
    <mergeCell ref="EC3:EN3"/>
    <mergeCell ref="EO3:EZ3"/>
    <mergeCell ref="FA3:FL3"/>
    <mergeCell ref="IG2:IR2"/>
    <mergeCell ref="IS2:IV2"/>
    <mergeCell ref="Y3:AJ3"/>
    <mergeCell ref="AK3:AV3"/>
    <mergeCell ref="AW3:BH3"/>
    <mergeCell ref="BI3:BT3"/>
    <mergeCell ref="BU3:CF3"/>
    <mergeCell ref="CG3:CR3"/>
    <mergeCell ref="CS3:DD3"/>
    <mergeCell ref="DE3:DP3"/>
    <mergeCell ref="GK2:GV2"/>
    <mergeCell ref="GW2:HH2"/>
    <mergeCell ref="HI2:HT2"/>
    <mergeCell ref="HU2:IF2"/>
    <mergeCell ref="EO2:EZ2"/>
    <mergeCell ref="FA2:FL2"/>
    <mergeCell ref="FM2:FX2"/>
    <mergeCell ref="FY2:GJ2"/>
    <mergeCell ref="CS2:DD2"/>
    <mergeCell ref="DE2:DP2"/>
    <mergeCell ref="DQ2:EB2"/>
    <mergeCell ref="EC2:EN2"/>
    <mergeCell ref="AW2:BH2"/>
    <mergeCell ref="BI2:BT2"/>
    <mergeCell ref="BU2:CF2"/>
    <mergeCell ref="CG2:CR2"/>
    <mergeCell ref="I6:L6"/>
    <mergeCell ref="A5:L5"/>
    <mergeCell ref="Y2:AJ2"/>
    <mergeCell ref="AK2:AV2"/>
    <mergeCell ref="Y4:AJ4"/>
    <mergeCell ref="AK4:AV4"/>
    <mergeCell ref="A6:A7"/>
    <mergeCell ref="B6:B7"/>
    <mergeCell ref="D6:E6"/>
    <mergeCell ref="F6:H6"/>
    <mergeCell ref="M5:X5"/>
    <mergeCell ref="A1:L1"/>
    <mergeCell ref="M2:X2"/>
    <mergeCell ref="M3:X3"/>
    <mergeCell ref="M4:X4"/>
    <mergeCell ref="A2:L2"/>
    <mergeCell ref="A3:L3"/>
    <mergeCell ref="A4:L4"/>
  </mergeCells>
  <printOptions/>
  <pageMargins left="0.75" right="0.75" top="1" bottom="1" header="0.5" footer="0.5"/>
  <pageSetup fitToHeight="1" fitToWidth="1" horizontalDpi="300" verticalDpi="3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A5" sqref="A5:A6"/>
    </sheetView>
  </sheetViews>
  <sheetFormatPr defaultColWidth="10.7109375" defaultRowHeight="24.75" customHeight="1"/>
  <cols>
    <col min="1" max="1" width="16.00390625" style="967" customWidth="1"/>
    <col min="2" max="2" width="14.57421875" style="967" hidden="1" customWidth="1"/>
    <col min="3" max="3" width="13.140625" style="967" hidden="1" customWidth="1"/>
    <col min="4" max="4" width="13.57421875" style="967" customWidth="1"/>
    <col min="5" max="5" width="12.421875" style="967" customWidth="1"/>
    <col min="6" max="6" width="13.28125" style="967" customWidth="1"/>
    <col min="7" max="7" width="12.421875" style="967" customWidth="1"/>
    <col min="8" max="8" width="11.28125" style="967" customWidth="1"/>
    <col min="9" max="9" width="12.421875" style="967" customWidth="1"/>
    <col min="10" max="10" width="3.421875" style="967" customWidth="1"/>
    <col min="11" max="11" width="10.7109375" style="967" customWidth="1"/>
    <col min="12" max="12" width="11.8515625" style="967" bestFit="1" customWidth="1"/>
    <col min="13" max="13" width="10.7109375" style="967" customWidth="1"/>
    <col min="14" max="14" width="11.8515625" style="967" bestFit="1" customWidth="1"/>
    <col min="15" max="15" width="10.7109375" style="967" customWidth="1"/>
    <col min="16" max="16" width="11.8515625" style="967" bestFit="1" customWidth="1"/>
    <col min="17" max="16384" width="10.7109375" style="967" customWidth="1"/>
  </cols>
  <sheetData>
    <row r="1" spans="1:9" ht="15.75">
      <c r="A1" s="1751" t="s">
        <v>66</v>
      </c>
      <c r="B1" s="1751"/>
      <c r="C1" s="1751"/>
      <c r="D1" s="1751"/>
      <c r="E1" s="1751"/>
      <c r="F1" s="1751"/>
      <c r="G1" s="1751"/>
      <c r="H1" s="1751"/>
      <c r="I1" s="1751"/>
    </row>
    <row r="2" spans="1:256" ht="15.75">
      <c r="A2" s="1748" t="s">
        <v>855</v>
      </c>
      <c r="B2" s="1748"/>
      <c r="C2" s="1748"/>
      <c r="D2" s="1748"/>
      <c r="E2" s="1748"/>
      <c r="F2" s="1748"/>
      <c r="G2" s="1748"/>
      <c r="H2" s="1748"/>
      <c r="I2" s="1748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1012"/>
      <c r="AI2" s="1012"/>
      <c r="AJ2" s="1012"/>
      <c r="AK2" s="1012"/>
      <c r="AL2" s="1012"/>
      <c r="AM2" s="1012"/>
      <c r="AN2" s="1012"/>
      <c r="AO2" s="1012"/>
      <c r="AP2" s="1012"/>
      <c r="AQ2" s="1012"/>
      <c r="AR2" s="1012"/>
      <c r="AS2" s="1012"/>
      <c r="AT2" s="1012"/>
      <c r="AU2" s="1012"/>
      <c r="AV2" s="1012"/>
      <c r="AW2" s="1012"/>
      <c r="AX2" s="1012"/>
      <c r="AY2" s="1012"/>
      <c r="AZ2" s="1012"/>
      <c r="BA2" s="1012"/>
      <c r="BB2" s="1012"/>
      <c r="BC2" s="1012"/>
      <c r="BD2" s="1012"/>
      <c r="BE2" s="1012"/>
      <c r="BF2" s="1012"/>
      <c r="BG2" s="1012"/>
      <c r="BH2" s="1012"/>
      <c r="BI2" s="1012"/>
      <c r="BJ2" s="1012"/>
      <c r="BK2" s="1012"/>
      <c r="BL2" s="1012"/>
      <c r="BM2" s="1012"/>
      <c r="BN2" s="1012"/>
      <c r="BO2" s="1012"/>
      <c r="BP2" s="1012"/>
      <c r="BQ2" s="1012"/>
      <c r="BR2" s="1012"/>
      <c r="BS2" s="1012"/>
      <c r="BT2" s="1012"/>
      <c r="BU2" s="1012"/>
      <c r="BV2" s="1012"/>
      <c r="BW2" s="1012"/>
      <c r="BX2" s="1012"/>
      <c r="BY2" s="1012"/>
      <c r="BZ2" s="1012"/>
      <c r="CA2" s="1012"/>
      <c r="CB2" s="1012"/>
      <c r="CC2" s="1012"/>
      <c r="CD2" s="1012"/>
      <c r="CE2" s="1012"/>
      <c r="CF2" s="1012"/>
      <c r="CG2" s="1012"/>
      <c r="CH2" s="1012"/>
      <c r="CI2" s="1012"/>
      <c r="CJ2" s="1012"/>
      <c r="CK2" s="1012"/>
      <c r="CL2" s="1012"/>
      <c r="CM2" s="1012"/>
      <c r="CN2" s="1012"/>
      <c r="CO2" s="1012"/>
      <c r="CP2" s="1012"/>
      <c r="CQ2" s="1012"/>
      <c r="CR2" s="1012"/>
      <c r="CS2" s="1012"/>
      <c r="CT2" s="1012"/>
      <c r="CU2" s="1012"/>
      <c r="CV2" s="1012"/>
      <c r="CW2" s="1012"/>
      <c r="CX2" s="1012"/>
      <c r="CY2" s="1012"/>
      <c r="CZ2" s="1012"/>
      <c r="DA2" s="1012"/>
      <c r="DB2" s="1012"/>
      <c r="DC2" s="1012"/>
      <c r="DD2" s="1012"/>
      <c r="DE2" s="1012"/>
      <c r="DF2" s="1012"/>
      <c r="DG2" s="1012"/>
      <c r="DH2" s="1012"/>
      <c r="DI2" s="1012"/>
      <c r="DJ2" s="1012"/>
      <c r="DK2" s="1012"/>
      <c r="DL2" s="1012"/>
      <c r="DM2" s="1012"/>
      <c r="DN2" s="1012"/>
      <c r="DO2" s="1012"/>
      <c r="DP2" s="1012"/>
      <c r="DQ2" s="1012"/>
      <c r="DR2" s="1012"/>
      <c r="DS2" s="1012"/>
      <c r="DT2" s="1012"/>
      <c r="DU2" s="1012"/>
      <c r="DV2" s="1012"/>
      <c r="DW2" s="1012"/>
      <c r="DX2" s="1012"/>
      <c r="DY2" s="1012"/>
      <c r="DZ2" s="1012"/>
      <c r="EA2" s="1012"/>
      <c r="EB2" s="1012"/>
      <c r="EC2" s="1012"/>
      <c r="ED2" s="1012"/>
      <c r="EE2" s="1012"/>
      <c r="EF2" s="1012"/>
      <c r="EG2" s="1012"/>
      <c r="EH2" s="1012"/>
      <c r="EI2" s="1012"/>
      <c r="EJ2" s="1012"/>
      <c r="EK2" s="1012"/>
      <c r="EL2" s="1012"/>
      <c r="EM2" s="1012"/>
      <c r="EN2" s="1012"/>
      <c r="EO2" s="1012"/>
      <c r="EP2" s="1012"/>
      <c r="EQ2" s="1012"/>
      <c r="ER2" s="1012"/>
      <c r="ES2" s="1012"/>
      <c r="ET2" s="1012"/>
      <c r="EU2" s="1012"/>
      <c r="EV2" s="1012"/>
      <c r="EW2" s="1012"/>
      <c r="EX2" s="1012"/>
      <c r="EY2" s="1012"/>
      <c r="EZ2" s="1012"/>
      <c r="FA2" s="1012"/>
      <c r="FB2" s="1012"/>
      <c r="FC2" s="1012"/>
      <c r="FD2" s="1012"/>
      <c r="FE2" s="1012"/>
      <c r="FF2" s="1012"/>
      <c r="FG2" s="1012"/>
      <c r="FH2" s="1012"/>
      <c r="FI2" s="1012"/>
      <c r="FJ2" s="1012"/>
      <c r="FK2" s="1012"/>
      <c r="FL2" s="1012"/>
      <c r="FM2" s="1012"/>
      <c r="FN2" s="1012"/>
      <c r="FO2" s="1012"/>
      <c r="FP2" s="1012"/>
      <c r="FQ2" s="1012"/>
      <c r="FR2" s="1012"/>
      <c r="FS2" s="1012"/>
      <c r="FT2" s="1012"/>
      <c r="FU2" s="1012"/>
      <c r="FV2" s="1012"/>
      <c r="FW2" s="1012"/>
      <c r="FX2" s="1012"/>
      <c r="FY2" s="1012"/>
      <c r="FZ2" s="1012"/>
      <c r="GA2" s="1012"/>
      <c r="GB2" s="1012"/>
      <c r="GC2" s="1012"/>
      <c r="GD2" s="1012"/>
      <c r="GE2" s="1012"/>
      <c r="GF2" s="1012"/>
      <c r="GG2" s="1012"/>
      <c r="GH2" s="1012"/>
      <c r="GI2" s="1012"/>
      <c r="GJ2" s="1012"/>
      <c r="GK2" s="1012"/>
      <c r="GL2" s="1012"/>
      <c r="GM2" s="1012"/>
      <c r="GN2" s="1012"/>
      <c r="GO2" s="1012"/>
      <c r="GP2" s="1012"/>
      <c r="GQ2" s="1012"/>
      <c r="GR2" s="1012"/>
      <c r="GS2" s="1012"/>
      <c r="GT2" s="1012"/>
      <c r="GU2" s="1012"/>
      <c r="GV2" s="1012"/>
      <c r="GW2" s="1012"/>
      <c r="GX2" s="1012"/>
      <c r="GY2" s="1012"/>
      <c r="GZ2" s="1012"/>
      <c r="HA2" s="1012"/>
      <c r="HB2" s="1012"/>
      <c r="HC2" s="1012"/>
      <c r="HD2" s="1012"/>
      <c r="HE2" s="1012"/>
      <c r="HF2" s="1012"/>
      <c r="HG2" s="1012"/>
      <c r="HH2" s="1012"/>
      <c r="HI2" s="1012"/>
      <c r="HJ2" s="1012"/>
      <c r="HK2" s="1012"/>
      <c r="HL2" s="1012"/>
      <c r="HM2" s="1012"/>
      <c r="HN2" s="1012"/>
      <c r="HO2" s="1012"/>
      <c r="HP2" s="1012"/>
      <c r="HQ2" s="1012"/>
      <c r="HR2" s="1012"/>
      <c r="HS2" s="1012"/>
      <c r="HT2" s="1012"/>
      <c r="HU2" s="1012"/>
      <c r="HV2" s="1012"/>
      <c r="HW2" s="1012"/>
      <c r="HX2" s="1012"/>
      <c r="HY2" s="1012"/>
      <c r="HZ2" s="1012"/>
      <c r="IA2" s="1012"/>
      <c r="IB2" s="1012"/>
      <c r="IC2" s="1012"/>
      <c r="ID2" s="1012"/>
      <c r="IE2" s="1012"/>
      <c r="IF2" s="1012"/>
      <c r="IG2" s="1012"/>
      <c r="IH2" s="1012"/>
      <c r="II2" s="1012"/>
      <c r="IJ2" s="1012"/>
      <c r="IK2" s="1012"/>
      <c r="IL2" s="1012"/>
      <c r="IM2" s="1012"/>
      <c r="IN2" s="1012"/>
      <c r="IO2" s="1012"/>
      <c r="IP2" s="1012"/>
      <c r="IQ2" s="1012"/>
      <c r="IR2" s="1012"/>
      <c r="IS2" s="1012"/>
      <c r="IT2" s="1012"/>
      <c r="IU2" s="1012"/>
      <c r="IV2" s="1012"/>
    </row>
    <row r="3" spans="1:256" ht="15.75">
      <c r="A3" s="1748" t="s">
        <v>856</v>
      </c>
      <c r="B3" s="1748"/>
      <c r="C3" s="1748"/>
      <c r="D3" s="1748"/>
      <c r="E3" s="1748"/>
      <c r="F3" s="1748"/>
      <c r="G3" s="1748"/>
      <c r="H3" s="1748"/>
      <c r="I3" s="1748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012"/>
      <c r="AM3" s="1012"/>
      <c r="AN3" s="1012"/>
      <c r="AO3" s="1012"/>
      <c r="AP3" s="1012"/>
      <c r="AQ3" s="1012"/>
      <c r="AR3" s="1012"/>
      <c r="AS3" s="1012"/>
      <c r="AT3" s="1012"/>
      <c r="AU3" s="1012"/>
      <c r="AV3" s="1012"/>
      <c r="AW3" s="1012"/>
      <c r="AX3" s="1012"/>
      <c r="AY3" s="1012"/>
      <c r="AZ3" s="1012"/>
      <c r="BA3" s="1012"/>
      <c r="BB3" s="1012"/>
      <c r="BC3" s="1012"/>
      <c r="BD3" s="1012"/>
      <c r="BE3" s="1012"/>
      <c r="BF3" s="1012"/>
      <c r="BG3" s="1012"/>
      <c r="BH3" s="1012"/>
      <c r="BI3" s="1012"/>
      <c r="BJ3" s="1012"/>
      <c r="BK3" s="1012"/>
      <c r="BL3" s="1012"/>
      <c r="BM3" s="1012"/>
      <c r="BN3" s="1012"/>
      <c r="BO3" s="1012"/>
      <c r="BP3" s="1012"/>
      <c r="BQ3" s="1012"/>
      <c r="BR3" s="1012"/>
      <c r="BS3" s="1012"/>
      <c r="BT3" s="1012"/>
      <c r="BU3" s="1012"/>
      <c r="BV3" s="1012"/>
      <c r="BW3" s="1012"/>
      <c r="BX3" s="1012"/>
      <c r="BY3" s="1012"/>
      <c r="BZ3" s="1012"/>
      <c r="CA3" s="1012"/>
      <c r="CB3" s="1012"/>
      <c r="CC3" s="1012"/>
      <c r="CD3" s="1012"/>
      <c r="CE3" s="1012"/>
      <c r="CF3" s="1012"/>
      <c r="CG3" s="1012"/>
      <c r="CH3" s="1012"/>
      <c r="CI3" s="1012"/>
      <c r="CJ3" s="1012"/>
      <c r="CK3" s="1012"/>
      <c r="CL3" s="1012"/>
      <c r="CM3" s="1012"/>
      <c r="CN3" s="1012"/>
      <c r="CO3" s="1012"/>
      <c r="CP3" s="1012"/>
      <c r="CQ3" s="1012"/>
      <c r="CR3" s="1012"/>
      <c r="CS3" s="1012"/>
      <c r="CT3" s="1012"/>
      <c r="CU3" s="1012"/>
      <c r="CV3" s="1012"/>
      <c r="CW3" s="1012"/>
      <c r="CX3" s="1012"/>
      <c r="CY3" s="1012"/>
      <c r="CZ3" s="1012"/>
      <c r="DA3" s="1012"/>
      <c r="DB3" s="1012"/>
      <c r="DC3" s="1012"/>
      <c r="DD3" s="1012"/>
      <c r="DE3" s="1012"/>
      <c r="DF3" s="1012"/>
      <c r="DG3" s="1012"/>
      <c r="DH3" s="1012"/>
      <c r="DI3" s="1012"/>
      <c r="DJ3" s="1012"/>
      <c r="DK3" s="1012"/>
      <c r="DL3" s="1012"/>
      <c r="DM3" s="1012"/>
      <c r="DN3" s="1012"/>
      <c r="DO3" s="1012"/>
      <c r="DP3" s="1012"/>
      <c r="DQ3" s="1012"/>
      <c r="DR3" s="1012"/>
      <c r="DS3" s="1012"/>
      <c r="DT3" s="1012"/>
      <c r="DU3" s="1012"/>
      <c r="DV3" s="1012"/>
      <c r="DW3" s="1012"/>
      <c r="DX3" s="1012"/>
      <c r="DY3" s="1012"/>
      <c r="DZ3" s="1012"/>
      <c r="EA3" s="1012"/>
      <c r="EB3" s="1012"/>
      <c r="EC3" s="1012"/>
      <c r="ED3" s="1012"/>
      <c r="EE3" s="1012"/>
      <c r="EF3" s="1012"/>
      <c r="EG3" s="1012"/>
      <c r="EH3" s="1012"/>
      <c r="EI3" s="1012"/>
      <c r="EJ3" s="1012"/>
      <c r="EK3" s="1012"/>
      <c r="EL3" s="1012"/>
      <c r="EM3" s="1012"/>
      <c r="EN3" s="1012"/>
      <c r="EO3" s="1012"/>
      <c r="EP3" s="1012"/>
      <c r="EQ3" s="1012"/>
      <c r="ER3" s="1012"/>
      <c r="ES3" s="1012"/>
      <c r="ET3" s="1012"/>
      <c r="EU3" s="1012"/>
      <c r="EV3" s="1012"/>
      <c r="EW3" s="1012"/>
      <c r="EX3" s="1012"/>
      <c r="EY3" s="1012"/>
      <c r="EZ3" s="1012"/>
      <c r="FA3" s="1012"/>
      <c r="FB3" s="1012"/>
      <c r="FC3" s="1012"/>
      <c r="FD3" s="1012"/>
      <c r="FE3" s="1012"/>
      <c r="FF3" s="1012"/>
      <c r="FG3" s="1012"/>
      <c r="FH3" s="1012"/>
      <c r="FI3" s="1012"/>
      <c r="FJ3" s="1012"/>
      <c r="FK3" s="1012"/>
      <c r="FL3" s="1012"/>
      <c r="FM3" s="1012"/>
      <c r="FN3" s="1012"/>
      <c r="FO3" s="1012"/>
      <c r="FP3" s="1012"/>
      <c r="FQ3" s="1012"/>
      <c r="FR3" s="1012"/>
      <c r="FS3" s="1012"/>
      <c r="FT3" s="1012"/>
      <c r="FU3" s="1012"/>
      <c r="FV3" s="1012"/>
      <c r="FW3" s="1012"/>
      <c r="FX3" s="1012"/>
      <c r="FY3" s="1012"/>
      <c r="FZ3" s="1012"/>
      <c r="GA3" s="1012"/>
      <c r="GB3" s="1012"/>
      <c r="GC3" s="1012"/>
      <c r="GD3" s="1012"/>
      <c r="GE3" s="1012"/>
      <c r="GF3" s="1012"/>
      <c r="GG3" s="1012"/>
      <c r="GH3" s="1012"/>
      <c r="GI3" s="1012"/>
      <c r="GJ3" s="1012"/>
      <c r="GK3" s="1012"/>
      <c r="GL3" s="1012"/>
      <c r="GM3" s="1012"/>
      <c r="GN3" s="1012"/>
      <c r="GO3" s="1012"/>
      <c r="GP3" s="1012"/>
      <c r="GQ3" s="1012"/>
      <c r="GR3" s="1012"/>
      <c r="GS3" s="1012"/>
      <c r="GT3" s="1012"/>
      <c r="GU3" s="1012"/>
      <c r="GV3" s="1012"/>
      <c r="GW3" s="1012"/>
      <c r="GX3" s="1012"/>
      <c r="GY3" s="1012"/>
      <c r="GZ3" s="1012"/>
      <c r="HA3" s="1012"/>
      <c r="HB3" s="1012"/>
      <c r="HC3" s="1012"/>
      <c r="HD3" s="1012"/>
      <c r="HE3" s="1012"/>
      <c r="HF3" s="1012"/>
      <c r="HG3" s="1012"/>
      <c r="HH3" s="1012"/>
      <c r="HI3" s="1012"/>
      <c r="HJ3" s="1012"/>
      <c r="HK3" s="1012"/>
      <c r="HL3" s="1012"/>
      <c r="HM3" s="1012"/>
      <c r="HN3" s="1012"/>
      <c r="HO3" s="1012"/>
      <c r="HP3" s="1012"/>
      <c r="HQ3" s="1012"/>
      <c r="HR3" s="1012"/>
      <c r="HS3" s="1012"/>
      <c r="HT3" s="1012"/>
      <c r="HU3" s="1012"/>
      <c r="HV3" s="1012"/>
      <c r="HW3" s="1012"/>
      <c r="HX3" s="1012"/>
      <c r="HY3" s="1012"/>
      <c r="HZ3" s="1012"/>
      <c r="IA3" s="1012"/>
      <c r="IB3" s="1012"/>
      <c r="IC3" s="1012"/>
      <c r="ID3" s="1012"/>
      <c r="IE3" s="1012"/>
      <c r="IF3" s="1012"/>
      <c r="IG3" s="1012"/>
      <c r="IH3" s="1012"/>
      <c r="II3" s="1012"/>
      <c r="IJ3" s="1012"/>
      <c r="IK3" s="1012"/>
      <c r="IL3" s="1012"/>
      <c r="IM3" s="1012"/>
      <c r="IN3" s="1012"/>
      <c r="IO3" s="1012"/>
      <c r="IP3" s="1012"/>
      <c r="IQ3" s="1012"/>
      <c r="IR3" s="1012"/>
      <c r="IS3" s="1012"/>
      <c r="IT3" s="1012"/>
      <c r="IU3" s="1012"/>
      <c r="IV3" s="1012"/>
    </row>
    <row r="4" spans="1:256" ht="16.5" thickBot="1">
      <c r="A4" s="1749" t="s">
        <v>775</v>
      </c>
      <c r="B4" s="1750"/>
      <c r="C4" s="1750"/>
      <c r="D4" s="1750"/>
      <c r="E4" s="1750"/>
      <c r="F4" s="1750"/>
      <c r="G4" s="1750"/>
      <c r="H4" s="1750"/>
      <c r="I4" s="1750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2"/>
      <c r="AI4" s="1012"/>
      <c r="AJ4" s="1012"/>
      <c r="AK4" s="1012"/>
      <c r="AL4" s="1012"/>
      <c r="AM4" s="1012"/>
      <c r="AN4" s="1012"/>
      <c r="AO4" s="1012"/>
      <c r="AP4" s="1012"/>
      <c r="AQ4" s="1012"/>
      <c r="AR4" s="1012"/>
      <c r="AS4" s="1012"/>
      <c r="AT4" s="1012"/>
      <c r="AU4" s="1012"/>
      <c r="AV4" s="1012"/>
      <c r="AW4" s="1012"/>
      <c r="AX4" s="1012"/>
      <c r="AY4" s="1012"/>
      <c r="AZ4" s="1012"/>
      <c r="BA4" s="1012"/>
      <c r="BB4" s="1012"/>
      <c r="BC4" s="1012"/>
      <c r="BD4" s="1012"/>
      <c r="BE4" s="1012"/>
      <c r="BF4" s="1012"/>
      <c r="BG4" s="1012"/>
      <c r="BH4" s="1012"/>
      <c r="BI4" s="1012"/>
      <c r="BJ4" s="1012"/>
      <c r="BK4" s="1012"/>
      <c r="BL4" s="1012"/>
      <c r="BM4" s="1012"/>
      <c r="BN4" s="1012"/>
      <c r="BO4" s="1012"/>
      <c r="BP4" s="1012"/>
      <c r="BQ4" s="1012"/>
      <c r="BR4" s="1012"/>
      <c r="BS4" s="1012"/>
      <c r="BT4" s="1012"/>
      <c r="BU4" s="1012"/>
      <c r="BV4" s="1012"/>
      <c r="BW4" s="1012"/>
      <c r="BX4" s="1012"/>
      <c r="BY4" s="1012"/>
      <c r="BZ4" s="1012"/>
      <c r="CA4" s="1012"/>
      <c r="CB4" s="1012"/>
      <c r="CC4" s="1012"/>
      <c r="CD4" s="1012"/>
      <c r="CE4" s="1012"/>
      <c r="CF4" s="1012"/>
      <c r="CG4" s="1012"/>
      <c r="CH4" s="1012"/>
      <c r="CI4" s="1012"/>
      <c r="CJ4" s="1012"/>
      <c r="CK4" s="1012"/>
      <c r="CL4" s="1012"/>
      <c r="CM4" s="1012"/>
      <c r="CN4" s="1012"/>
      <c r="CO4" s="1012"/>
      <c r="CP4" s="1012"/>
      <c r="CQ4" s="1012"/>
      <c r="CR4" s="1012"/>
      <c r="CS4" s="1012"/>
      <c r="CT4" s="1012"/>
      <c r="CU4" s="1012"/>
      <c r="CV4" s="1012"/>
      <c r="CW4" s="1012"/>
      <c r="CX4" s="1012"/>
      <c r="CY4" s="1012"/>
      <c r="CZ4" s="1012"/>
      <c r="DA4" s="1012"/>
      <c r="DB4" s="1012"/>
      <c r="DC4" s="1012"/>
      <c r="DD4" s="1012"/>
      <c r="DE4" s="1012"/>
      <c r="DF4" s="1012"/>
      <c r="DG4" s="1012"/>
      <c r="DH4" s="1012"/>
      <c r="DI4" s="1012"/>
      <c r="DJ4" s="1012"/>
      <c r="DK4" s="1012"/>
      <c r="DL4" s="1012"/>
      <c r="DM4" s="1012"/>
      <c r="DN4" s="1012"/>
      <c r="DO4" s="1012"/>
      <c r="DP4" s="1012"/>
      <c r="DQ4" s="1012"/>
      <c r="DR4" s="1012"/>
      <c r="DS4" s="1012"/>
      <c r="DT4" s="1012"/>
      <c r="DU4" s="1012"/>
      <c r="DV4" s="1012"/>
      <c r="DW4" s="1012"/>
      <c r="DX4" s="1012"/>
      <c r="DY4" s="1012"/>
      <c r="DZ4" s="1012"/>
      <c r="EA4" s="1012"/>
      <c r="EB4" s="1012"/>
      <c r="EC4" s="1012"/>
      <c r="ED4" s="1012"/>
      <c r="EE4" s="1012"/>
      <c r="EF4" s="1012"/>
      <c r="EG4" s="1012"/>
      <c r="EH4" s="1012"/>
      <c r="EI4" s="1012"/>
      <c r="EJ4" s="1012"/>
      <c r="EK4" s="1012"/>
      <c r="EL4" s="1012"/>
      <c r="EM4" s="1012"/>
      <c r="EN4" s="1012"/>
      <c r="EO4" s="1012"/>
      <c r="EP4" s="1012"/>
      <c r="EQ4" s="1012"/>
      <c r="ER4" s="1012"/>
      <c r="ES4" s="1012"/>
      <c r="ET4" s="1012"/>
      <c r="EU4" s="1012"/>
      <c r="EV4" s="1012"/>
      <c r="EW4" s="1012"/>
      <c r="EX4" s="1012"/>
      <c r="EY4" s="1012"/>
      <c r="EZ4" s="1012"/>
      <c r="FA4" s="1012"/>
      <c r="FB4" s="1012"/>
      <c r="FC4" s="1012"/>
      <c r="FD4" s="1012"/>
      <c r="FE4" s="1012"/>
      <c r="FF4" s="1012"/>
      <c r="FG4" s="1012"/>
      <c r="FH4" s="1012"/>
      <c r="FI4" s="1012"/>
      <c r="FJ4" s="1012"/>
      <c r="FK4" s="1012"/>
      <c r="FL4" s="1012"/>
      <c r="FM4" s="1012"/>
      <c r="FN4" s="1012"/>
      <c r="FO4" s="1012"/>
      <c r="FP4" s="1012"/>
      <c r="FQ4" s="1012"/>
      <c r="FR4" s="1012"/>
      <c r="FS4" s="1012"/>
      <c r="FT4" s="1012"/>
      <c r="FU4" s="1012"/>
      <c r="FV4" s="1012"/>
      <c r="FW4" s="1012"/>
      <c r="FX4" s="1012"/>
      <c r="FY4" s="1012"/>
      <c r="FZ4" s="1012"/>
      <c r="GA4" s="1012"/>
      <c r="GB4" s="1012"/>
      <c r="GC4" s="1012"/>
      <c r="GD4" s="1012"/>
      <c r="GE4" s="1012"/>
      <c r="GF4" s="1012"/>
      <c r="GG4" s="1012"/>
      <c r="GH4" s="1012"/>
      <c r="GI4" s="1012"/>
      <c r="GJ4" s="1012"/>
      <c r="GK4" s="1012"/>
      <c r="GL4" s="1012"/>
      <c r="GM4" s="1012"/>
      <c r="GN4" s="1012"/>
      <c r="GO4" s="1012"/>
      <c r="GP4" s="1012"/>
      <c r="GQ4" s="1012"/>
      <c r="GR4" s="1012"/>
      <c r="GS4" s="1012"/>
      <c r="GT4" s="1012"/>
      <c r="GU4" s="1012"/>
      <c r="GV4" s="1012"/>
      <c r="GW4" s="1012"/>
      <c r="GX4" s="1012"/>
      <c r="GY4" s="1012"/>
      <c r="GZ4" s="1012"/>
      <c r="HA4" s="1012"/>
      <c r="HB4" s="1012"/>
      <c r="HC4" s="1012"/>
      <c r="HD4" s="1012"/>
      <c r="HE4" s="1012"/>
      <c r="HF4" s="1012"/>
      <c r="HG4" s="1012"/>
      <c r="HH4" s="1012"/>
      <c r="HI4" s="1012"/>
      <c r="HJ4" s="1012"/>
      <c r="HK4" s="1012"/>
      <c r="HL4" s="1012"/>
      <c r="HM4" s="1012"/>
      <c r="HN4" s="1012"/>
      <c r="HO4" s="1012"/>
      <c r="HP4" s="1012"/>
      <c r="HQ4" s="1012"/>
      <c r="HR4" s="1012"/>
      <c r="HS4" s="1012"/>
      <c r="HT4" s="1012"/>
      <c r="HU4" s="1012"/>
      <c r="HV4" s="1012"/>
      <c r="HW4" s="1012"/>
      <c r="HX4" s="1012"/>
      <c r="HY4" s="1012"/>
      <c r="HZ4" s="1012"/>
      <c r="IA4" s="1012"/>
      <c r="IB4" s="1012"/>
      <c r="IC4" s="1012"/>
      <c r="ID4" s="1012"/>
      <c r="IE4" s="1012"/>
      <c r="IF4" s="1012"/>
      <c r="IG4" s="1012"/>
      <c r="IH4" s="1012"/>
      <c r="II4" s="1012"/>
      <c r="IJ4" s="1012"/>
      <c r="IK4" s="1012"/>
      <c r="IL4" s="1012"/>
      <c r="IM4" s="1012"/>
      <c r="IN4" s="1012"/>
      <c r="IO4" s="1012"/>
      <c r="IP4" s="1012"/>
      <c r="IQ4" s="1012"/>
      <c r="IR4" s="1012"/>
      <c r="IS4" s="1012"/>
      <c r="IT4" s="1012"/>
      <c r="IU4" s="1012"/>
      <c r="IV4" s="1012"/>
    </row>
    <row r="5" spans="1:9" ht="24.75" customHeight="1" thickBot="1">
      <c r="A5" s="1752" t="s">
        <v>1075</v>
      </c>
      <c r="B5" s="1754" t="s">
        <v>827</v>
      </c>
      <c r="C5" s="1754"/>
      <c r="D5" s="1752" t="s">
        <v>1095</v>
      </c>
      <c r="E5" s="1752"/>
      <c r="F5" s="1752" t="s">
        <v>336</v>
      </c>
      <c r="G5" s="1752"/>
      <c r="H5" s="1752" t="s">
        <v>1218</v>
      </c>
      <c r="I5" s="1752"/>
    </row>
    <row r="6" spans="1:9" ht="24.75" customHeight="1" thickBot="1">
      <c r="A6" s="1753"/>
      <c r="B6" s="1015" t="s">
        <v>849</v>
      </c>
      <c r="C6" s="1015" t="s">
        <v>850</v>
      </c>
      <c r="D6" s="1014" t="s">
        <v>1141</v>
      </c>
      <c r="E6" s="1014" t="s">
        <v>1005</v>
      </c>
      <c r="F6" s="1014" t="s">
        <v>1141</v>
      </c>
      <c r="G6" s="1014" t="s">
        <v>1005</v>
      </c>
      <c r="H6" s="1014" t="s">
        <v>1141</v>
      </c>
      <c r="I6" s="1014" t="s">
        <v>1005</v>
      </c>
    </row>
    <row r="7" spans="1:12" ht="24.75" customHeight="1">
      <c r="A7" s="1016" t="s">
        <v>579</v>
      </c>
      <c r="B7" s="1017">
        <v>142.4</v>
      </c>
      <c r="C7" s="1017">
        <v>6.7</v>
      </c>
      <c r="D7" s="1017">
        <v>160</v>
      </c>
      <c r="E7" s="1017">
        <v>12.4</v>
      </c>
      <c r="F7" s="1018">
        <v>177.9</v>
      </c>
      <c r="G7" s="1019" t="s">
        <v>321</v>
      </c>
      <c r="H7" s="1018">
        <v>201.4</v>
      </c>
      <c r="I7" s="1019">
        <v>13.2</v>
      </c>
      <c r="L7" s="1009"/>
    </row>
    <row r="8" spans="1:12" ht="24.75" customHeight="1">
      <c r="A8" s="532" t="s">
        <v>987</v>
      </c>
      <c r="B8" s="1020">
        <v>147.1</v>
      </c>
      <c r="C8" s="1020">
        <v>9.1</v>
      </c>
      <c r="D8" s="1020">
        <v>163.5</v>
      </c>
      <c r="E8" s="1020">
        <v>11.1</v>
      </c>
      <c r="F8" s="1021">
        <v>180.3</v>
      </c>
      <c r="G8" s="1022" t="s">
        <v>322</v>
      </c>
      <c r="H8" s="1021">
        <v>203</v>
      </c>
      <c r="I8" s="1022">
        <v>12.6</v>
      </c>
      <c r="K8" s="1010"/>
      <c r="L8" s="1009"/>
    </row>
    <row r="9" spans="1:12" ht="24.75" customHeight="1">
      <c r="A9" s="532" t="s">
        <v>994</v>
      </c>
      <c r="B9" s="1020">
        <v>149</v>
      </c>
      <c r="C9" s="1020">
        <v>10.4</v>
      </c>
      <c r="D9" s="1020">
        <v>164.3</v>
      </c>
      <c r="E9" s="1020">
        <v>10.3</v>
      </c>
      <c r="F9" s="1021">
        <v>179.6</v>
      </c>
      <c r="G9" s="1022" t="s">
        <v>323</v>
      </c>
      <c r="H9" s="1021">
        <v>206.1</v>
      </c>
      <c r="I9" s="1022">
        <v>14.8</v>
      </c>
      <c r="L9" s="1009"/>
    </row>
    <row r="10" spans="1:12" ht="24.75" customHeight="1">
      <c r="A10" s="532" t="s">
        <v>995</v>
      </c>
      <c r="B10" s="1020">
        <v>150.5</v>
      </c>
      <c r="C10" s="1020">
        <v>10.3</v>
      </c>
      <c r="D10" s="1020">
        <v>161.3</v>
      </c>
      <c r="E10" s="1020">
        <v>7.2</v>
      </c>
      <c r="F10" s="1021">
        <v>176.1</v>
      </c>
      <c r="G10" s="1022" t="s">
        <v>324</v>
      </c>
      <c r="H10" s="1021">
        <v>208.7</v>
      </c>
      <c r="I10" s="1022">
        <v>18.5</v>
      </c>
      <c r="L10" s="1009"/>
    </row>
    <row r="11" spans="1:13" ht="24.75" customHeight="1">
      <c r="A11" s="532" t="s">
        <v>996</v>
      </c>
      <c r="B11" s="1020">
        <v>146.3</v>
      </c>
      <c r="C11" s="1020">
        <v>8.9</v>
      </c>
      <c r="D11" s="1020">
        <v>155.2</v>
      </c>
      <c r="E11" s="1020">
        <v>6.1</v>
      </c>
      <c r="F11" s="1021">
        <v>170.9</v>
      </c>
      <c r="G11" s="1022" t="s">
        <v>325</v>
      </c>
      <c r="H11" s="1021"/>
      <c r="I11" s="1022"/>
      <c r="L11" s="1011"/>
      <c r="M11" s="1010"/>
    </row>
    <row r="12" spans="1:12" ht="24.75" customHeight="1">
      <c r="A12" s="532" t="s">
        <v>997</v>
      </c>
      <c r="B12" s="1020">
        <v>143</v>
      </c>
      <c r="C12" s="1020">
        <v>10.4</v>
      </c>
      <c r="D12" s="1020">
        <v>150.8</v>
      </c>
      <c r="E12" s="1020">
        <v>5.5</v>
      </c>
      <c r="F12" s="1021">
        <v>172.9</v>
      </c>
      <c r="G12" s="1022" t="s">
        <v>326</v>
      </c>
      <c r="H12" s="1021"/>
      <c r="I12" s="1022"/>
      <c r="L12" s="1009"/>
    </row>
    <row r="13" spans="1:9" ht="24.75" customHeight="1">
      <c r="A13" s="532" t="s">
        <v>998</v>
      </c>
      <c r="B13" s="1020">
        <v>145.1</v>
      </c>
      <c r="C13" s="1020">
        <v>12.6</v>
      </c>
      <c r="D13" s="1020">
        <v>151.3</v>
      </c>
      <c r="E13" s="1020">
        <v>4.3</v>
      </c>
      <c r="F13" s="1021">
        <v>174</v>
      </c>
      <c r="G13" s="1023" t="s">
        <v>327</v>
      </c>
      <c r="H13" s="1021"/>
      <c r="I13" s="1023"/>
    </row>
    <row r="14" spans="1:9" ht="24.75" customHeight="1">
      <c r="A14" s="532" t="s">
        <v>1356</v>
      </c>
      <c r="B14" s="1020">
        <v>146.7</v>
      </c>
      <c r="C14" s="1020">
        <v>12.2</v>
      </c>
      <c r="D14" s="1020">
        <v>156.4</v>
      </c>
      <c r="E14" s="1020">
        <v>6.6</v>
      </c>
      <c r="F14" s="1021">
        <v>175.6</v>
      </c>
      <c r="G14" s="1023" t="s">
        <v>457</v>
      </c>
      <c r="H14" s="1021"/>
      <c r="I14" s="1023"/>
    </row>
    <row r="15" spans="1:9" ht="24.75" customHeight="1">
      <c r="A15" s="532" t="s">
        <v>1000</v>
      </c>
      <c r="B15" s="1020">
        <v>143.2</v>
      </c>
      <c r="C15" s="1020">
        <v>7.6</v>
      </c>
      <c r="D15" s="1020">
        <v>156.6</v>
      </c>
      <c r="E15" s="1020">
        <v>9.4</v>
      </c>
      <c r="F15" s="1021">
        <v>178.1</v>
      </c>
      <c r="G15" s="1023" t="s">
        <v>485</v>
      </c>
      <c r="H15" s="1021"/>
      <c r="I15" s="1023"/>
    </row>
    <row r="16" spans="1:9" ht="24.75" customHeight="1">
      <c r="A16" s="532" t="s">
        <v>1001</v>
      </c>
      <c r="B16" s="1021">
        <v>145.4</v>
      </c>
      <c r="C16" s="1023">
        <v>6.2</v>
      </c>
      <c r="D16" s="1021">
        <v>160.1</v>
      </c>
      <c r="E16" s="1023">
        <v>10.1</v>
      </c>
      <c r="F16" s="1021">
        <v>184.9</v>
      </c>
      <c r="G16" s="1023">
        <v>15.5</v>
      </c>
      <c r="H16" s="1021"/>
      <c r="I16" s="1023"/>
    </row>
    <row r="17" spans="1:9" ht="24.75" customHeight="1">
      <c r="A17" s="532" t="s">
        <v>1002</v>
      </c>
      <c r="B17" s="1021">
        <v>146</v>
      </c>
      <c r="C17" s="1023">
        <v>5.6</v>
      </c>
      <c r="D17" s="1021">
        <v>164.9</v>
      </c>
      <c r="E17" s="1023">
        <v>12.9</v>
      </c>
      <c r="F17" s="1021">
        <v>193</v>
      </c>
      <c r="G17" s="1023">
        <v>17</v>
      </c>
      <c r="H17" s="1021"/>
      <c r="I17" s="1023"/>
    </row>
    <row r="18" spans="1:9" ht="24.75" customHeight="1" thickBot="1">
      <c r="A18" s="532" t="s">
        <v>1003</v>
      </c>
      <c r="B18" s="1020">
        <v>151.8</v>
      </c>
      <c r="C18" s="1020">
        <v>8.5</v>
      </c>
      <c r="D18" s="1021">
        <v>171.8</v>
      </c>
      <c r="E18" s="1023">
        <v>13.2</v>
      </c>
      <c r="F18" s="1021">
        <v>198</v>
      </c>
      <c r="G18" s="1023">
        <v>15.3</v>
      </c>
      <c r="H18" s="1021"/>
      <c r="I18" s="1023"/>
    </row>
    <row r="19" spans="1:9" ht="24.75" customHeight="1" thickBot="1" thickTop="1">
      <c r="A19" s="1024" t="s">
        <v>851</v>
      </c>
      <c r="B19" s="1025">
        <v>146.4</v>
      </c>
      <c r="C19" s="1025">
        <v>9</v>
      </c>
      <c r="D19" s="1025">
        <v>159.7</v>
      </c>
      <c r="E19" s="1025">
        <v>9.1</v>
      </c>
      <c r="F19" s="1025">
        <v>180.1</v>
      </c>
      <c r="G19" s="1025">
        <v>12.8</v>
      </c>
      <c r="H19" s="1025">
        <v>204.8</v>
      </c>
      <c r="I19" s="1026">
        <v>14.7</v>
      </c>
    </row>
    <row r="20" ht="17.25" customHeight="1" thickTop="1">
      <c r="H20" s="1010"/>
    </row>
  </sheetData>
  <mergeCells count="9">
    <mergeCell ref="H5:I5"/>
    <mergeCell ref="A5:A6"/>
    <mergeCell ref="B5:C5"/>
    <mergeCell ref="D5:E5"/>
    <mergeCell ref="F5:G5"/>
    <mergeCell ref="A2:I2"/>
    <mergeCell ref="A3:I3"/>
    <mergeCell ref="A4:I4"/>
    <mergeCell ref="A1:I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IV16384"/>
    </sheetView>
  </sheetViews>
  <sheetFormatPr defaultColWidth="9.140625" defaultRowHeight="24.75" customHeight="1"/>
  <cols>
    <col min="1" max="1" width="5.140625" style="968" bestFit="1" customWidth="1"/>
    <col min="2" max="2" width="24.8515625" style="967" bestFit="1" customWidth="1"/>
    <col min="3" max="3" width="6.8515625" style="967" bestFit="1" customWidth="1"/>
    <col min="4" max="4" width="7.57421875" style="967" bestFit="1" customWidth="1"/>
    <col min="5" max="5" width="7.8515625" style="967" bestFit="1" customWidth="1"/>
    <col min="6" max="6" width="7.57421875" style="967" bestFit="1" customWidth="1"/>
    <col min="7" max="7" width="8.140625" style="967" bestFit="1" customWidth="1"/>
    <col min="8" max="8" width="7.8515625" style="967" bestFit="1" customWidth="1"/>
    <col min="9" max="9" width="7.57421875" style="540" bestFit="1" customWidth="1"/>
    <col min="10" max="12" width="7.140625" style="540" bestFit="1" customWidth="1"/>
    <col min="13" max="13" width="7.140625" style="967" bestFit="1" customWidth="1"/>
    <col min="14" max="14" width="5.57421875" style="967" customWidth="1"/>
    <col min="15" max="16384" width="9.140625" style="967" customWidth="1"/>
  </cols>
  <sheetData>
    <row r="1" spans="1:13" ht="12.75">
      <c r="A1" s="1618" t="s">
        <v>67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</row>
    <row r="2" spans="1:13" ht="15.75">
      <c r="A2" s="1723" t="s">
        <v>883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</row>
    <row r="3" spans="1:13" s="1027" customFormat="1" ht="23.25">
      <c r="A3" s="1618" t="s">
        <v>884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</row>
    <row r="4" spans="1:13" ht="12.75">
      <c r="A4" s="1618" t="s">
        <v>617</v>
      </c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  <c r="M4" s="1618"/>
    </row>
    <row r="5" spans="1:13" ht="13.5" thickBot="1">
      <c r="A5" s="1576" t="s">
        <v>831</v>
      </c>
      <c r="B5" s="1576"/>
      <c r="C5" s="1576"/>
      <c r="D5" s="1576"/>
      <c r="E5" s="1576"/>
      <c r="F5" s="1576"/>
      <c r="G5" s="1576"/>
      <c r="H5" s="1576"/>
      <c r="I5" s="1576"/>
      <c r="J5" s="1576"/>
      <c r="K5" s="1576"/>
      <c r="L5" s="1576"/>
      <c r="M5" s="1576"/>
    </row>
    <row r="6" spans="1:13" s="968" customFormat="1" ht="13.5" thickTop="1">
      <c r="A6" s="1762" t="s">
        <v>885</v>
      </c>
      <c r="B6" s="1765" t="s">
        <v>886</v>
      </c>
      <c r="C6" s="1044" t="s">
        <v>677</v>
      </c>
      <c r="D6" s="1064" t="s">
        <v>1095</v>
      </c>
      <c r="E6" s="1766" t="s">
        <v>336</v>
      </c>
      <c r="F6" s="1767"/>
      <c r="G6" s="1768" t="s">
        <v>1218</v>
      </c>
      <c r="H6" s="1768"/>
      <c r="I6" s="1767"/>
      <c r="J6" s="1755" t="s">
        <v>1123</v>
      </c>
      <c r="K6" s="1756"/>
      <c r="L6" s="1756"/>
      <c r="M6" s="1757"/>
    </row>
    <row r="7" spans="1:13" s="968" customFormat="1" ht="12.75">
      <c r="A7" s="1763"/>
      <c r="B7" s="1759"/>
      <c r="C7" s="1045" t="s">
        <v>678</v>
      </c>
      <c r="D7" s="1065" t="s">
        <v>1236</v>
      </c>
      <c r="E7" s="1065" t="s">
        <v>89</v>
      </c>
      <c r="F7" s="1065" t="s">
        <v>1236</v>
      </c>
      <c r="G7" s="1065" t="s">
        <v>90</v>
      </c>
      <c r="H7" s="1065" t="s">
        <v>89</v>
      </c>
      <c r="I7" s="1065" t="s">
        <v>1236</v>
      </c>
      <c r="J7" s="1758" t="s">
        <v>888</v>
      </c>
      <c r="K7" s="1758" t="s">
        <v>889</v>
      </c>
      <c r="L7" s="1758" t="s">
        <v>890</v>
      </c>
      <c r="M7" s="1760" t="s">
        <v>891</v>
      </c>
    </row>
    <row r="8" spans="1:13" ht="12.75">
      <c r="A8" s="1763"/>
      <c r="B8" s="975">
        <v>1</v>
      </c>
      <c r="C8" s="978">
        <v>2</v>
      </c>
      <c r="D8" s="975">
        <v>3</v>
      </c>
      <c r="E8" s="975">
        <v>4</v>
      </c>
      <c r="F8" s="975">
        <v>5</v>
      </c>
      <c r="G8" s="977">
        <v>6</v>
      </c>
      <c r="H8" s="1028">
        <v>7</v>
      </c>
      <c r="I8" s="1028">
        <v>8</v>
      </c>
      <c r="J8" s="1759"/>
      <c r="K8" s="1759"/>
      <c r="L8" s="1759"/>
      <c r="M8" s="1761"/>
    </row>
    <row r="9" spans="1:13" ht="12.75">
      <c r="A9" s="1764"/>
      <c r="B9" s="1046" t="s">
        <v>892</v>
      </c>
      <c r="C9" s="1029">
        <v>100</v>
      </c>
      <c r="D9" s="1058">
        <v>123.5</v>
      </c>
      <c r="E9" s="1058">
        <v>134.67175948705932</v>
      </c>
      <c r="F9" s="1058">
        <v>135.8</v>
      </c>
      <c r="G9" s="525">
        <v>162.6</v>
      </c>
      <c r="H9" s="525">
        <v>164.5</v>
      </c>
      <c r="I9" s="537">
        <v>165.9</v>
      </c>
      <c r="J9" s="1047">
        <v>9.959514170040478</v>
      </c>
      <c r="K9" s="1048">
        <v>0.8377706783055032</v>
      </c>
      <c r="L9" s="1048">
        <v>22.164948453608233</v>
      </c>
      <c r="M9" s="1049">
        <v>0.8510638297872362</v>
      </c>
    </row>
    <row r="10" spans="1:13" ht="12.75">
      <c r="A10" s="1030"/>
      <c r="B10" s="1050"/>
      <c r="C10" s="1031"/>
      <c r="D10" s="1059"/>
      <c r="E10" s="1059"/>
      <c r="F10" s="1059"/>
      <c r="G10" s="716"/>
      <c r="H10" s="716"/>
      <c r="I10" s="717"/>
      <c r="J10" s="1051"/>
      <c r="K10" s="1051"/>
      <c r="L10" s="1051"/>
      <c r="M10" s="1052"/>
    </row>
    <row r="11" spans="1:13" ht="12.75">
      <c r="A11" s="1032">
        <v>1</v>
      </c>
      <c r="B11" s="1050" t="s">
        <v>893</v>
      </c>
      <c r="C11" s="1031">
        <v>26.97</v>
      </c>
      <c r="D11" s="1060">
        <v>118.2</v>
      </c>
      <c r="E11" s="1060">
        <v>118.18641226510854</v>
      </c>
      <c r="F11" s="1060">
        <v>118.2</v>
      </c>
      <c r="G11" s="1061">
        <v>157</v>
      </c>
      <c r="H11" s="1061">
        <v>157</v>
      </c>
      <c r="I11" s="555">
        <v>157</v>
      </c>
      <c r="J11" s="1051">
        <v>0</v>
      </c>
      <c r="K11" s="1051">
        <v>0.01149686722105514</v>
      </c>
      <c r="L11" s="1051">
        <v>32.825719120135375</v>
      </c>
      <c r="M11" s="1052">
        <v>0</v>
      </c>
    </row>
    <row r="12" spans="1:13" ht="12.75">
      <c r="A12" s="1032"/>
      <c r="B12" s="1050"/>
      <c r="C12" s="1031"/>
      <c r="D12" s="1062"/>
      <c r="E12" s="1062"/>
      <c r="F12" s="1062"/>
      <c r="G12" s="17"/>
      <c r="H12" s="17"/>
      <c r="I12" s="538"/>
      <c r="J12" s="1051"/>
      <c r="K12" s="1051"/>
      <c r="L12" s="1051"/>
      <c r="M12" s="1052"/>
    </row>
    <row r="13" spans="1:13" ht="12.75">
      <c r="A13" s="1030"/>
      <c r="B13" s="1053" t="s">
        <v>894</v>
      </c>
      <c r="C13" s="1033">
        <v>9.8</v>
      </c>
      <c r="D13" s="1062">
        <v>121</v>
      </c>
      <c r="E13" s="1062">
        <v>120.97305397676007</v>
      </c>
      <c r="F13" s="1062">
        <v>121</v>
      </c>
      <c r="G13" s="17">
        <v>150.2</v>
      </c>
      <c r="H13" s="17">
        <v>150.2</v>
      </c>
      <c r="I13" s="538">
        <v>150.2</v>
      </c>
      <c r="J13" s="1013">
        <v>0</v>
      </c>
      <c r="K13" s="1013">
        <v>0.02227440107868972</v>
      </c>
      <c r="L13" s="1013">
        <v>24.13223140495866</v>
      </c>
      <c r="M13" s="1054">
        <v>0</v>
      </c>
    </row>
    <row r="14" spans="1:13" ht="12.75">
      <c r="A14" s="1030"/>
      <c r="B14" s="1053" t="s">
        <v>895</v>
      </c>
      <c r="C14" s="1033">
        <v>17.17</v>
      </c>
      <c r="D14" s="1062">
        <v>116.6</v>
      </c>
      <c r="E14" s="1062">
        <v>116.58601318226198</v>
      </c>
      <c r="F14" s="1062">
        <v>116.6</v>
      </c>
      <c r="G14" s="17">
        <v>160.9</v>
      </c>
      <c r="H14" s="17">
        <v>160.9</v>
      </c>
      <c r="I14" s="538">
        <v>160.9</v>
      </c>
      <c r="J14" s="1013">
        <v>0</v>
      </c>
      <c r="K14" s="1013">
        <v>0.011996994627594404</v>
      </c>
      <c r="L14" s="1013">
        <v>37.99313893653519</v>
      </c>
      <c r="M14" s="1054">
        <v>0</v>
      </c>
    </row>
    <row r="15" spans="1:13" ht="12.75">
      <c r="A15" s="1030"/>
      <c r="B15" s="1053"/>
      <c r="C15" s="1033"/>
      <c r="D15" s="1062"/>
      <c r="E15" s="1062"/>
      <c r="F15" s="1062"/>
      <c r="G15" s="17"/>
      <c r="H15" s="17"/>
      <c r="I15" s="538"/>
      <c r="J15" s="1013"/>
      <c r="K15" s="1013"/>
      <c r="L15" s="1013"/>
      <c r="M15" s="1054"/>
    </row>
    <row r="16" spans="1:13" ht="12.75">
      <c r="A16" s="1032">
        <v>1.1</v>
      </c>
      <c r="B16" s="1050" t="s">
        <v>896</v>
      </c>
      <c r="C16" s="1034">
        <v>2.82</v>
      </c>
      <c r="D16" s="1060">
        <v>135.8</v>
      </c>
      <c r="E16" s="1060">
        <v>135.76095175319847</v>
      </c>
      <c r="F16" s="1060">
        <v>135.8</v>
      </c>
      <c r="G16" s="1061">
        <v>199.3</v>
      </c>
      <c r="H16" s="1061">
        <v>199.3</v>
      </c>
      <c r="I16" s="555">
        <v>199.3</v>
      </c>
      <c r="J16" s="1051">
        <v>0</v>
      </c>
      <c r="K16" s="1051">
        <v>0.028762502249193744</v>
      </c>
      <c r="L16" s="1051">
        <v>46.75994108983798</v>
      </c>
      <c r="M16" s="1052">
        <v>0</v>
      </c>
    </row>
    <row r="17" spans="1:13" ht="12.75">
      <c r="A17" s="1032"/>
      <c r="B17" s="1053" t="s">
        <v>894</v>
      </c>
      <c r="C17" s="1035">
        <v>0.31</v>
      </c>
      <c r="D17" s="1062">
        <v>137.3</v>
      </c>
      <c r="E17" s="1062">
        <v>137.30255164034023</v>
      </c>
      <c r="F17" s="1062">
        <v>137.3</v>
      </c>
      <c r="G17" s="17">
        <v>171.5</v>
      </c>
      <c r="H17" s="17">
        <v>171.5</v>
      </c>
      <c r="I17" s="538">
        <v>171.5</v>
      </c>
      <c r="J17" s="1013">
        <v>0</v>
      </c>
      <c r="K17" s="1013">
        <v>-0.0018584070796521246</v>
      </c>
      <c r="L17" s="1013">
        <v>24.908958485069178</v>
      </c>
      <c r="M17" s="1054">
        <v>0</v>
      </c>
    </row>
    <row r="18" spans="1:13" ht="12.75">
      <c r="A18" s="1032"/>
      <c r="B18" s="1053" t="s">
        <v>895</v>
      </c>
      <c r="C18" s="1035">
        <v>2.51</v>
      </c>
      <c r="D18" s="1062">
        <v>135.6</v>
      </c>
      <c r="E18" s="1062">
        <v>135.57384027387835</v>
      </c>
      <c r="F18" s="1062">
        <v>135.6</v>
      </c>
      <c r="G18" s="17">
        <v>202.7</v>
      </c>
      <c r="H18" s="17">
        <v>202.7</v>
      </c>
      <c r="I18" s="538">
        <v>202.7</v>
      </c>
      <c r="J18" s="1013">
        <v>0</v>
      </c>
      <c r="K18" s="1013">
        <v>0.019295555889556226</v>
      </c>
      <c r="L18" s="1013">
        <v>49.483775811209455</v>
      </c>
      <c r="M18" s="1054">
        <v>0</v>
      </c>
    </row>
    <row r="19" spans="1:13" ht="12.75">
      <c r="A19" s="1032">
        <v>1.2</v>
      </c>
      <c r="B19" s="1050" t="s">
        <v>899</v>
      </c>
      <c r="C19" s="1034">
        <v>1.14</v>
      </c>
      <c r="D19" s="1060">
        <v>121.2</v>
      </c>
      <c r="E19" s="1060">
        <v>121.15291487624084</v>
      </c>
      <c r="F19" s="1060">
        <v>121.2</v>
      </c>
      <c r="G19" s="1061">
        <v>164.1</v>
      </c>
      <c r="H19" s="1061">
        <v>164.1</v>
      </c>
      <c r="I19" s="555">
        <v>164.1</v>
      </c>
      <c r="J19" s="1051">
        <v>0</v>
      </c>
      <c r="K19" s="1051">
        <v>0.03886421041315202</v>
      </c>
      <c r="L19" s="1051">
        <v>35.39603960396039</v>
      </c>
      <c r="M19" s="1052">
        <v>0</v>
      </c>
    </row>
    <row r="20" spans="1:13" ht="12.75">
      <c r="A20" s="1032"/>
      <c r="B20" s="1053" t="s">
        <v>894</v>
      </c>
      <c r="C20" s="1035">
        <v>0.19</v>
      </c>
      <c r="D20" s="1062">
        <v>132.1</v>
      </c>
      <c r="E20" s="1062">
        <v>132.08863826559337</v>
      </c>
      <c r="F20" s="1062">
        <v>132.1</v>
      </c>
      <c r="G20" s="17">
        <v>161</v>
      </c>
      <c r="H20" s="17">
        <v>161</v>
      </c>
      <c r="I20" s="538">
        <v>161</v>
      </c>
      <c r="J20" s="1013">
        <v>0</v>
      </c>
      <c r="K20" s="1013">
        <v>0.008601598559735635</v>
      </c>
      <c r="L20" s="1013">
        <v>21.877365632096897</v>
      </c>
      <c r="M20" s="1054">
        <v>0</v>
      </c>
    </row>
    <row r="21" spans="1:13" ht="12.75">
      <c r="A21" s="1032"/>
      <c r="B21" s="1053" t="s">
        <v>895</v>
      </c>
      <c r="C21" s="1035">
        <v>0.95</v>
      </c>
      <c r="D21" s="1062">
        <v>119</v>
      </c>
      <c r="E21" s="1062">
        <v>118.96577019837036</v>
      </c>
      <c r="F21" s="1062">
        <v>119</v>
      </c>
      <c r="G21" s="17">
        <v>164.7</v>
      </c>
      <c r="H21" s="17">
        <v>164.7</v>
      </c>
      <c r="I21" s="538">
        <v>164.7</v>
      </c>
      <c r="J21" s="1013">
        <v>0</v>
      </c>
      <c r="K21" s="1013">
        <v>0.028772815552386533</v>
      </c>
      <c r="L21" s="1013">
        <v>38.403361344537814</v>
      </c>
      <c r="M21" s="1054">
        <v>0</v>
      </c>
    </row>
    <row r="22" spans="1:13" ht="12.75">
      <c r="A22" s="1032">
        <v>1.3</v>
      </c>
      <c r="B22" s="1050" t="s">
        <v>900</v>
      </c>
      <c r="C22" s="1034">
        <v>0.55</v>
      </c>
      <c r="D22" s="1060">
        <v>170.5</v>
      </c>
      <c r="E22" s="1060">
        <v>170.51907339045147</v>
      </c>
      <c r="F22" s="1060">
        <v>170.5</v>
      </c>
      <c r="G22" s="1061">
        <v>204.1</v>
      </c>
      <c r="H22" s="1061">
        <v>204.1</v>
      </c>
      <c r="I22" s="555">
        <v>204.1</v>
      </c>
      <c r="J22" s="1051">
        <v>0</v>
      </c>
      <c r="K22" s="1051">
        <v>-0.01118548797634844</v>
      </c>
      <c r="L22" s="1051">
        <v>19.706744868035187</v>
      </c>
      <c r="M22" s="1052">
        <v>0</v>
      </c>
    </row>
    <row r="23" spans="1:13" ht="12.75">
      <c r="A23" s="1032"/>
      <c r="B23" s="1053" t="s">
        <v>894</v>
      </c>
      <c r="C23" s="1035">
        <v>0.1</v>
      </c>
      <c r="D23" s="1062">
        <v>167.7</v>
      </c>
      <c r="E23" s="1062">
        <v>167.72434903008045</v>
      </c>
      <c r="F23" s="1062">
        <v>167.7</v>
      </c>
      <c r="G23" s="17">
        <v>182.3</v>
      </c>
      <c r="H23" s="17">
        <v>182.3</v>
      </c>
      <c r="I23" s="538">
        <v>182.3</v>
      </c>
      <c r="J23" s="1013">
        <v>0</v>
      </c>
      <c r="K23" s="1013">
        <v>-0.014517289958945412</v>
      </c>
      <c r="L23" s="1013">
        <v>8.706022659511035</v>
      </c>
      <c r="M23" s="1054">
        <v>0</v>
      </c>
    </row>
    <row r="24" spans="1:13" ht="12.75">
      <c r="A24" s="1032"/>
      <c r="B24" s="1053" t="s">
        <v>895</v>
      </c>
      <c r="C24" s="1035">
        <v>0.45</v>
      </c>
      <c r="D24" s="1062">
        <v>171.2</v>
      </c>
      <c r="E24" s="1062">
        <v>171.15882956933163</v>
      </c>
      <c r="F24" s="1062">
        <v>171.2</v>
      </c>
      <c r="G24" s="17">
        <v>209</v>
      </c>
      <c r="H24" s="17">
        <v>209</v>
      </c>
      <c r="I24" s="538">
        <v>209</v>
      </c>
      <c r="J24" s="1013">
        <v>0</v>
      </c>
      <c r="K24" s="1013">
        <v>0.024053933280526962</v>
      </c>
      <c r="L24" s="1013">
        <v>22.07943925233647</v>
      </c>
      <c r="M24" s="1054">
        <v>0</v>
      </c>
    </row>
    <row r="25" spans="1:13" ht="12.75">
      <c r="A25" s="1032">
        <v>1.4</v>
      </c>
      <c r="B25" s="1050" t="s">
        <v>828</v>
      </c>
      <c r="C25" s="1034">
        <v>4.01</v>
      </c>
      <c r="D25" s="1060">
        <v>121.8</v>
      </c>
      <c r="E25" s="1060">
        <v>121.76064633934364</v>
      </c>
      <c r="F25" s="1060">
        <v>121.8</v>
      </c>
      <c r="G25" s="1061">
        <v>180.2</v>
      </c>
      <c r="H25" s="1061">
        <v>180.2</v>
      </c>
      <c r="I25" s="555">
        <v>180.2</v>
      </c>
      <c r="J25" s="1051">
        <v>0</v>
      </c>
      <c r="K25" s="1051">
        <v>0.03232050899819683</v>
      </c>
      <c r="L25" s="1051">
        <v>47.94745484400656</v>
      </c>
      <c r="M25" s="1052">
        <v>0</v>
      </c>
    </row>
    <row r="26" spans="1:13" ht="12.75">
      <c r="A26" s="1032"/>
      <c r="B26" s="1053" t="s">
        <v>894</v>
      </c>
      <c r="C26" s="1035">
        <v>0.17</v>
      </c>
      <c r="D26" s="1062">
        <v>127.5</v>
      </c>
      <c r="E26" s="1062">
        <v>127.48838231541019</v>
      </c>
      <c r="F26" s="1062">
        <v>127.5</v>
      </c>
      <c r="G26" s="17">
        <v>152.2</v>
      </c>
      <c r="H26" s="17">
        <v>152.2</v>
      </c>
      <c r="I26" s="538">
        <v>152.2</v>
      </c>
      <c r="J26" s="1013">
        <v>0</v>
      </c>
      <c r="K26" s="1013">
        <v>0.009112739826804273</v>
      </c>
      <c r="L26" s="1013">
        <v>19.37254901960783</v>
      </c>
      <c r="M26" s="1054">
        <v>0</v>
      </c>
    </row>
    <row r="27" spans="1:13" ht="12.75">
      <c r="A27" s="1032"/>
      <c r="B27" s="1053" t="s">
        <v>895</v>
      </c>
      <c r="C27" s="1035">
        <v>3.84</v>
      </c>
      <c r="D27" s="1062">
        <v>121.5</v>
      </c>
      <c r="E27" s="1062">
        <v>121.50340065340102</v>
      </c>
      <c r="F27" s="1062">
        <v>121.5</v>
      </c>
      <c r="G27" s="17">
        <v>181.5</v>
      </c>
      <c r="H27" s="17">
        <v>181.5</v>
      </c>
      <c r="I27" s="538">
        <v>181.5</v>
      </c>
      <c r="J27" s="1013">
        <v>0</v>
      </c>
      <c r="K27" s="1013">
        <v>-0.002798813352328011</v>
      </c>
      <c r="L27" s="1013">
        <v>49.38271604938271</v>
      </c>
      <c r="M27" s="1054">
        <v>0</v>
      </c>
    </row>
    <row r="28" spans="1:13" s="1036" customFormat="1" ht="12.75">
      <c r="A28" s="1032">
        <v>1.5</v>
      </c>
      <c r="B28" s="1050" t="s">
        <v>901</v>
      </c>
      <c r="C28" s="1034">
        <v>10.55</v>
      </c>
      <c r="D28" s="1060">
        <v>122.8</v>
      </c>
      <c r="E28" s="1060">
        <v>122.82966786711482</v>
      </c>
      <c r="F28" s="1060">
        <v>122.8</v>
      </c>
      <c r="G28" s="1061">
        <v>174.5</v>
      </c>
      <c r="H28" s="1061">
        <v>174.5</v>
      </c>
      <c r="I28" s="555">
        <v>174.5</v>
      </c>
      <c r="J28" s="1051">
        <v>0</v>
      </c>
      <c r="K28" s="1051">
        <v>-0.024153665502808508</v>
      </c>
      <c r="L28" s="1051">
        <v>42.10097719869708</v>
      </c>
      <c r="M28" s="1052">
        <v>0</v>
      </c>
    </row>
    <row r="29" spans="1:13" ht="12.75">
      <c r="A29" s="1032"/>
      <c r="B29" s="1053" t="s">
        <v>894</v>
      </c>
      <c r="C29" s="1035">
        <v>6.8</v>
      </c>
      <c r="D29" s="1062">
        <v>125.7</v>
      </c>
      <c r="E29" s="1062">
        <v>125.7305750804121</v>
      </c>
      <c r="F29" s="1062">
        <v>125.7</v>
      </c>
      <c r="G29" s="17">
        <v>164.5</v>
      </c>
      <c r="H29" s="17">
        <v>164.5</v>
      </c>
      <c r="I29" s="538">
        <v>164.5</v>
      </c>
      <c r="J29" s="1013">
        <v>0</v>
      </c>
      <c r="K29" s="1013">
        <v>-0.024317935707003357</v>
      </c>
      <c r="L29" s="1013">
        <v>30.867143993635636</v>
      </c>
      <c r="M29" s="1054">
        <v>0</v>
      </c>
    </row>
    <row r="30" spans="1:15" ht="12.75">
      <c r="A30" s="1032"/>
      <c r="B30" s="1053" t="s">
        <v>895</v>
      </c>
      <c r="C30" s="1035">
        <v>3.75</v>
      </c>
      <c r="D30" s="1062">
        <v>117.6</v>
      </c>
      <c r="E30" s="1062">
        <v>117.57216457112456</v>
      </c>
      <c r="F30" s="1062">
        <v>117.6</v>
      </c>
      <c r="G30" s="17">
        <v>192.8</v>
      </c>
      <c r="H30" s="17">
        <v>192.8</v>
      </c>
      <c r="I30" s="538">
        <v>192.8</v>
      </c>
      <c r="J30" s="1013">
        <v>0</v>
      </c>
      <c r="K30" s="1013">
        <v>0.023675186194765274</v>
      </c>
      <c r="L30" s="1013">
        <v>63.94557823129253</v>
      </c>
      <c r="M30" s="1054">
        <v>0</v>
      </c>
      <c r="O30" s="1037"/>
    </row>
    <row r="31" spans="1:13" s="1036" customFormat="1" ht="12.75">
      <c r="A31" s="1032">
        <v>1.6</v>
      </c>
      <c r="B31" s="1050" t="s">
        <v>829</v>
      </c>
      <c r="C31" s="1034">
        <v>7.9</v>
      </c>
      <c r="D31" s="1060">
        <v>99.8</v>
      </c>
      <c r="E31" s="1060">
        <v>99.82641186119821</v>
      </c>
      <c r="F31" s="1060">
        <v>99.8</v>
      </c>
      <c r="G31" s="1061">
        <v>102.5</v>
      </c>
      <c r="H31" s="1061">
        <v>102.5</v>
      </c>
      <c r="I31" s="555">
        <v>102.5</v>
      </c>
      <c r="J31" s="1051">
        <v>0</v>
      </c>
      <c r="K31" s="1051">
        <v>-0.026457788781328873</v>
      </c>
      <c r="L31" s="1051">
        <v>2.7054108216432837</v>
      </c>
      <c r="M31" s="1052">
        <v>0</v>
      </c>
    </row>
    <row r="32" spans="1:13" ht="12.75">
      <c r="A32" s="1032"/>
      <c r="B32" s="1053" t="s">
        <v>894</v>
      </c>
      <c r="C32" s="1035">
        <v>2.24</v>
      </c>
      <c r="D32" s="1062">
        <v>100.6</v>
      </c>
      <c r="E32" s="1062">
        <v>100.57361046087307</v>
      </c>
      <c r="F32" s="1062">
        <v>100.6</v>
      </c>
      <c r="G32" s="17">
        <v>101.4</v>
      </c>
      <c r="H32" s="17">
        <v>101.4</v>
      </c>
      <c r="I32" s="538">
        <v>101.4</v>
      </c>
      <c r="J32" s="1013">
        <v>0</v>
      </c>
      <c r="K32" s="1013">
        <v>0.026239029309962802</v>
      </c>
      <c r="L32" s="1013">
        <v>0.7952286282306318</v>
      </c>
      <c r="M32" s="1054">
        <v>0</v>
      </c>
    </row>
    <row r="33" spans="1:13" ht="12.75">
      <c r="A33" s="1032"/>
      <c r="B33" s="1053" t="s">
        <v>895</v>
      </c>
      <c r="C33" s="1035">
        <v>5.66</v>
      </c>
      <c r="D33" s="1062">
        <v>99.5</v>
      </c>
      <c r="E33" s="1062">
        <v>99.53123107217861</v>
      </c>
      <c r="F33" s="1062">
        <v>99.5</v>
      </c>
      <c r="G33" s="17">
        <v>102.9</v>
      </c>
      <c r="H33" s="17">
        <v>102.9</v>
      </c>
      <c r="I33" s="538">
        <v>102.9</v>
      </c>
      <c r="J33" s="1013">
        <v>0</v>
      </c>
      <c r="K33" s="1013">
        <v>-0.031378163258082736</v>
      </c>
      <c r="L33" s="1013">
        <v>3.4170854271356745</v>
      </c>
      <c r="M33" s="1054">
        <v>0</v>
      </c>
    </row>
    <row r="34" spans="1:13" ht="12.75">
      <c r="A34" s="1032"/>
      <c r="B34" s="1053"/>
      <c r="C34" s="1035"/>
      <c r="D34" s="1062"/>
      <c r="E34" s="1062"/>
      <c r="F34" s="1062"/>
      <c r="G34" s="17"/>
      <c r="H34" s="17"/>
      <c r="I34" s="538"/>
      <c r="J34" s="1013"/>
      <c r="K34" s="1013"/>
      <c r="L34" s="1013"/>
      <c r="M34" s="1054"/>
    </row>
    <row r="35" spans="1:13" s="1036" customFormat="1" ht="12.75">
      <c r="A35" s="1032">
        <v>2</v>
      </c>
      <c r="B35" s="1050" t="s">
        <v>902</v>
      </c>
      <c r="C35" s="1034">
        <v>73.03</v>
      </c>
      <c r="D35" s="1060">
        <v>125.5</v>
      </c>
      <c r="E35" s="1060">
        <v>140.75980295653778</v>
      </c>
      <c r="F35" s="1060">
        <v>142.2</v>
      </c>
      <c r="G35" s="1061">
        <v>164.7</v>
      </c>
      <c r="H35" s="1061">
        <v>167.3</v>
      </c>
      <c r="I35" s="555">
        <v>169.1</v>
      </c>
      <c r="J35" s="1051">
        <v>13.306772908366526</v>
      </c>
      <c r="K35" s="1051">
        <v>1.0231593204964184</v>
      </c>
      <c r="L35" s="1051">
        <v>18.917018284106902</v>
      </c>
      <c r="M35" s="1052">
        <v>1.0759115361625788</v>
      </c>
    </row>
    <row r="36" spans="1:13" s="1036" customFormat="1" ht="12.75">
      <c r="A36" s="1032"/>
      <c r="B36" s="1050"/>
      <c r="C36" s="1034"/>
      <c r="D36" s="1062"/>
      <c r="E36" s="1062"/>
      <c r="F36" s="1062"/>
      <c r="G36" s="17"/>
      <c r="H36" s="17"/>
      <c r="I36" s="538"/>
      <c r="J36" s="1051"/>
      <c r="K36" s="1051"/>
      <c r="L36" s="1051"/>
      <c r="M36" s="1052"/>
    </row>
    <row r="37" spans="1:13" ht="12.75">
      <c r="A37" s="1032">
        <v>2.1</v>
      </c>
      <c r="B37" s="1050" t="s">
        <v>903</v>
      </c>
      <c r="C37" s="1034">
        <v>39.49</v>
      </c>
      <c r="D37" s="1060">
        <v>123.5</v>
      </c>
      <c r="E37" s="1060">
        <v>147.03435038859604</v>
      </c>
      <c r="F37" s="1060">
        <v>148.5</v>
      </c>
      <c r="G37" s="1061">
        <v>173.6</v>
      </c>
      <c r="H37" s="1061">
        <v>177.7</v>
      </c>
      <c r="I37" s="555">
        <v>180.7</v>
      </c>
      <c r="J37" s="1051">
        <v>20.242914979757074</v>
      </c>
      <c r="K37" s="1051">
        <v>0.9968076218451074</v>
      </c>
      <c r="L37" s="1051">
        <v>21.68350168350169</v>
      </c>
      <c r="M37" s="1052">
        <v>1.6882386043894257</v>
      </c>
    </row>
    <row r="38" spans="1:13" ht="12.75">
      <c r="A38" s="1032"/>
      <c r="B38" s="1053" t="s">
        <v>904</v>
      </c>
      <c r="C38" s="1033">
        <v>20.49</v>
      </c>
      <c r="D38" s="1062">
        <v>121.5</v>
      </c>
      <c r="E38" s="1062">
        <v>145.5197016110274</v>
      </c>
      <c r="F38" s="1062">
        <v>146.6</v>
      </c>
      <c r="G38" s="17">
        <v>177.9</v>
      </c>
      <c r="H38" s="17">
        <v>182.3</v>
      </c>
      <c r="I38" s="538">
        <v>185.3</v>
      </c>
      <c r="J38" s="1013">
        <v>20.658436213991777</v>
      </c>
      <c r="K38" s="1013">
        <v>0.7423725976708226</v>
      </c>
      <c r="L38" s="1013">
        <v>26.398362892223744</v>
      </c>
      <c r="M38" s="1054">
        <v>1.6456390565002863</v>
      </c>
    </row>
    <row r="39" spans="1:13" ht="12.75">
      <c r="A39" s="1032"/>
      <c r="B39" s="1053" t="s">
        <v>905</v>
      </c>
      <c r="C39" s="1033">
        <v>19</v>
      </c>
      <c r="D39" s="1062">
        <v>125.6</v>
      </c>
      <c r="E39" s="1062">
        <v>148.66895981521472</v>
      </c>
      <c r="F39" s="1062">
        <v>150.6</v>
      </c>
      <c r="G39" s="17">
        <v>169</v>
      </c>
      <c r="H39" s="17">
        <v>172.9</v>
      </c>
      <c r="I39" s="538">
        <v>175.7</v>
      </c>
      <c r="J39" s="1013">
        <v>19.90445859872611</v>
      </c>
      <c r="K39" s="1013">
        <v>1.2988859188800603</v>
      </c>
      <c r="L39" s="1013">
        <v>16.66666666666667</v>
      </c>
      <c r="M39" s="1054">
        <v>1.6194331983805625</v>
      </c>
    </row>
    <row r="40" spans="1:13" ht="12.75">
      <c r="A40" s="1032">
        <v>2.2</v>
      </c>
      <c r="B40" s="1050" t="s">
        <v>906</v>
      </c>
      <c r="C40" s="1034">
        <v>25.25</v>
      </c>
      <c r="D40" s="1060">
        <v>130.9</v>
      </c>
      <c r="E40" s="1060">
        <v>134.23068884294744</v>
      </c>
      <c r="F40" s="1060">
        <v>134.2</v>
      </c>
      <c r="G40" s="1061">
        <v>155.4</v>
      </c>
      <c r="H40" s="1061">
        <v>156.4</v>
      </c>
      <c r="I40" s="555">
        <v>156.4</v>
      </c>
      <c r="J40" s="1051">
        <v>2.5210084033613356</v>
      </c>
      <c r="K40" s="1051">
        <v>-0.02286276201961357</v>
      </c>
      <c r="L40" s="1051">
        <v>16.542473919523104</v>
      </c>
      <c r="M40" s="1052">
        <v>0</v>
      </c>
    </row>
    <row r="41" spans="1:13" ht="12.75">
      <c r="A41" s="1032"/>
      <c r="B41" s="1053" t="s">
        <v>907</v>
      </c>
      <c r="C41" s="1033">
        <v>6.31</v>
      </c>
      <c r="D41" s="1062">
        <v>121.7</v>
      </c>
      <c r="E41" s="1062">
        <v>124.41059595666637</v>
      </c>
      <c r="F41" s="1062">
        <v>124.4</v>
      </c>
      <c r="G41" s="17">
        <v>141.4</v>
      </c>
      <c r="H41" s="17">
        <v>142.5</v>
      </c>
      <c r="I41" s="538">
        <v>142.5</v>
      </c>
      <c r="J41" s="1013">
        <v>2.218570254724739</v>
      </c>
      <c r="K41" s="1013">
        <v>-0.008516924611512877</v>
      </c>
      <c r="L41" s="1013">
        <v>14.549839228295824</v>
      </c>
      <c r="M41" s="1054">
        <v>0</v>
      </c>
    </row>
    <row r="42" spans="1:13" ht="12.75">
      <c r="A42" s="1032"/>
      <c r="B42" s="1053" t="s">
        <v>908</v>
      </c>
      <c r="C42" s="1033">
        <v>6.31</v>
      </c>
      <c r="D42" s="1062">
        <v>128.3</v>
      </c>
      <c r="E42" s="1062">
        <v>131.7219725592527</v>
      </c>
      <c r="F42" s="1062">
        <v>131.7</v>
      </c>
      <c r="G42" s="17">
        <v>152.1</v>
      </c>
      <c r="H42" s="17">
        <v>152.4</v>
      </c>
      <c r="I42" s="538">
        <v>152.4</v>
      </c>
      <c r="J42" s="1013">
        <v>2.6500389711613224</v>
      </c>
      <c r="K42" s="1013">
        <v>-0.01668101291363655</v>
      </c>
      <c r="L42" s="1013">
        <v>15.717539863325754</v>
      </c>
      <c r="M42" s="1054">
        <v>0</v>
      </c>
    </row>
    <row r="43" spans="1:13" ht="12.75">
      <c r="A43" s="1032"/>
      <c r="B43" s="1053" t="s">
        <v>936</v>
      </c>
      <c r="C43" s="1033">
        <v>6.31</v>
      </c>
      <c r="D43" s="1062">
        <v>132.3</v>
      </c>
      <c r="E43" s="1062">
        <v>136.62867423812204</v>
      </c>
      <c r="F43" s="1062">
        <v>136.6</v>
      </c>
      <c r="G43" s="17">
        <v>158.9</v>
      </c>
      <c r="H43" s="17">
        <v>160.3</v>
      </c>
      <c r="I43" s="538">
        <v>160.3</v>
      </c>
      <c r="J43" s="1013">
        <v>3.2501889644746598</v>
      </c>
      <c r="K43" s="1013">
        <v>-0.020986984088040117</v>
      </c>
      <c r="L43" s="1013">
        <v>17.34992679355784</v>
      </c>
      <c r="M43" s="1054">
        <v>0</v>
      </c>
    </row>
    <row r="44" spans="1:13" ht="12.75">
      <c r="A44" s="1032"/>
      <c r="B44" s="1053" t="s">
        <v>937</v>
      </c>
      <c r="C44" s="1033">
        <v>6.32</v>
      </c>
      <c r="D44" s="1062">
        <v>141.4</v>
      </c>
      <c r="E44" s="1062">
        <v>144.15003189662167</v>
      </c>
      <c r="F44" s="1062">
        <v>144.2</v>
      </c>
      <c r="G44" s="17">
        <v>169.1</v>
      </c>
      <c r="H44" s="17">
        <v>170.6</v>
      </c>
      <c r="I44" s="538">
        <v>170.6</v>
      </c>
      <c r="J44" s="1013">
        <v>1.9801980198019606</v>
      </c>
      <c r="K44" s="1013">
        <v>0.03466395582496773</v>
      </c>
      <c r="L44" s="1013">
        <v>18.307905686546476</v>
      </c>
      <c r="M44" s="1054">
        <v>0</v>
      </c>
    </row>
    <row r="45" spans="1:13" ht="12.75">
      <c r="A45" s="1032">
        <v>2.3</v>
      </c>
      <c r="B45" s="1050" t="s">
        <v>938</v>
      </c>
      <c r="C45" s="1034">
        <v>8.29</v>
      </c>
      <c r="D45" s="1060">
        <v>118.7</v>
      </c>
      <c r="E45" s="1060">
        <v>130.74957826764864</v>
      </c>
      <c r="F45" s="1060">
        <v>136.8</v>
      </c>
      <c r="G45" s="1061">
        <v>150.5</v>
      </c>
      <c r="H45" s="1061">
        <v>150.5</v>
      </c>
      <c r="I45" s="555">
        <v>153</v>
      </c>
      <c r="J45" s="1051">
        <v>15.2485256950295</v>
      </c>
      <c r="K45" s="1051">
        <v>4.627488526170211</v>
      </c>
      <c r="L45" s="1051">
        <v>11.842105263157876</v>
      </c>
      <c r="M45" s="1052">
        <v>1.6611295681063183</v>
      </c>
    </row>
    <row r="46" spans="1:13" s="968" customFormat="1" ht="12.75">
      <c r="A46" s="1032"/>
      <c r="B46" s="1050" t="s">
        <v>939</v>
      </c>
      <c r="C46" s="1034">
        <v>2.76</v>
      </c>
      <c r="D46" s="1060">
        <v>118.7</v>
      </c>
      <c r="E46" s="1060">
        <v>127.70087420093601</v>
      </c>
      <c r="F46" s="1060">
        <v>132.5</v>
      </c>
      <c r="G46" s="1061">
        <v>145.3</v>
      </c>
      <c r="H46" s="1061">
        <v>145.3</v>
      </c>
      <c r="I46" s="555">
        <v>148</v>
      </c>
      <c r="J46" s="1051">
        <v>11.625947767481051</v>
      </c>
      <c r="K46" s="1051">
        <v>3.7580994093373334</v>
      </c>
      <c r="L46" s="1051">
        <v>11.698113207547166</v>
      </c>
      <c r="M46" s="1052">
        <v>1.8582243633860998</v>
      </c>
    </row>
    <row r="47" spans="1:13" ht="12.75">
      <c r="A47" s="1032"/>
      <c r="B47" s="1053" t="s">
        <v>908</v>
      </c>
      <c r="C47" s="1033">
        <v>1.38</v>
      </c>
      <c r="D47" s="1062">
        <v>117.6</v>
      </c>
      <c r="E47" s="1062">
        <v>126.29091129229897</v>
      </c>
      <c r="F47" s="1062">
        <v>130.1</v>
      </c>
      <c r="G47" s="17">
        <v>144.5</v>
      </c>
      <c r="H47" s="17">
        <v>144.5</v>
      </c>
      <c r="I47" s="538">
        <v>147.2</v>
      </c>
      <c r="J47" s="1013">
        <v>10.629251700680271</v>
      </c>
      <c r="K47" s="1013">
        <v>3.0161225924523904</v>
      </c>
      <c r="L47" s="1013">
        <v>13.143735588009207</v>
      </c>
      <c r="M47" s="1054">
        <v>1.868512110726627</v>
      </c>
    </row>
    <row r="48" spans="1:13" s="540" customFormat="1" ht="12.75">
      <c r="A48" s="1038"/>
      <c r="B48" s="1053" t="s">
        <v>937</v>
      </c>
      <c r="C48" s="1033">
        <v>1.38</v>
      </c>
      <c r="D48" s="1062">
        <v>119.8</v>
      </c>
      <c r="E48" s="1062">
        <v>129.11083710957303</v>
      </c>
      <c r="F48" s="1062">
        <v>134.9</v>
      </c>
      <c r="G48" s="17">
        <v>146.2</v>
      </c>
      <c r="H48" s="17">
        <v>146.2</v>
      </c>
      <c r="I48" s="538">
        <v>148.7</v>
      </c>
      <c r="J48" s="1013">
        <v>12.60434056761271</v>
      </c>
      <c r="K48" s="1013">
        <v>4.48387061847788</v>
      </c>
      <c r="L48" s="1013">
        <v>10.229799851742015</v>
      </c>
      <c r="M48" s="1054">
        <v>1.7099863201094365</v>
      </c>
    </row>
    <row r="49" spans="1:13" ht="12.75">
      <c r="A49" s="1032"/>
      <c r="B49" s="1050" t="s">
        <v>940</v>
      </c>
      <c r="C49" s="1034">
        <v>2.76</v>
      </c>
      <c r="D49" s="1060">
        <v>113.9</v>
      </c>
      <c r="E49" s="1060">
        <v>123.28327745136578</v>
      </c>
      <c r="F49" s="1060">
        <v>128.7</v>
      </c>
      <c r="G49" s="1061">
        <v>140.1</v>
      </c>
      <c r="H49" s="1061">
        <v>140.1</v>
      </c>
      <c r="I49" s="555">
        <v>142.8</v>
      </c>
      <c r="J49" s="1051">
        <v>12.993854258121146</v>
      </c>
      <c r="K49" s="1051">
        <v>4.3937204303893225</v>
      </c>
      <c r="L49" s="1051">
        <v>10.95571095571097</v>
      </c>
      <c r="M49" s="1052">
        <v>1.9271948608137137</v>
      </c>
    </row>
    <row r="50" spans="1:13" ht="12.75">
      <c r="A50" s="1032"/>
      <c r="B50" s="1053" t="s">
        <v>908</v>
      </c>
      <c r="C50" s="1033">
        <v>1.38</v>
      </c>
      <c r="D50" s="1062">
        <v>113.7</v>
      </c>
      <c r="E50" s="1062">
        <v>120.60120273062074</v>
      </c>
      <c r="F50" s="1062">
        <v>125.5</v>
      </c>
      <c r="G50" s="17">
        <v>135.5</v>
      </c>
      <c r="H50" s="17">
        <v>135.5</v>
      </c>
      <c r="I50" s="538">
        <v>139.5</v>
      </c>
      <c r="J50" s="1013">
        <v>10.378188214599817</v>
      </c>
      <c r="K50" s="1013">
        <v>4.061980443363723</v>
      </c>
      <c r="L50" s="1013">
        <v>11.155378486055767</v>
      </c>
      <c r="M50" s="1054">
        <v>2.9520295202952127</v>
      </c>
    </row>
    <row r="51" spans="1:13" ht="12.75">
      <c r="A51" s="1032"/>
      <c r="B51" s="1053" t="s">
        <v>937</v>
      </c>
      <c r="C51" s="1033">
        <v>1.38</v>
      </c>
      <c r="D51" s="1062">
        <v>114.1</v>
      </c>
      <c r="E51" s="1062">
        <v>125.96535217211083</v>
      </c>
      <c r="F51" s="1062">
        <v>131.9</v>
      </c>
      <c r="G51" s="17">
        <v>144.6</v>
      </c>
      <c r="H51" s="17">
        <v>144.6</v>
      </c>
      <c r="I51" s="538">
        <v>146.1</v>
      </c>
      <c r="J51" s="1013">
        <v>15.600350569675726</v>
      </c>
      <c r="K51" s="1013">
        <v>4.7113334941345215</v>
      </c>
      <c r="L51" s="1013">
        <v>10.765731614859746</v>
      </c>
      <c r="M51" s="1054">
        <v>1.0373443983402524</v>
      </c>
    </row>
    <row r="52" spans="1:13" ht="12.75">
      <c r="A52" s="1032"/>
      <c r="B52" s="1050" t="s">
        <v>830</v>
      </c>
      <c r="C52" s="1034">
        <v>2.77</v>
      </c>
      <c r="D52" s="1060">
        <v>123.5</v>
      </c>
      <c r="E52" s="1060">
        <v>141.2368390744357</v>
      </c>
      <c r="F52" s="1060">
        <v>149.1</v>
      </c>
      <c r="G52" s="1061">
        <v>165.9</v>
      </c>
      <c r="H52" s="1061">
        <v>165.9</v>
      </c>
      <c r="I52" s="555">
        <v>168.2</v>
      </c>
      <c r="J52" s="1051">
        <v>20.728744939271266</v>
      </c>
      <c r="K52" s="1051">
        <v>5.567358330230121</v>
      </c>
      <c r="L52" s="1051">
        <v>12.810194500335342</v>
      </c>
      <c r="M52" s="1052">
        <v>1.386377335744399</v>
      </c>
    </row>
    <row r="53" spans="1:13" ht="12.75">
      <c r="A53" s="1032"/>
      <c r="B53" s="1053" t="s">
        <v>904</v>
      </c>
      <c r="C53" s="1033">
        <v>1.38</v>
      </c>
      <c r="D53" s="1062">
        <v>120.8</v>
      </c>
      <c r="E53" s="1062">
        <v>140.32805535566857</v>
      </c>
      <c r="F53" s="1062">
        <v>148.1</v>
      </c>
      <c r="G53" s="17">
        <v>163.8</v>
      </c>
      <c r="H53" s="17">
        <v>163.8</v>
      </c>
      <c r="I53" s="538">
        <v>166.8</v>
      </c>
      <c r="J53" s="1013">
        <v>22.599337748344368</v>
      </c>
      <c r="K53" s="1013">
        <v>5.53841113570131</v>
      </c>
      <c r="L53" s="1013">
        <v>12.626603646185018</v>
      </c>
      <c r="M53" s="1054">
        <v>1.831501831501825</v>
      </c>
    </row>
    <row r="54" spans="1:13" ht="13.5" thickBot="1">
      <c r="A54" s="1039"/>
      <c r="B54" s="1055" t="s">
        <v>905</v>
      </c>
      <c r="C54" s="1040">
        <v>1.39</v>
      </c>
      <c r="D54" s="1063">
        <v>126.2</v>
      </c>
      <c r="E54" s="1063">
        <v>142.14083972099886</v>
      </c>
      <c r="F54" s="1063">
        <v>150.1</v>
      </c>
      <c r="G54" s="720">
        <v>168.1</v>
      </c>
      <c r="H54" s="720">
        <v>168.1</v>
      </c>
      <c r="I54" s="721">
        <v>169.6</v>
      </c>
      <c r="J54" s="1056">
        <v>18.938193343898575</v>
      </c>
      <c r="K54" s="1056">
        <v>5.599488714590237</v>
      </c>
      <c r="L54" s="1056">
        <v>12.991339107261823</v>
      </c>
      <c r="M54" s="1057">
        <v>0.8923259964306993</v>
      </c>
    </row>
    <row r="55" spans="2:13" ht="13.5" thickTop="1">
      <c r="B55" s="1041" t="s">
        <v>946</v>
      </c>
      <c r="D55" s="1042"/>
      <c r="E55" s="1042"/>
      <c r="F55" s="1042"/>
      <c r="G55" s="1042"/>
      <c r="H55" s="1042"/>
      <c r="I55" s="1043"/>
      <c r="J55" s="1043"/>
      <c r="K55" s="1043"/>
      <c r="L55" s="1043"/>
      <c r="M55" s="1042"/>
    </row>
    <row r="56" spans="4:13" ht="24.75" customHeight="1">
      <c r="D56" s="1042"/>
      <c r="E56" s="1042"/>
      <c r="F56" s="1042"/>
      <c r="G56" s="1042"/>
      <c r="H56" s="1042"/>
      <c r="I56" s="1043"/>
      <c r="J56" s="1043"/>
      <c r="K56" s="1043"/>
      <c r="L56" s="1043"/>
      <c r="M56" s="1042"/>
    </row>
    <row r="57" spans="4:13" ht="24.75" customHeight="1">
      <c r="D57" s="1042"/>
      <c r="E57" s="1042"/>
      <c r="F57" s="1042"/>
      <c r="G57" s="1042"/>
      <c r="H57" s="1042"/>
      <c r="I57" s="1043"/>
      <c r="J57" s="1043"/>
      <c r="K57" s="1043"/>
      <c r="L57" s="1043"/>
      <c r="M57" s="1042"/>
    </row>
    <row r="58" spans="4:13" ht="24.75" customHeight="1">
      <c r="D58" s="1042"/>
      <c r="E58" s="1042"/>
      <c r="F58" s="1042"/>
      <c r="G58" s="1042"/>
      <c r="H58" s="1042"/>
      <c r="I58" s="1043"/>
      <c r="J58" s="1043"/>
      <c r="K58" s="1043"/>
      <c r="L58" s="1043"/>
      <c r="M58" s="1042"/>
    </row>
    <row r="59" spans="4:13" ht="24.75" customHeight="1">
      <c r="D59" s="1042"/>
      <c r="E59" s="1042"/>
      <c r="F59" s="1042"/>
      <c r="G59" s="1042"/>
      <c r="H59" s="1042"/>
      <c r="I59" s="1043"/>
      <c r="J59" s="1043"/>
      <c r="K59" s="1043"/>
      <c r="L59" s="1043"/>
      <c r="M59" s="1042"/>
    </row>
    <row r="60" spans="4:13" ht="24.75" customHeight="1">
      <c r="D60" s="1042"/>
      <c r="E60" s="1042"/>
      <c r="F60" s="1042"/>
      <c r="G60" s="1042"/>
      <c r="H60" s="1042"/>
      <c r="I60" s="1043"/>
      <c r="J60" s="1043"/>
      <c r="K60" s="1043"/>
      <c r="L60" s="1043"/>
      <c r="M60" s="1042"/>
    </row>
    <row r="61" spans="4:13" ht="24.75" customHeight="1">
      <c r="D61" s="1042"/>
      <c r="E61" s="1042"/>
      <c r="F61" s="1042"/>
      <c r="G61" s="1042"/>
      <c r="H61" s="1042"/>
      <c r="I61" s="1043"/>
      <c r="J61" s="1043"/>
      <c r="K61" s="1043"/>
      <c r="L61" s="1043"/>
      <c r="M61" s="1042"/>
    </row>
    <row r="62" spans="4:13" ht="24.75" customHeight="1">
      <c r="D62" s="1042"/>
      <c r="E62" s="1042"/>
      <c r="F62" s="1042"/>
      <c r="G62" s="1042"/>
      <c r="H62" s="1042"/>
      <c r="I62" s="1043"/>
      <c r="J62" s="1043"/>
      <c r="K62" s="1043"/>
      <c r="L62" s="1043"/>
      <c r="M62" s="1042"/>
    </row>
    <row r="63" spans="4:13" ht="24.75" customHeight="1">
      <c r="D63" s="1042"/>
      <c r="E63" s="1042"/>
      <c r="F63" s="1042"/>
      <c r="G63" s="1042"/>
      <c r="H63" s="1042"/>
      <c r="I63" s="1043"/>
      <c r="J63" s="1043"/>
      <c r="K63" s="1043"/>
      <c r="L63" s="1043"/>
      <c r="M63" s="1042"/>
    </row>
    <row r="64" spans="4:13" ht="24.75" customHeight="1">
      <c r="D64" s="1042"/>
      <c r="E64" s="1042"/>
      <c r="F64" s="1042"/>
      <c r="G64" s="1042"/>
      <c r="H64" s="1042"/>
      <c r="I64" s="1043"/>
      <c r="J64" s="1043"/>
      <c r="K64" s="1043"/>
      <c r="L64" s="1043"/>
      <c r="M64" s="1042"/>
    </row>
    <row r="65" spans="4:13" ht="24.75" customHeight="1">
      <c r="D65" s="1042"/>
      <c r="E65" s="1042"/>
      <c r="F65" s="1042"/>
      <c r="G65" s="1042"/>
      <c r="H65" s="1042"/>
      <c r="I65" s="1043"/>
      <c r="J65" s="1043"/>
      <c r="K65" s="1043"/>
      <c r="L65" s="1043"/>
      <c r="M65" s="1042"/>
    </row>
    <row r="66" spans="4:13" ht="24.75" customHeight="1">
      <c r="D66" s="1042"/>
      <c r="E66" s="1042"/>
      <c r="F66" s="1042"/>
      <c r="G66" s="1042"/>
      <c r="H66" s="1042"/>
      <c r="I66" s="1043"/>
      <c r="J66" s="1043"/>
      <c r="K66" s="1043"/>
      <c r="L66" s="1043"/>
      <c r="M66" s="1042"/>
    </row>
    <row r="67" spans="4:13" ht="24.75" customHeight="1">
      <c r="D67" s="1042"/>
      <c r="E67" s="1042"/>
      <c r="F67" s="1042"/>
      <c r="G67" s="1042"/>
      <c r="H67" s="1042"/>
      <c r="I67" s="1043"/>
      <c r="J67" s="1043"/>
      <c r="K67" s="1043"/>
      <c r="L67" s="1043"/>
      <c r="M67" s="1042"/>
    </row>
    <row r="68" spans="4:13" ht="24.75" customHeight="1">
      <c r="D68" s="1042"/>
      <c r="E68" s="1042"/>
      <c r="F68" s="1042"/>
      <c r="G68" s="1042"/>
      <c r="H68" s="1042"/>
      <c r="I68" s="1043"/>
      <c r="J68" s="1043"/>
      <c r="K68" s="1043"/>
      <c r="L68" s="1043"/>
      <c r="M68" s="1042"/>
    </row>
    <row r="69" spans="4:13" ht="24.75" customHeight="1">
      <c r="D69" s="1042"/>
      <c r="E69" s="1042"/>
      <c r="F69" s="1042"/>
      <c r="G69" s="1042"/>
      <c r="H69" s="1042"/>
      <c r="I69" s="1043"/>
      <c r="J69" s="1043"/>
      <c r="K69" s="1043"/>
      <c r="L69" s="1043"/>
      <c r="M69" s="1042"/>
    </row>
    <row r="70" spans="4:13" ht="24.75" customHeight="1">
      <c r="D70" s="1042"/>
      <c r="E70" s="1042"/>
      <c r="F70" s="1042"/>
      <c r="G70" s="1042"/>
      <c r="H70" s="1042"/>
      <c r="I70" s="1043"/>
      <c r="J70" s="1043"/>
      <c r="K70" s="1043"/>
      <c r="L70" s="1043"/>
      <c r="M70" s="1042"/>
    </row>
    <row r="71" spans="4:13" ht="24.75" customHeight="1">
      <c r="D71" s="1042"/>
      <c r="E71" s="1042"/>
      <c r="F71" s="1042"/>
      <c r="G71" s="1042"/>
      <c r="H71" s="1042"/>
      <c r="I71" s="1043"/>
      <c r="J71" s="1043"/>
      <c r="K71" s="1043"/>
      <c r="L71" s="1043"/>
      <c r="M71" s="1042"/>
    </row>
    <row r="72" spans="4:13" ht="24.75" customHeight="1">
      <c r="D72" s="1042"/>
      <c r="E72" s="1042"/>
      <c r="F72" s="1042"/>
      <c r="G72" s="1042"/>
      <c r="H72" s="1042"/>
      <c r="I72" s="1043"/>
      <c r="J72" s="1043"/>
      <c r="K72" s="1043"/>
      <c r="L72" s="1043"/>
      <c r="M72" s="1042"/>
    </row>
    <row r="73" spans="4:13" ht="24.75" customHeight="1">
      <c r="D73" s="1042"/>
      <c r="E73" s="1042"/>
      <c r="F73" s="1042"/>
      <c r="G73" s="1042"/>
      <c r="H73" s="1042"/>
      <c r="I73" s="1043"/>
      <c r="J73" s="1043"/>
      <c r="K73" s="1043"/>
      <c r="L73" s="1043"/>
      <c r="M73" s="1042"/>
    </row>
    <row r="74" spans="4:13" ht="24.75" customHeight="1">
      <c r="D74" s="1042"/>
      <c r="E74" s="1042"/>
      <c r="F74" s="1042"/>
      <c r="G74" s="1042"/>
      <c r="H74" s="1042"/>
      <c r="I74" s="1043"/>
      <c r="J74" s="1043"/>
      <c r="K74" s="1043"/>
      <c r="L74" s="1043"/>
      <c r="M74" s="1042"/>
    </row>
    <row r="75" spans="4:13" ht="24.75" customHeight="1">
      <c r="D75" s="1042"/>
      <c r="E75" s="1042"/>
      <c r="F75" s="1042"/>
      <c r="G75" s="1042"/>
      <c r="H75" s="1042"/>
      <c r="I75" s="1043"/>
      <c r="J75" s="1043"/>
      <c r="K75" s="1043"/>
      <c r="L75" s="1043"/>
      <c r="M75" s="1042"/>
    </row>
    <row r="76" spans="4:13" ht="24.75" customHeight="1">
      <c r="D76" s="1042"/>
      <c r="E76" s="1042"/>
      <c r="F76" s="1042"/>
      <c r="G76" s="1042"/>
      <c r="H76" s="1042"/>
      <c r="I76" s="1043"/>
      <c r="J76" s="1043"/>
      <c r="K76" s="1043"/>
      <c r="L76" s="1043"/>
      <c r="M76" s="1042"/>
    </row>
    <row r="77" spans="4:13" ht="24.75" customHeight="1">
      <c r="D77" s="1042"/>
      <c r="E77" s="1042"/>
      <c r="F77" s="1042"/>
      <c r="G77" s="1042"/>
      <c r="H77" s="1042"/>
      <c r="I77" s="1043"/>
      <c r="J77" s="1043"/>
      <c r="K77" s="1043"/>
      <c r="L77" s="1043"/>
      <c r="M77" s="1042"/>
    </row>
    <row r="78" spans="4:13" ht="24.75" customHeight="1">
      <c r="D78" s="1042"/>
      <c r="E78" s="1042"/>
      <c r="F78" s="1042"/>
      <c r="G78" s="1042"/>
      <c r="H78" s="1042"/>
      <c r="I78" s="1043"/>
      <c r="J78" s="1043"/>
      <c r="K78" s="1043"/>
      <c r="L78" s="1043"/>
      <c r="M78" s="1042"/>
    </row>
    <row r="79" spans="4:13" ht="24.75" customHeight="1">
      <c r="D79" s="1042"/>
      <c r="E79" s="1042"/>
      <c r="F79" s="1042"/>
      <c r="G79" s="1042"/>
      <c r="H79" s="1042"/>
      <c r="I79" s="1043"/>
      <c r="J79" s="1043"/>
      <c r="K79" s="1043"/>
      <c r="L79" s="1043"/>
      <c r="M79" s="1042"/>
    </row>
    <row r="80" spans="4:13" ht="24.75" customHeight="1">
      <c r="D80" s="1042"/>
      <c r="E80" s="1042"/>
      <c r="F80" s="1042"/>
      <c r="G80" s="1042"/>
      <c r="H80" s="1042"/>
      <c r="I80" s="1043"/>
      <c r="J80" s="1043"/>
      <c r="K80" s="1043"/>
      <c r="L80" s="1043"/>
      <c r="M80" s="1042"/>
    </row>
    <row r="81" spans="4:13" ht="24.75" customHeight="1">
      <c r="D81" s="1042"/>
      <c r="E81" s="1042"/>
      <c r="F81" s="1042"/>
      <c r="G81" s="1042"/>
      <c r="H81" s="1042"/>
      <c r="I81" s="1043"/>
      <c r="J81" s="1043"/>
      <c r="K81" s="1043"/>
      <c r="L81" s="1043"/>
      <c r="M81" s="1042"/>
    </row>
    <row r="82" spans="4:13" ht="24.75" customHeight="1">
      <c r="D82" s="1042"/>
      <c r="E82" s="1042"/>
      <c r="F82" s="1042"/>
      <c r="G82" s="1042"/>
      <c r="H82" s="1042"/>
      <c r="I82" s="1043"/>
      <c r="J82" s="1043"/>
      <c r="K82" s="1043"/>
      <c r="L82" s="1043"/>
      <c r="M82" s="1042"/>
    </row>
    <row r="83" spans="4:13" ht="24.75" customHeight="1">
      <c r="D83" s="1042"/>
      <c r="E83" s="1042"/>
      <c r="F83" s="1042"/>
      <c r="G83" s="1042"/>
      <c r="H83" s="1042"/>
      <c r="I83" s="1043"/>
      <c r="J83" s="1043"/>
      <c r="K83" s="1043"/>
      <c r="L83" s="1043"/>
      <c r="M83" s="1042"/>
    </row>
    <row r="84" spans="4:13" ht="24.75" customHeight="1">
      <c r="D84" s="1042"/>
      <c r="E84" s="1042"/>
      <c r="F84" s="1042"/>
      <c r="G84" s="1042"/>
      <c r="H84" s="1042"/>
      <c r="I84" s="1043"/>
      <c r="J84" s="1043"/>
      <c r="K84" s="1043"/>
      <c r="L84" s="1043"/>
      <c r="M84" s="1042"/>
    </row>
    <row r="85" spans="4:13" ht="24.75" customHeight="1">
      <c r="D85" s="1042"/>
      <c r="E85" s="1042"/>
      <c r="F85" s="1042"/>
      <c r="G85" s="1042"/>
      <c r="H85" s="1042"/>
      <c r="I85" s="1043"/>
      <c r="J85" s="1043"/>
      <c r="K85" s="1043"/>
      <c r="L85" s="1043"/>
      <c r="M85" s="1042"/>
    </row>
    <row r="86" spans="4:13" ht="24.75" customHeight="1">
      <c r="D86" s="1042"/>
      <c r="E86" s="1042"/>
      <c r="F86" s="1042"/>
      <c r="G86" s="1042"/>
      <c r="H86" s="1042"/>
      <c r="I86" s="1043"/>
      <c r="J86" s="1043"/>
      <c r="K86" s="1043"/>
      <c r="L86" s="1043"/>
      <c r="M86" s="1042"/>
    </row>
    <row r="87" spans="4:13" ht="24.75" customHeight="1">
      <c r="D87" s="1042"/>
      <c r="E87" s="1042"/>
      <c r="F87" s="1042"/>
      <c r="G87" s="1042"/>
      <c r="H87" s="1042"/>
      <c r="I87" s="1043"/>
      <c r="J87" s="1043"/>
      <c r="K87" s="1043"/>
      <c r="L87" s="1043"/>
      <c r="M87" s="1042"/>
    </row>
    <row r="88" spans="4:13" ht="24.75" customHeight="1">
      <c r="D88" s="1042"/>
      <c r="E88" s="1042"/>
      <c r="F88" s="1042"/>
      <c r="G88" s="1042"/>
      <c r="H88" s="1042"/>
      <c r="I88" s="1043"/>
      <c r="J88" s="1043"/>
      <c r="K88" s="1043"/>
      <c r="L88" s="1043"/>
      <c r="M88" s="1042"/>
    </row>
    <row r="89" spans="4:13" ht="24.75" customHeight="1">
      <c r="D89" s="1042"/>
      <c r="E89" s="1042"/>
      <c r="F89" s="1042"/>
      <c r="G89" s="1042"/>
      <c r="H89" s="1042"/>
      <c r="I89" s="1043"/>
      <c r="J89" s="1043"/>
      <c r="K89" s="1043"/>
      <c r="L89" s="1043"/>
      <c r="M89" s="1042"/>
    </row>
    <row r="90" spans="4:13" ht="24.75" customHeight="1">
      <c r="D90" s="1042"/>
      <c r="E90" s="1042"/>
      <c r="F90" s="1042"/>
      <c r="G90" s="1042"/>
      <c r="H90" s="1042"/>
      <c r="I90" s="1043"/>
      <c r="J90" s="1043"/>
      <c r="K90" s="1043"/>
      <c r="L90" s="1043"/>
      <c r="M90" s="1042"/>
    </row>
    <row r="91" spans="4:13" ht="24.75" customHeight="1">
      <c r="D91" s="1042"/>
      <c r="E91" s="1042"/>
      <c r="F91" s="1042"/>
      <c r="G91" s="1042"/>
      <c r="H91" s="1042"/>
      <c r="I91" s="1043"/>
      <c r="J91" s="1043"/>
      <c r="K91" s="1043"/>
      <c r="L91" s="1043"/>
      <c r="M91" s="1042"/>
    </row>
    <row r="92" spans="4:13" ht="24.75" customHeight="1">
      <c r="D92" s="1042"/>
      <c r="E92" s="1042"/>
      <c r="F92" s="1042"/>
      <c r="G92" s="1042"/>
      <c r="H92" s="1042"/>
      <c r="I92" s="1043"/>
      <c r="J92" s="1043"/>
      <c r="K92" s="1043"/>
      <c r="L92" s="1043"/>
      <c r="M92" s="1042"/>
    </row>
    <row r="93" spans="4:13" ht="24.75" customHeight="1">
      <c r="D93" s="1042"/>
      <c r="E93" s="1042"/>
      <c r="F93" s="1042"/>
      <c r="G93" s="1042"/>
      <c r="H93" s="1042"/>
      <c r="I93" s="1043"/>
      <c r="J93" s="1043"/>
      <c r="K93" s="1043"/>
      <c r="L93" s="1043"/>
      <c r="M93" s="1042"/>
    </row>
    <row r="94" spans="4:13" ht="24.75" customHeight="1">
      <c r="D94" s="1042"/>
      <c r="E94" s="1042"/>
      <c r="F94" s="1042"/>
      <c r="G94" s="1042"/>
      <c r="H94" s="1042"/>
      <c r="I94" s="1043"/>
      <c r="J94" s="1043"/>
      <c r="K94" s="1043"/>
      <c r="L94" s="1043"/>
      <c r="M94" s="1042"/>
    </row>
    <row r="95" spans="4:13" ht="24.75" customHeight="1">
      <c r="D95" s="1042"/>
      <c r="E95" s="1042"/>
      <c r="F95" s="1042"/>
      <c r="G95" s="1042"/>
      <c r="H95" s="1042"/>
      <c r="I95" s="1043"/>
      <c r="J95" s="1043"/>
      <c r="K95" s="1043"/>
      <c r="L95" s="1043"/>
      <c r="M95" s="1042"/>
    </row>
    <row r="96" spans="4:13" ht="24.75" customHeight="1">
      <c r="D96" s="1042"/>
      <c r="E96" s="1042"/>
      <c r="F96" s="1042"/>
      <c r="G96" s="1042"/>
      <c r="H96" s="1042"/>
      <c r="I96" s="1043"/>
      <c r="J96" s="1043"/>
      <c r="K96" s="1043"/>
      <c r="L96" s="1043"/>
      <c r="M96" s="1042"/>
    </row>
    <row r="97" spans="4:13" ht="24.75" customHeight="1">
      <c r="D97" s="1042"/>
      <c r="E97" s="1042"/>
      <c r="F97" s="1042"/>
      <c r="G97" s="1042"/>
      <c r="H97" s="1042"/>
      <c r="I97" s="1043"/>
      <c r="J97" s="1043"/>
      <c r="K97" s="1043"/>
      <c r="L97" s="1043"/>
      <c r="M97" s="1042"/>
    </row>
    <row r="98" spans="4:13" ht="24.75" customHeight="1">
      <c r="D98" s="1042"/>
      <c r="E98" s="1042"/>
      <c r="F98" s="1042"/>
      <c r="G98" s="1042"/>
      <c r="H98" s="1042"/>
      <c r="I98" s="1043"/>
      <c r="J98" s="1043"/>
      <c r="K98" s="1043"/>
      <c r="L98" s="1043"/>
      <c r="M98" s="1042"/>
    </row>
    <row r="99" spans="4:13" ht="24.75" customHeight="1">
      <c r="D99" s="1042"/>
      <c r="E99" s="1042"/>
      <c r="F99" s="1042"/>
      <c r="G99" s="1042"/>
      <c r="H99" s="1042"/>
      <c r="I99" s="1043"/>
      <c r="J99" s="1043"/>
      <c r="K99" s="1043"/>
      <c r="L99" s="1043"/>
      <c r="M99" s="1042"/>
    </row>
    <row r="100" spans="4:13" ht="24.75" customHeight="1">
      <c r="D100" s="1042"/>
      <c r="E100" s="1042"/>
      <c r="F100" s="1042"/>
      <c r="G100" s="1042"/>
      <c r="H100" s="1042"/>
      <c r="I100" s="1043"/>
      <c r="J100" s="1043"/>
      <c r="K100" s="1043"/>
      <c r="L100" s="1043"/>
      <c r="M100" s="1042"/>
    </row>
    <row r="101" spans="4:13" ht="24.75" customHeight="1">
      <c r="D101" s="1042"/>
      <c r="E101" s="1042"/>
      <c r="F101" s="1042"/>
      <c r="G101" s="1042"/>
      <c r="H101" s="1042"/>
      <c r="I101" s="1043"/>
      <c r="J101" s="1043"/>
      <c r="K101" s="1043"/>
      <c r="L101" s="1043"/>
      <c r="M101" s="1042"/>
    </row>
    <row r="102" spans="4:13" ht="24.75" customHeight="1">
      <c r="D102" s="1042"/>
      <c r="E102" s="1042"/>
      <c r="F102" s="1042"/>
      <c r="G102" s="1042"/>
      <c r="H102" s="1042"/>
      <c r="I102" s="1043"/>
      <c r="J102" s="1043"/>
      <c r="K102" s="1043"/>
      <c r="L102" s="1043"/>
      <c r="M102" s="1042"/>
    </row>
    <row r="103" spans="4:13" ht="24.75" customHeight="1">
      <c r="D103" s="1042"/>
      <c r="E103" s="1042"/>
      <c r="F103" s="1042"/>
      <c r="G103" s="1042"/>
      <c r="H103" s="1042"/>
      <c r="I103" s="1043"/>
      <c r="J103" s="1043"/>
      <c r="K103" s="1043"/>
      <c r="L103" s="1043"/>
      <c r="M103" s="1042"/>
    </row>
    <row r="104" spans="4:13" ht="24.75" customHeight="1">
      <c r="D104" s="1042"/>
      <c r="E104" s="1042"/>
      <c r="F104" s="1042"/>
      <c r="G104" s="1042"/>
      <c r="H104" s="1042"/>
      <c r="I104" s="1043"/>
      <c r="J104" s="1043"/>
      <c r="K104" s="1043"/>
      <c r="L104" s="1043"/>
      <c r="M104" s="1042"/>
    </row>
    <row r="105" spans="4:13" ht="24.75" customHeight="1">
      <c r="D105" s="1042"/>
      <c r="E105" s="1042"/>
      <c r="F105" s="1042"/>
      <c r="G105" s="1042"/>
      <c r="H105" s="1042"/>
      <c r="I105" s="1043"/>
      <c r="J105" s="1043"/>
      <c r="K105" s="1043"/>
      <c r="L105" s="1043"/>
      <c r="M105" s="1042"/>
    </row>
    <row r="106" spans="4:13" ht="24.75" customHeight="1">
      <c r="D106" s="1042"/>
      <c r="E106" s="1042"/>
      <c r="F106" s="1042"/>
      <c r="G106" s="1042"/>
      <c r="H106" s="1042"/>
      <c r="I106" s="1043"/>
      <c r="J106" s="1043"/>
      <c r="K106" s="1043"/>
      <c r="L106" s="1043"/>
      <c r="M106" s="1042"/>
    </row>
    <row r="107" spans="4:13" ht="24.75" customHeight="1">
      <c r="D107" s="1042"/>
      <c r="E107" s="1042"/>
      <c r="F107" s="1042"/>
      <c r="G107" s="1042"/>
      <c r="H107" s="1042"/>
      <c r="I107" s="1043"/>
      <c r="J107" s="1043"/>
      <c r="K107" s="1043"/>
      <c r="L107" s="1043"/>
      <c r="M107" s="1042"/>
    </row>
    <row r="108" spans="4:13" ht="24.75" customHeight="1">
      <c r="D108" s="1042"/>
      <c r="E108" s="1042"/>
      <c r="F108" s="1042"/>
      <c r="G108" s="1042"/>
      <c r="H108" s="1042"/>
      <c r="I108" s="1043"/>
      <c r="J108" s="1043"/>
      <c r="K108" s="1043"/>
      <c r="L108" s="1043"/>
      <c r="M108" s="1042"/>
    </row>
    <row r="109" spans="4:13" ht="24.75" customHeight="1">
      <c r="D109" s="1042"/>
      <c r="E109" s="1042"/>
      <c r="F109" s="1042"/>
      <c r="G109" s="1042"/>
      <c r="H109" s="1042"/>
      <c r="I109" s="1043"/>
      <c r="J109" s="1043"/>
      <c r="K109" s="1043"/>
      <c r="L109" s="1043"/>
      <c r="M109" s="1042"/>
    </row>
    <row r="110" spans="4:13" ht="24.75" customHeight="1">
      <c r="D110" s="1042"/>
      <c r="E110" s="1042"/>
      <c r="F110" s="1042"/>
      <c r="G110" s="1042"/>
      <c r="H110" s="1042"/>
      <c r="I110" s="1043"/>
      <c r="J110" s="1043"/>
      <c r="K110" s="1043"/>
      <c r="L110" s="1043"/>
      <c r="M110" s="1042"/>
    </row>
    <row r="111" spans="4:13" ht="24.75" customHeight="1">
      <c r="D111" s="1042"/>
      <c r="E111" s="1042"/>
      <c r="F111" s="1042"/>
      <c r="G111" s="1042"/>
      <c r="H111" s="1042"/>
      <c r="I111" s="1043"/>
      <c r="J111" s="1043"/>
      <c r="K111" s="1043"/>
      <c r="L111" s="1043"/>
      <c r="M111" s="1042"/>
    </row>
    <row r="112" spans="4:13" ht="24.75" customHeight="1">
      <c r="D112" s="1042"/>
      <c r="E112" s="1042"/>
      <c r="F112" s="1042"/>
      <c r="G112" s="1042"/>
      <c r="H112" s="1042"/>
      <c r="I112" s="1043"/>
      <c r="J112" s="1043"/>
      <c r="K112" s="1043"/>
      <c r="L112" s="1043"/>
      <c r="M112" s="1042"/>
    </row>
    <row r="113" spans="4:13" ht="24.75" customHeight="1">
      <c r="D113" s="1042"/>
      <c r="E113" s="1042"/>
      <c r="F113" s="1042"/>
      <c r="G113" s="1042"/>
      <c r="H113" s="1042"/>
      <c r="I113" s="1043"/>
      <c r="J113" s="1043"/>
      <c r="K113" s="1043"/>
      <c r="L113" s="1043"/>
      <c r="M113" s="1042"/>
    </row>
    <row r="114" spans="4:13" ht="24.75" customHeight="1">
      <c r="D114" s="1042"/>
      <c r="E114" s="1042"/>
      <c r="F114" s="1042"/>
      <c r="G114" s="1042"/>
      <c r="H114" s="1042"/>
      <c r="I114" s="1043"/>
      <c r="J114" s="1043"/>
      <c r="K114" s="1043"/>
      <c r="L114" s="1043"/>
      <c r="M114" s="1042"/>
    </row>
    <row r="115" spans="4:13" ht="24.75" customHeight="1">
      <c r="D115" s="1042"/>
      <c r="E115" s="1042"/>
      <c r="F115" s="1042"/>
      <c r="G115" s="1042"/>
      <c r="H115" s="1042"/>
      <c r="I115" s="1043"/>
      <c r="J115" s="1043"/>
      <c r="K115" s="1043"/>
      <c r="L115" s="1043"/>
      <c r="M115" s="1042"/>
    </row>
    <row r="116" spans="4:13" ht="24.75" customHeight="1">
      <c r="D116" s="1042"/>
      <c r="E116" s="1042"/>
      <c r="F116" s="1042"/>
      <c r="G116" s="1042"/>
      <c r="H116" s="1042"/>
      <c r="I116" s="1043"/>
      <c r="J116" s="1043"/>
      <c r="K116" s="1043"/>
      <c r="L116" s="1043"/>
      <c r="M116" s="1042"/>
    </row>
    <row r="117" spans="4:13" ht="24.75" customHeight="1">
      <c r="D117" s="1042"/>
      <c r="E117" s="1042"/>
      <c r="F117" s="1042"/>
      <c r="G117" s="1042"/>
      <c r="H117" s="1042"/>
      <c r="I117" s="1043"/>
      <c r="J117" s="1043"/>
      <c r="K117" s="1043"/>
      <c r="L117" s="1043"/>
      <c r="M117" s="1042"/>
    </row>
    <row r="118" spans="4:13" ht="24.75" customHeight="1">
      <c r="D118" s="1042"/>
      <c r="E118" s="1042"/>
      <c r="F118" s="1042"/>
      <c r="G118" s="1042"/>
      <c r="H118" s="1042"/>
      <c r="I118" s="1043"/>
      <c r="J118" s="1043"/>
      <c r="K118" s="1043"/>
      <c r="L118" s="1043"/>
      <c r="M118" s="1042"/>
    </row>
    <row r="119" spans="4:13" ht="24.75" customHeight="1">
      <c r="D119" s="1042"/>
      <c r="E119" s="1042"/>
      <c r="F119" s="1042"/>
      <c r="G119" s="1042"/>
      <c r="H119" s="1042"/>
      <c r="I119" s="1043"/>
      <c r="J119" s="1043"/>
      <c r="K119" s="1043"/>
      <c r="L119" s="1043"/>
      <c r="M119" s="1042"/>
    </row>
    <row r="120" spans="4:13" ht="24.75" customHeight="1">
      <c r="D120" s="1042"/>
      <c r="E120" s="1042"/>
      <c r="F120" s="1042"/>
      <c r="G120" s="1042"/>
      <c r="H120" s="1042"/>
      <c r="I120" s="1043"/>
      <c r="J120" s="1043"/>
      <c r="K120" s="1043"/>
      <c r="L120" s="1043"/>
      <c r="M120" s="1042"/>
    </row>
    <row r="121" spans="4:13" ht="24.75" customHeight="1">
      <c r="D121" s="1042"/>
      <c r="E121" s="1042"/>
      <c r="F121" s="1042"/>
      <c r="G121" s="1042"/>
      <c r="H121" s="1042"/>
      <c r="I121" s="1043"/>
      <c r="J121" s="1043"/>
      <c r="K121" s="1043"/>
      <c r="L121" s="1043"/>
      <c r="M121" s="1042"/>
    </row>
    <row r="122" spans="4:13" ht="24.75" customHeight="1">
      <c r="D122" s="1042"/>
      <c r="E122" s="1042"/>
      <c r="F122" s="1042"/>
      <c r="G122" s="1042"/>
      <c r="H122" s="1042"/>
      <c r="I122" s="1043"/>
      <c r="J122" s="1043"/>
      <c r="K122" s="1043"/>
      <c r="L122" s="1043"/>
      <c r="M122" s="1042"/>
    </row>
    <row r="123" spans="4:13" ht="24.75" customHeight="1">
      <c r="D123" s="1042"/>
      <c r="E123" s="1042"/>
      <c r="F123" s="1042"/>
      <c r="G123" s="1042"/>
      <c r="H123" s="1042"/>
      <c r="I123" s="1043"/>
      <c r="J123" s="1043"/>
      <c r="K123" s="1043"/>
      <c r="L123" s="1043"/>
      <c r="M123" s="1042"/>
    </row>
    <row r="124" spans="4:13" ht="24.75" customHeight="1">
      <c r="D124" s="1042"/>
      <c r="E124" s="1042"/>
      <c r="F124" s="1042"/>
      <c r="G124" s="1042"/>
      <c r="H124" s="1042"/>
      <c r="I124" s="1043"/>
      <c r="J124" s="1043"/>
      <c r="K124" s="1043"/>
      <c r="L124" s="1043"/>
      <c r="M124" s="1042"/>
    </row>
    <row r="125" spans="4:13" ht="24.75" customHeight="1">
      <c r="D125" s="1042"/>
      <c r="E125" s="1042"/>
      <c r="F125" s="1042"/>
      <c r="G125" s="1042"/>
      <c r="H125" s="1042"/>
      <c r="I125" s="1043"/>
      <c r="J125" s="1043"/>
      <c r="K125" s="1043"/>
      <c r="L125" s="1043"/>
      <c r="M125" s="1042"/>
    </row>
    <row r="126" spans="4:13" ht="24.75" customHeight="1">
      <c r="D126" s="1042"/>
      <c r="E126" s="1042"/>
      <c r="F126" s="1042"/>
      <c r="G126" s="1042"/>
      <c r="H126" s="1042"/>
      <c r="I126" s="1043"/>
      <c r="J126" s="1043"/>
      <c r="K126" s="1043"/>
      <c r="L126" s="1043"/>
      <c r="M126" s="1042"/>
    </row>
    <row r="127" spans="4:13" ht="24.75" customHeight="1">
      <c r="D127" s="1042"/>
      <c r="E127" s="1042"/>
      <c r="F127" s="1042"/>
      <c r="G127" s="1042"/>
      <c r="H127" s="1042"/>
      <c r="I127" s="1043"/>
      <c r="J127" s="1043"/>
      <c r="K127" s="1043"/>
      <c r="L127" s="1043"/>
      <c r="M127" s="1042"/>
    </row>
    <row r="128" spans="4:13" ht="24.75" customHeight="1">
      <c r="D128" s="1042"/>
      <c r="E128" s="1042"/>
      <c r="F128" s="1042"/>
      <c r="G128" s="1042"/>
      <c r="H128" s="1042"/>
      <c r="I128" s="1043"/>
      <c r="J128" s="1043"/>
      <c r="K128" s="1043"/>
      <c r="L128" s="1043"/>
      <c r="M128" s="1042"/>
    </row>
    <row r="129" spans="4:13" ht="24.75" customHeight="1">
      <c r="D129" s="1042"/>
      <c r="E129" s="1042"/>
      <c r="F129" s="1042"/>
      <c r="G129" s="1042"/>
      <c r="H129" s="1042"/>
      <c r="I129" s="1043"/>
      <c r="J129" s="1043"/>
      <c r="K129" s="1043"/>
      <c r="L129" s="1043"/>
      <c r="M129" s="1042"/>
    </row>
    <row r="130" spans="4:13" ht="24.75" customHeight="1">
      <c r="D130" s="1042"/>
      <c r="E130" s="1042"/>
      <c r="F130" s="1042"/>
      <c r="G130" s="1042"/>
      <c r="H130" s="1042"/>
      <c r="I130" s="1043"/>
      <c r="J130" s="1043"/>
      <c r="K130" s="1043"/>
      <c r="L130" s="1043"/>
      <c r="M130" s="1042"/>
    </row>
    <row r="131" spans="4:13" ht="24.75" customHeight="1">
      <c r="D131" s="1042"/>
      <c r="E131" s="1042"/>
      <c r="F131" s="1042"/>
      <c r="G131" s="1042"/>
      <c r="H131" s="1042"/>
      <c r="I131" s="1043"/>
      <c r="J131" s="1043"/>
      <c r="K131" s="1043"/>
      <c r="L131" s="1043"/>
      <c r="M131" s="1042"/>
    </row>
    <row r="132" spans="4:13" ht="24.75" customHeight="1">
      <c r="D132" s="1042"/>
      <c r="E132" s="1042"/>
      <c r="F132" s="1042"/>
      <c r="G132" s="1042"/>
      <c r="H132" s="1042"/>
      <c r="I132" s="1043"/>
      <c r="J132" s="1043"/>
      <c r="K132" s="1043"/>
      <c r="L132" s="1043"/>
      <c r="M132" s="1042"/>
    </row>
    <row r="133" spans="4:13" ht="24.75" customHeight="1">
      <c r="D133" s="1042"/>
      <c r="E133" s="1042"/>
      <c r="F133" s="1042"/>
      <c r="G133" s="1042"/>
      <c r="H133" s="1042"/>
      <c r="I133" s="1043"/>
      <c r="J133" s="1043"/>
      <c r="K133" s="1043"/>
      <c r="L133" s="1043"/>
      <c r="M133" s="1042"/>
    </row>
    <row r="134" spans="4:13" ht="24.75" customHeight="1">
      <c r="D134" s="1042"/>
      <c r="E134" s="1042"/>
      <c r="F134" s="1042"/>
      <c r="G134" s="1042"/>
      <c r="H134" s="1042"/>
      <c r="I134" s="1043"/>
      <c r="J134" s="1043"/>
      <c r="K134" s="1043"/>
      <c r="L134" s="1043"/>
      <c r="M134" s="1042"/>
    </row>
    <row r="135" spans="4:13" ht="24.75" customHeight="1">
      <c r="D135" s="1042"/>
      <c r="E135" s="1042"/>
      <c r="F135" s="1042"/>
      <c r="G135" s="1042"/>
      <c r="H135" s="1042"/>
      <c r="I135" s="1043"/>
      <c r="J135" s="1043"/>
      <c r="K135" s="1043"/>
      <c r="L135" s="1043"/>
      <c r="M135" s="1042"/>
    </row>
    <row r="136" spans="4:13" ht="24.75" customHeight="1">
      <c r="D136" s="1042"/>
      <c r="E136" s="1042"/>
      <c r="F136" s="1042"/>
      <c r="G136" s="1042"/>
      <c r="H136" s="1042"/>
      <c r="I136" s="1043"/>
      <c r="J136" s="1043"/>
      <c r="K136" s="1043"/>
      <c r="L136" s="1043"/>
      <c r="M136" s="1042"/>
    </row>
  </sheetData>
  <mergeCells count="14">
    <mergeCell ref="A6:A9"/>
    <mergeCell ref="B6:B7"/>
    <mergeCell ref="E6:F6"/>
    <mergeCell ref="G6:I6"/>
    <mergeCell ref="J6:M6"/>
    <mergeCell ref="J7:J8"/>
    <mergeCell ref="K7:K8"/>
    <mergeCell ref="L7:L8"/>
    <mergeCell ref="M7:M8"/>
    <mergeCell ref="A5:M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E5">
      <selection activeCell="K15" sqref="K15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151" bestFit="1" customWidth="1"/>
    <col min="12" max="16384" width="22.421875" style="1" customWidth="1"/>
  </cols>
  <sheetData>
    <row r="1" spans="1:11" ht="12.75">
      <c r="A1" s="1610" t="s">
        <v>674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</row>
    <row r="2" spans="1:12" ht="15.75">
      <c r="A2" s="1611" t="s">
        <v>1031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53"/>
    </row>
    <row r="3" spans="1:11" ht="12.75">
      <c r="A3" s="22"/>
      <c r="B3" s="19"/>
      <c r="C3" s="19"/>
      <c r="D3" s="19"/>
      <c r="E3" s="19"/>
      <c r="F3" s="19"/>
      <c r="G3" s="19"/>
      <c r="H3" s="19"/>
      <c r="J3" s="19"/>
      <c r="K3" s="1411" t="s">
        <v>582</v>
      </c>
    </row>
    <row r="4" spans="1:11" ht="12.75">
      <c r="A4" s="1174"/>
      <c r="B4" s="1174"/>
      <c r="C4" s="1174"/>
      <c r="D4" s="1174"/>
      <c r="E4" s="1174"/>
      <c r="F4" s="1615" t="s">
        <v>690</v>
      </c>
      <c r="G4" s="1615"/>
      <c r="H4" s="1615"/>
      <c r="I4" s="1615"/>
      <c r="J4" s="1615"/>
      <c r="K4" s="1615"/>
    </row>
    <row r="5" spans="1:11" ht="12.75">
      <c r="A5" s="1175"/>
      <c r="B5" s="343">
        <v>2008</v>
      </c>
      <c r="C5" s="343">
        <v>2008</v>
      </c>
      <c r="D5" s="343">
        <v>2009</v>
      </c>
      <c r="E5" s="343">
        <v>2009</v>
      </c>
      <c r="F5" s="1615" t="s">
        <v>336</v>
      </c>
      <c r="G5" s="1615">
        <v>0</v>
      </c>
      <c r="H5" s="1615">
        <v>0</v>
      </c>
      <c r="I5" s="1615" t="s">
        <v>1219</v>
      </c>
      <c r="J5" s="1615">
        <v>0</v>
      </c>
      <c r="K5" s="1615">
        <v>0</v>
      </c>
    </row>
    <row r="6" spans="1:11" ht="12.75">
      <c r="A6" s="1176"/>
      <c r="B6" s="344" t="s">
        <v>578</v>
      </c>
      <c r="C6" s="344" t="s">
        <v>995</v>
      </c>
      <c r="D6" s="344" t="s">
        <v>580</v>
      </c>
      <c r="E6" s="344" t="s">
        <v>719</v>
      </c>
      <c r="F6" s="336" t="s">
        <v>581</v>
      </c>
      <c r="G6" s="334" t="s">
        <v>575</v>
      </c>
      <c r="H6" s="335" t="s">
        <v>678</v>
      </c>
      <c r="I6" s="336" t="s">
        <v>581</v>
      </c>
      <c r="J6" s="334" t="s">
        <v>575</v>
      </c>
      <c r="K6" s="335" t="s">
        <v>678</v>
      </c>
    </row>
    <row r="7" spans="1:11" ht="15" customHeight="1">
      <c r="A7" s="1177" t="s">
        <v>583</v>
      </c>
      <c r="B7" s="337">
        <v>170314.216566394</v>
      </c>
      <c r="C7" s="337">
        <v>182390.3990178</v>
      </c>
      <c r="D7" s="337">
        <v>224745.60136872003</v>
      </c>
      <c r="E7" s="337">
        <v>205026.38475999</v>
      </c>
      <c r="F7" s="345">
        <v>12076.182451405999</v>
      </c>
      <c r="G7" s="28"/>
      <c r="H7" s="3">
        <v>7.090531075365815</v>
      </c>
      <c r="I7" s="345">
        <v>-19719.21660873003</v>
      </c>
      <c r="J7" s="28"/>
      <c r="K7" s="1178">
        <v>-8.774016705394146</v>
      </c>
    </row>
    <row r="8" spans="1:11" ht="15" customHeight="1">
      <c r="A8" s="1179" t="s">
        <v>584</v>
      </c>
      <c r="B8" s="338">
        <v>0</v>
      </c>
      <c r="C8" s="338">
        <v>0</v>
      </c>
      <c r="D8" s="338">
        <v>0</v>
      </c>
      <c r="E8" s="338">
        <v>0</v>
      </c>
      <c r="F8" s="56">
        <v>0</v>
      </c>
      <c r="G8" s="63"/>
      <c r="H8" s="4">
        <v>0</v>
      </c>
      <c r="I8" s="56">
        <v>0</v>
      </c>
      <c r="J8" s="19"/>
      <c r="K8" s="1550" t="s">
        <v>1186</v>
      </c>
    </row>
    <row r="9" spans="1:11" ht="15" customHeight="1">
      <c r="A9" s="1179" t="s">
        <v>585</v>
      </c>
      <c r="B9" s="338">
        <v>630.644378364</v>
      </c>
      <c r="C9" s="338">
        <v>643.9761912499999</v>
      </c>
      <c r="D9" s="338">
        <v>555.33498775</v>
      </c>
      <c r="E9" s="338">
        <v>6834.25808936</v>
      </c>
      <c r="F9" s="56">
        <v>13.331812885999966</v>
      </c>
      <c r="G9" s="19"/>
      <c r="H9" s="4">
        <v>2.1139985296602473</v>
      </c>
      <c r="I9" s="56">
        <v>6278.92310161</v>
      </c>
      <c r="J9" s="19"/>
      <c r="K9" s="936">
        <v>1130.655053276895</v>
      </c>
    </row>
    <row r="10" spans="1:11" ht="15" customHeight="1">
      <c r="A10" s="1179" t="s">
        <v>586</v>
      </c>
      <c r="B10" s="338">
        <v>0</v>
      </c>
      <c r="C10" s="338">
        <v>0</v>
      </c>
      <c r="D10" s="338">
        <v>0</v>
      </c>
      <c r="E10" s="338">
        <v>0</v>
      </c>
      <c r="F10" s="56">
        <v>0</v>
      </c>
      <c r="G10" s="19"/>
      <c r="H10" s="4">
        <v>0</v>
      </c>
      <c r="I10" s="56">
        <v>0</v>
      </c>
      <c r="J10" s="19"/>
      <c r="K10" s="1550" t="s">
        <v>1186</v>
      </c>
    </row>
    <row r="11" spans="1:11" ht="15" customHeight="1">
      <c r="A11" s="1180" t="s">
        <v>587</v>
      </c>
      <c r="B11" s="339">
        <v>169683.57218803</v>
      </c>
      <c r="C11" s="339">
        <v>181746.42282655</v>
      </c>
      <c r="D11" s="339">
        <v>224190.26638097005</v>
      </c>
      <c r="E11" s="339">
        <v>198192.12667063</v>
      </c>
      <c r="F11" s="194">
        <v>12062.850638520002</v>
      </c>
      <c r="G11" s="2"/>
      <c r="H11" s="5">
        <v>7.109026809709603</v>
      </c>
      <c r="I11" s="194">
        <v>-25998.139710340038</v>
      </c>
      <c r="J11" s="2"/>
      <c r="K11" s="1181">
        <v>-11.596462295183231</v>
      </c>
    </row>
    <row r="12" spans="1:11" ht="15" customHeight="1">
      <c r="A12" s="1179" t="s">
        <v>588</v>
      </c>
      <c r="B12" s="338">
        <v>18925.778102520002</v>
      </c>
      <c r="C12" s="338">
        <v>21997.68114269</v>
      </c>
      <c r="D12" s="338">
        <v>32443.022814649994</v>
      </c>
      <c r="E12" s="338">
        <v>27496.420009039994</v>
      </c>
      <c r="F12" s="56">
        <v>3071.9030401699965</v>
      </c>
      <c r="G12" s="19"/>
      <c r="H12" s="4">
        <v>16.2313170086305</v>
      </c>
      <c r="I12" s="56">
        <v>-4946.60280561</v>
      </c>
      <c r="J12" s="19"/>
      <c r="K12" s="936">
        <v>-15.247046595720755</v>
      </c>
    </row>
    <row r="13" spans="1:11" ht="15" customHeight="1">
      <c r="A13" s="1179" t="s">
        <v>589</v>
      </c>
      <c r="B13" s="338">
        <v>17555.93225663</v>
      </c>
      <c r="C13" s="338">
        <v>20658.1132968</v>
      </c>
      <c r="D13" s="338">
        <v>22546.2490793</v>
      </c>
      <c r="E13" s="338">
        <v>22108.7760193</v>
      </c>
      <c r="F13" s="56">
        <v>3102.1810401699986</v>
      </c>
      <c r="G13" s="19"/>
      <c r="H13" s="4">
        <v>17.670272332011645</v>
      </c>
      <c r="I13" s="56">
        <v>-437.47306000000026</v>
      </c>
      <c r="J13" s="19"/>
      <c r="K13" s="936">
        <v>-1.9403363214045652</v>
      </c>
    </row>
    <row r="14" spans="1:11" ht="15" customHeight="1">
      <c r="A14" s="1179" t="s">
        <v>590</v>
      </c>
      <c r="B14" s="338">
        <v>6.932845889999999</v>
      </c>
      <c r="C14" s="338">
        <v>6.932845889999999</v>
      </c>
      <c r="D14" s="338">
        <v>0</v>
      </c>
      <c r="E14" s="338">
        <v>0</v>
      </c>
      <c r="F14" s="56">
        <v>0</v>
      </c>
      <c r="G14" s="19"/>
      <c r="H14" s="4">
        <v>0</v>
      </c>
      <c r="I14" s="56">
        <v>0</v>
      </c>
      <c r="J14" s="19"/>
      <c r="K14" s="1550" t="s">
        <v>1186</v>
      </c>
    </row>
    <row r="15" spans="1:11" ht="15" customHeight="1">
      <c r="A15" s="1179" t="s">
        <v>591</v>
      </c>
      <c r="B15" s="338">
        <v>1362.913</v>
      </c>
      <c r="C15" s="338">
        <v>1332.635</v>
      </c>
      <c r="D15" s="338">
        <v>1909.2559999999994</v>
      </c>
      <c r="E15" s="338">
        <v>2059.755</v>
      </c>
      <c r="F15" s="56">
        <v>-30.27800000000002</v>
      </c>
      <c r="G15" s="19"/>
      <c r="H15" s="4">
        <v>-2.2215651329175095</v>
      </c>
      <c r="I15" s="56">
        <v>150.4990000000007</v>
      </c>
      <c r="J15" s="19"/>
      <c r="K15" s="936">
        <v>7.8825992952228905</v>
      </c>
    </row>
    <row r="16" spans="1:11" ht="15" customHeight="1">
      <c r="A16" s="1179" t="s">
        <v>618</v>
      </c>
      <c r="B16" s="338">
        <v>0</v>
      </c>
      <c r="C16" s="338">
        <v>0</v>
      </c>
      <c r="D16" s="338">
        <v>7987.517735349997</v>
      </c>
      <c r="E16" s="338">
        <v>3327.888989739993</v>
      </c>
      <c r="F16" s="56">
        <v>0</v>
      </c>
      <c r="G16" s="19"/>
      <c r="H16" s="4">
        <v>0</v>
      </c>
      <c r="I16" s="56">
        <v>-4659.6287456100035</v>
      </c>
      <c r="J16" s="19"/>
      <c r="K16" s="936">
        <v>-58.33638058777753</v>
      </c>
    </row>
    <row r="17" spans="1:11" ht="15" customHeight="1">
      <c r="A17" s="1182" t="s">
        <v>619</v>
      </c>
      <c r="B17" s="341">
        <v>11</v>
      </c>
      <c r="C17" s="341">
        <v>11</v>
      </c>
      <c r="D17" s="341">
        <v>11.449995</v>
      </c>
      <c r="E17" s="341">
        <v>11.449995</v>
      </c>
      <c r="F17" s="340">
        <v>0</v>
      </c>
      <c r="G17" s="6"/>
      <c r="H17" s="7">
        <v>0</v>
      </c>
      <c r="I17" s="340">
        <v>0</v>
      </c>
      <c r="J17" s="6"/>
      <c r="K17" s="1173">
        <v>0</v>
      </c>
    </row>
    <row r="18" spans="1:11" ht="15" customHeight="1">
      <c r="A18" s="1177" t="s">
        <v>620</v>
      </c>
      <c r="B18" s="337">
        <v>464.0990100000001</v>
      </c>
      <c r="C18" s="337">
        <v>412.69901000000004</v>
      </c>
      <c r="D18" s="337">
        <v>230.42287871000002</v>
      </c>
      <c r="E18" s="337">
        <v>230.42287871000002</v>
      </c>
      <c r="F18" s="345">
        <v>-51.4</v>
      </c>
      <c r="G18" s="28"/>
      <c r="H18" s="3">
        <v>-11.075222935726586</v>
      </c>
      <c r="I18" s="345">
        <v>0</v>
      </c>
      <c r="J18" s="28"/>
      <c r="K18" s="1178">
        <v>0</v>
      </c>
    </row>
    <row r="19" spans="1:11" ht="15" customHeight="1">
      <c r="A19" s="1179" t="s">
        <v>621</v>
      </c>
      <c r="B19" s="338">
        <v>432.0990100000001</v>
      </c>
      <c r="C19" s="338">
        <v>380.69901000000004</v>
      </c>
      <c r="D19" s="338">
        <v>198.42287871000002</v>
      </c>
      <c r="E19" s="338">
        <v>198.42287871000002</v>
      </c>
      <c r="F19" s="56">
        <v>-51.4</v>
      </c>
      <c r="G19" s="19"/>
      <c r="H19" s="4">
        <v>-11.895421838619818</v>
      </c>
      <c r="I19" s="56">
        <v>0</v>
      </c>
      <c r="J19" s="19"/>
      <c r="K19" s="936">
        <v>0</v>
      </c>
    </row>
    <row r="20" spans="1:11" ht="15" customHeight="1" hidden="1">
      <c r="A20" s="1179"/>
      <c r="B20" s="338">
        <v>32</v>
      </c>
      <c r="C20" s="338">
        <v>32</v>
      </c>
      <c r="D20" s="338">
        <v>32</v>
      </c>
      <c r="E20" s="338">
        <v>32</v>
      </c>
      <c r="F20" s="56"/>
      <c r="G20" s="19"/>
      <c r="H20" s="4"/>
      <c r="I20" s="56"/>
      <c r="J20" s="19"/>
      <c r="K20" s="936"/>
    </row>
    <row r="21" spans="1:11" ht="15" customHeight="1">
      <c r="A21" s="1180" t="s">
        <v>622</v>
      </c>
      <c r="B21" s="339">
        <v>32</v>
      </c>
      <c r="C21" s="339">
        <v>32</v>
      </c>
      <c r="D21" s="339">
        <v>32</v>
      </c>
      <c r="E21" s="339">
        <v>32</v>
      </c>
      <c r="F21" s="194">
        <v>0</v>
      </c>
      <c r="G21" s="2"/>
      <c r="H21" s="5">
        <v>0</v>
      </c>
      <c r="I21" s="194">
        <v>0</v>
      </c>
      <c r="J21" s="2"/>
      <c r="K21" s="1181">
        <v>0</v>
      </c>
    </row>
    <row r="22" spans="1:11" ht="15" customHeight="1">
      <c r="A22" s="1179" t="s">
        <v>623</v>
      </c>
      <c r="B22" s="338">
        <v>660.655</v>
      </c>
      <c r="C22" s="338">
        <v>30.655</v>
      </c>
      <c r="D22" s="338">
        <v>0</v>
      </c>
      <c r="E22" s="338">
        <v>1729</v>
      </c>
      <c r="F22" s="56">
        <v>-630</v>
      </c>
      <c r="G22" s="19"/>
      <c r="H22" s="4">
        <v>-95.35990797012056</v>
      </c>
      <c r="I22" s="56">
        <v>1729</v>
      </c>
      <c r="J22" s="19"/>
      <c r="K22" s="1550" t="s">
        <v>1186</v>
      </c>
    </row>
    <row r="23" spans="1:11" ht="15" customHeight="1">
      <c r="A23" s="1179" t="s">
        <v>624</v>
      </c>
      <c r="B23" s="338">
        <v>60.655</v>
      </c>
      <c r="C23" s="338">
        <v>30.655</v>
      </c>
      <c r="D23" s="338">
        <v>0</v>
      </c>
      <c r="E23" s="338">
        <v>0</v>
      </c>
      <c r="F23" s="56">
        <v>-30</v>
      </c>
      <c r="G23" s="19"/>
      <c r="H23" s="4">
        <v>-49.4600610007419</v>
      </c>
      <c r="I23" s="56">
        <v>0</v>
      </c>
      <c r="J23" s="19"/>
      <c r="K23" s="1550" t="s">
        <v>1186</v>
      </c>
    </row>
    <row r="24" spans="1:11" ht="15" customHeight="1">
      <c r="A24" s="1179" t="s">
        <v>625</v>
      </c>
      <c r="B24" s="338">
        <v>600</v>
      </c>
      <c r="C24" s="338">
        <v>0</v>
      </c>
      <c r="D24" s="338">
        <v>0</v>
      </c>
      <c r="E24" s="338">
        <v>1729</v>
      </c>
      <c r="F24" s="56">
        <v>-600</v>
      </c>
      <c r="G24" s="2"/>
      <c r="H24" s="5">
        <v>-100</v>
      </c>
      <c r="I24" s="194">
        <v>1729</v>
      </c>
      <c r="J24" s="2"/>
      <c r="K24" s="1551" t="s">
        <v>1186</v>
      </c>
    </row>
    <row r="25" spans="1:11" ht="15" customHeight="1">
      <c r="A25" s="1182" t="s">
        <v>626</v>
      </c>
      <c r="B25" s="341">
        <v>3053.1750364600002</v>
      </c>
      <c r="C25" s="341">
        <v>2471.04998174</v>
      </c>
      <c r="D25" s="341">
        <v>3441.6908481500004</v>
      </c>
      <c r="E25" s="341">
        <v>2526.08976689</v>
      </c>
      <c r="F25" s="340">
        <v>-582.1250547200002</v>
      </c>
      <c r="G25" s="6"/>
      <c r="H25" s="3">
        <v>-19.06621951799214</v>
      </c>
      <c r="I25" s="345">
        <v>-915.6010812600002</v>
      </c>
      <c r="J25" s="6"/>
      <c r="K25" s="1178">
        <v>-26.603234330362934</v>
      </c>
    </row>
    <row r="26" spans="1:11" ht="15" customHeight="1">
      <c r="A26" s="1182" t="s">
        <v>627</v>
      </c>
      <c r="B26" s="341">
        <v>19020.835538746</v>
      </c>
      <c r="C26" s="341">
        <v>20470.82634793</v>
      </c>
      <c r="D26" s="341">
        <v>20607.97132724</v>
      </c>
      <c r="E26" s="341">
        <v>23436.304180659998</v>
      </c>
      <c r="F26" s="340">
        <v>1449.9908091840007</v>
      </c>
      <c r="G26" s="6"/>
      <c r="H26" s="3">
        <v>7.623170949721566</v>
      </c>
      <c r="I26" s="345">
        <v>2828.3328534199973</v>
      </c>
      <c r="J26" s="6"/>
      <c r="K26" s="1178">
        <v>13.724460348416024</v>
      </c>
    </row>
    <row r="27" spans="1:11" ht="15" customHeight="1">
      <c r="A27" s="1179" t="s">
        <v>628</v>
      </c>
      <c r="B27" s="341">
        <v>212449.75925412</v>
      </c>
      <c r="C27" s="341">
        <v>227784.31050016003</v>
      </c>
      <c r="D27" s="341">
        <v>281480.15923247003</v>
      </c>
      <c r="E27" s="341">
        <v>260456.07159029</v>
      </c>
      <c r="F27" s="340">
        <v>15334.551246040035</v>
      </c>
      <c r="G27" s="2"/>
      <c r="H27" s="7">
        <v>7.217965932217292</v>
      </c>
      <c r="I27" s="345">
        <v>-21024.087642180035</v>
      </c>
      <c r="J27" s="19"/>
      <c r="K27" s="1178">
        <v>-7.469118853530479</v>
      </c>
    </row>
    <row r="28" spans="1:11" ht="15" customHeight="1">
      <c r="A28" s="1177" t="s">
        <v>629</v>
      </c>
      <c r="B28" s="338">
        <v>144591.61460822</v>
      </c>
      <c r="C28" s="338">
        <v>155205.94472984003</v>
      </c>
      <c r="D28" s="338">
        <v>195574.80385723</v>
      </c>
      <c r="E28" s="338">
        <v>182913.57936388</v>
      </c>
      <c r="F28" s="56">
        <v>10614.330121620034</v>
      </c>
      <c r="G28" s="28"/>
      <c r="H28" s="3">
        <v>7.340902963411969</v>
      </c>
      <c r="I28" s="345">
        <v>-12661.22449334999</v>
      </c>
      <c r="J28" s="28"/>
      <c r="K28" s="1178">
        <v>-6.473852584094988</v>
      </c>
    </row>
    <row r="29" spans="1:11" ht="15" customHeight="1">
      <c r="A29" s="1179" t="s">
        <v>630</v>
      </c>
      <c r="B29" s="338">
        <v>100175.227928</v>
      </c>
      <c r="C29" s="338">
        <v>111093.73453300001</v>
      </c>
      <c r="D29" s="338">
        <v>125759.98538</v>
      </c>
      <c r="E29" s="338">
        <v>132414.875281</v>
      </c>
      <c r="F29" s="56">
        <v>10918.506605000017</v>
      </c>
      <c r="G29" s="19"/>
      <c r="H29" s="4">
        <v>10.899407798550348</v>
      </c>
      <c r="I29" s="56">
        <v>6654.889900999988</v>
      </c>
      <c r="J29" s="19"/>
      <c r="K29" s="936">
        <v>5.291738768012242</v>
      </c>
    </row>
    <row r="30" spans="1:11" ht="15" customHeight="1">
      <c r="A30" s="1179" t="s">
        <v>631</v>
      </c>
      <c r="B30" s="338">
        <v>12651.857</v>
      </c>
      <c r="C30" s="338">
        <v>10637.018</v>
      </c>
      <c r="D30" s="338">
        <v>15014.552</v>
      </c>
      <c r="E30" s="338">
        <v>15362.263</v>
      </c>
      <c r="F30" s="56">
        <v>-2014.839</v>
      </c>
      <c r="G30" s="19"/>
      <c r="H30" s="4">
        <v>-15.92524322714049</v>
      </c>
      <c r="I30" s="56">
        <v>347.71100000000115</v>
      </c>
      <c r="J30" s="19"/>
      <c r="K30" s="936">
        <v>2.3158266726839476</v>
      </c>
    </row>
    <row r="31" spans="1:11" ht="15" customHeight="1">
      <c r="A31" s="1179" t="s">
        <v>632</v>
      </c>
      <c r="B31" s="338">
        <v>23857.26192658</v>
      </c>
      <c r="C31" s="338">
        <v>27513.988712980004</v>
      </c>
      <c r="D31" s="338">
        <v>45848.69630186</v>
      </c>
      <c r="E31" s="338">
        <v>26667.53992407</v>
      </c>
      <c r="F31" s="56">
        <v>3656.726786400006</v>
      </c>
      <c r="G31" s="19"/>
      <c r="H31" s="4">
        <v>15.327520809611228</v>
      </c>
      <c r="I31" s="56">
        <v>-19181.15637779</v>
      </c>
      <c r="J31" s="19"/>
      <c r="K31" s="936">
        <v>-41.83577271533423</v>
      </c>
    </row>
    <row r="32" spans="1:11" ht="15" customHeight="1">
      <c r="A32" s="1179" t="s">
        <v>633</v>
      </c>
      <c r="B32" s="338">
        <v>7907.2677536400015</v>
      </c>
      <c r="C32" s="338">
        <v>5961.20348386</v>
      </c>
      <c r="D32" s="338">
        <v>8951.570175370001</v>
      </c>
      <c r="E32" s="338">
        <v>8468.90115881</v>
      </c>
      <c r="F32" s="56">
        <v>-1946.0642697800013</v>
      </c>
      <c r="G32" s="19"/>
      <c r="H32" s="4">
        <v>-24.611083504591804</v>
      </c>
      <c r="I32" s="56">
        <v>-482.6690165600012</v>
      </c>
      <c r="J32" s="19"/>
      <c r="K32" s="936">
        <v>-5.39200394013613</v>
      </c>
    </row>
    <row r="33" spans="1:11" ht="15" customHeight="1">
      <c r="A33" s="1182" t="s">
        <v>634</v>
      </c>
      <c r="B33" s="341">
        <v>3946.383837849993</v>
      </c>
      <c r="C33" s="341">
        <v>6287.934460569995</v>
      </c>
      <c r="D33" s="341">
        <v>0</v>
      </c>
      <c r="E33" s="341">
        <v>0</v>
      </c>
      <c r="F33" s="340">
        <v>2341.550622720002</v>
      </c>
      <c r="G33" s="6"/>
      <c r="H33" s="7">
        <v>59.334082008497404</v>
      </c>
      <c r="I33" s="340">
        <v>0</v>
      </c>
      <c r="J33" s="6"/>
      <c r="K33" s="1549" t="s">
        <v>1186</v>
      </c>
    </row>
    <row r="34" spans="1:11" ht="15" customHeight="1">
      <c r="A34" s="1177" t="s">
        <v>635</v>
      </c>
      <c r="B34" s="338">
        <v>5657.570094</v>
      </c>
      <c r="C34" s="338">
        <v>5820.85566528</v>
      </c>
      <c r="D34" s="338">
        <v>5991.7748791799995</v>
      </c>
      <c r="E34" s="338">
        <v>5860.606360309999</v>
      </c>
      <c r="F34" s="56">
        <v>163.2855712800001</v>
      </c>
      <c r="G34" s="19"/>
      <c r="H34" s="4">
        <v>2.886143142144517</v>
      </c>
      <c r="I34" s="56">
        <v>-131.1685188700003</v>
      </c>
      <c r="J34" s="19"/>
      <c r="K34" s="936">
        <v>-2.1891429754108396</v>
      </c>
    </row>
    <row r="35" spans="1:11" ht="15" customHeight="1">
      <c r="A35" s="1179" t="s">
        <v>636</v>
      </c>
      <c r="B35" s="338">
        <v>6.744394000000284</v>
      </c>
      <c r="C35" s="338">
        <v>13.743165279999733</v>
      </c>
      <c r="D35" s="338">
        <v>3.2576291799993515</v>
      </c>
      <c r="E35" s="338">
        <v>5.336693309999466</v>
      </c>
      <c r="F35" s="56">
        <v>6.998771279999449</v>
      </c>
      <c r="G35" s="19"/>
      <c r="H35" s="4">
        <v>103.7716847503149</v>
      </c>
      <c r="I35" s="56">
        <v>2.079064130000114</v>
      </c>
      <c r="J35" s="19"/>
      <c r="K35" s="936">
        <v>63.82138712302816</v>
      </c>
    </row>
    <row r="36" spans="1:11" ht="15" customHeight="1" hidden="1">
      <c r="A36" s="1179" t="s">
        <v>291</v>
      </c>
      <c r="B36" s="338">
        <v>0</v>
      </c>
      <c r="C36" s="338">
        <v>0</v>
      </c>
      <c r="D36" s="338">
        <v>0</v>
      </c>
      <c r="E36" s="338">
        <v>0</v>
      </c>
      <c r="F36" s="56">
        <v>0</v>
      </c>
      <c r="G36" s="19"/>
      <c r="H36" s="4" t="e">
        <v>#DIV/0!</v>
      </c>
      <c r="I36" s="56">
        <v>0</v>
      </c>
      <c r="J36" s="19"/>
      <c r="K36" s="936" t="e">
        <v>#DIV/0!</v>
      </c>
    </row>
    <row r="37" spans="1:11" ht="15" customHeight="1" hidden="1">
      <c r="A37" s="1179" t="s">
        <v>292</v>
      </c>
      <c r="B37" s="338">
        <v>0</v>
      </c>
      <c r="C37" s="338">
        <v>0</v>
      </c>
      <c r="D37" s="338">
        <v>0</v>
      </c>
      <c r="E37" s="338">
        <v>0</v>
      </c>
      <c r="F37" s="56">
        <v>0</v>
      </c>
      <c r="G37" s="19"/>
      <c r="H37" s="4" t="e">
        <v>#DIV/0!</v>
      </c>
      <c r="I37" s="56">
        <v>0</v>
      </c>
      <c r="J37" s="19"/>
      <c r="K37" s="936" t="e">
        <v>#DIV/0!</v>
      </c>
    </row>
    <row r="38" spans="1:11" ht="15" customHeight="1" hidden="1">
      <c r="A38" s="1179" t="s">
        <v>293</v>
      </c>
      <c r="B38" s="338">
        <v>0</v>
      </c>
      <c r="C38" s="338">
        <v>0</v>
      </c>
      <c r="D38" s="338">
        <v>0</v>
      </c>
      <c r="E38" s="338">
        <v>0</v>
      </c>
      <c r="F38" s="56">
        <v>0</v>
      </c>
      <c r="G38" s="19"/>
      <c r="H38" s="4" t="e">
        <v>#DIV/0!</v>
      </c>
      <c r="I38" s="56">
        <v>0</v>
      </c>
      <c r="J38" s="19"/>
      <c r="K38" s="936" t="e">
        <v>#DIV/0!</v>
      </c>
    </row>
    <row r="39" spans="1:11" ht="15" customHeight="1" hidden="1">
      <c r="A39" s="1179" t="s">
        <v>294</v>
      </c>
      <c r="B39" s="338">
        <v>0</v>
      </c>
      <c r="C39" s="338">
        <v>0</v>
      </c>
      <c r="D39" s="338">
        <v>0</v>
      </c>
      <c r="E39" s="338">
        <v>0</v>
      </c>
      <c r="F39" s="56">
        <v>0</v>
      </c>
      <c r="G39" s="19"/>
      <c r="H39" s="4" t="e">
        <v>#DIV/0!</v>
      </c>
      <c r="I39" s="56">
        <v>0</v>
      </c>
      <c r="J39" s="19"/>
      <c r="K39" s="936" t="e">
        <v>#DIV/0!</v>
      </c>
    </row>
    <row r="40" spans="1:11" ht="15" customHeight="1">
      <c r="A40" s="1179" t="s">
        <v>1096</v>
      </c>
      <c r="B40" s="338">
        <v>5650.825699999999</v>
      </c>
      <c r="C40" s="338">
        <v>5807.1125</v>
      </c>
      <c r="D40" s="338">
        <v>5988.51725</v>
      </c>
      <c r="E40" s="338">
        <v>5855.269667</v>
      </c>
      <c r="F40" s="56">
        <v>156.28680000000077</v>
      </c>
      <c r="G40" s="19"/>
      <c r="H40" s="4">
        <v>2.76573386434483</v>
      </c>
      <c r="I40" s="56">
        <v>-133.2475830000003</v>
      </c>
      <c r="J40" s="19"/>
      <c r="K40" s="936">
        <v>-2.225051334702264</v>
      </c>
    </row>
    <row r="41" spans="1:11" ht="15" customHeight="1" hidden="1">
      <c r="A41" s="1179" t="s">
        <v>295</v>
      </c>
      <c r="B41" s="338">
        <v>0</v>
      </c>
      <c r="C41" s="338">
        <v>0</v>
      </c>
      <c r="D41" s="338">
        <v>0</v>
      </c>
      <c r="E41" s="338">
        <v>0</v>
      </c>
      <c r="F41" s="56">
        <v>0</v>
      </c>
      <c r="G41" s="19"/>
      <c r="H41" s="4" t="e">
        <v>#DIV/0!</v>
      </c>
      <c r="I41" s="56">
        <v>0</v>
      </c>
      <c r="J41" s="19"/>
      <c r="K41" s="936" t="e">
        <v>#DIV/0!</v>
      </c>
    </row>
    <row r="42" spans="1:11" ht="15" customHeight="1">
      <c r="A42" s="1182" t="s">
        <v>637</v>
      </c>
      <c r="B42" s="341">
        <v>35730.63879408</v>
      </c>
      <c r="C42" s="341">
        <v>42991.414008069994</v>
      </c>
      <c r="D42" s="341">
        <v>46708.21402597</v>
      </c>
      <c r="E42" s="341">
        <v>49449.93391385</v>
      </c>
      <c r="F42" s="340">
        <v>7260.775213989997</v>
      </c>
      <c r="G42" s="6"/>
      <c r="H42" s="7">
        <v>20.320865954383642</v>
      </c>
      <c r="I42" s="340">
        <v>2741.7198878799973</v>
      </c>
      <c r="J42" s="6"/>
      <c r="K42" s="1173">
        <v>5.86988808083218</v>
      </c>
    </row>
    <row r="43" spans="1:11" ht="15" customHeight="1">
      <c r="A43" s="1182" t="s">
        <v>638</v>
      </c>
      <c r="B43" s="341">
        <v>22523.55191997</v>
      </c>
      <c r="C43" s="341">
        <v>17478.311636400005</v>
      </c>
      <c r="D43" s="341">
        <v>33205.41247009</v>
      </c>
      <c r="E43" s="341">
        <v>22231.951952249998</v>
      </c>
      <c r="F43" s="340">
        <v>-5045.240283569994</v>
      </c>
      <c r="G43" s="6"/>
      <c r="H43" s="7">
        <v>-22.399843068697994</v>
      </c>
      <c r="I43" s="340">
        <v>-10973.460517840002</v>
      </c>
      <c r="J43" s="6"/>
      <c r="K43" s="1173">
        <v>-33.04720436080841</v>
      </c>
    </row>
    <row r="44" spans="1:11" ht="15" customHeight="1">
      <c r="A44" s="338" t="s">
        <v>639</v>
      </c>
      <c r="B44" s="338">
        <v>164656.646472394</v>
      </c>
      <c r="C44" s="338">
        <v>176569.54335252</v>
      </c>
      <c r="D44" s="338">
        <v>218753.82648954002</v>
      </c>
      <c r="E44" s="338">
        <v>199165.77839968</v>
      </c>
      <c r="F44" s="56">
        <v>7085.226880126005</v>
      </c>
      <c r="G44" s="19" t="s">
        <v>526</v>
      </c>
      <c r="H44" s="4">
        <v>4.303031205797028</v>
      </c>
      <c r="I44" s="56">
        <v>-15521.468089860007</v>
      </c>
      <c r="J44" s="19" t="s">
        <v>527</v>
      </c>
      <c r="K44" s="936">
        <v>-7.095404153125608</v>
      </c>
    </row>
    <row r="45" spans="1:11" ht="15" customHeight="1">
      <c r="A45" s="338" t="s">
        <v>640</v>
      </c>
      <c r="B45" s="338">
        <v>-20065.031864174</v>
      </c>
      <c r="C45" s="338">
        <v>-21363.598622679972</v>
      </c>
      <c r="D45" s="338">
        <v>-23179.02263231002</v>
      </c>
      <c r="E45" s="338">
        <v>-16252.199035800004</v>
      </c>
      <c r="F45" s="56">
        <v>3529.103241494029</v>
      </c>
      <c r="G45" s="19" t="s">
        <v>526</v>
      </c>
      <c r="H45" s="4">
        <v>-17.58832612568746</v>
      </c>
      <c r="I45" s="56">
        <v>2860.2435965100176</v>
      </c>
      <c r="J45" s="19" t="s">
        <v>527</v>
      </c>
      <c r="K45" s="936">
        <v>-12.339793794942103</v>
      </c>
    </row>
    <row r="46" spans="1:11" ht="15" customHeight="1">
      <c r="A46" s="339" t="s">
        <v>641</v>
      </c>
      <c r="B46" s="339">
        <v>39233.355175303994</v>
      </c>
      <c r="C46" s="339">
        <v>39998.89929654</v>
      </c>
      <c r="D46" s="339">
        <v>59305.65516882</v>
      </c>
      <c r="E46" s="339">
        <v>48245.581685440004</v>
      </c>
      <c r="F46" s="194">
        <v>-4062.125878763991</v>
      </c>
      <c r="G46" s="2" t="s">
        <v>526</v>
      </c>
      <c r="H46" s="5">
        <v>-10.353756033898817</v>
      </c>
      <c r="I46" s="194">
        <v>-6993.493483379994</v>
      </c>
      <c r="J46" s="2" t="s">
        <v>527</v>
      </c>
      <c r="K46" s="1181">
        <v>-11.792287705906384</v>
      </c>
    </row>
    <row r="47" spans="1:3" ht="15" customHeight="1">
      <c r="A47" s="1412" t="s">
        <v>497</v>
      </c>
      <c r="B47" s="1413"/>
      <c r="C47" s="1413"/>
    </row>
    <row r="48" spans="1:9" ht="15" customHeight="1">
      <c r="A48" s="249" t="s">
        <v>498</v>
      </c>
      <c r="B48" s="54"/>
      <c r="C48" s="54"/>
      <c r="I48" s="1" t="s">
        <v>575</v>
      </c>
    </row>
    <row r="49" spans="1:3" ht="15" customHeight="1">
      <c r="A49" s="62" t="s">
        <v>990</v>
      </c>
      <c r="B49" s="62"/>
      <c r="C49" s="62"/>
    </row>
    <row r="50" ht="12.75">
      <c r="A50" s="249"/>
    </row>
    <row r="51" ht="12.75">
      <c r="A51" s="250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18" t="s">
        <v>71</v>
      </c>
      <c r="C1" s="1618"/>
      <c r="D1" s="1618"/>
      <c r="E1" s="1618"/>
      <c r="F1" s="1618"/>
      <c r="G1" s="1618"/>
      <c r="H1" s="251"/>
    </row>
    <row r="2" spans="2:8" ht="15.75">
      <c r="B2" s="1723" t="s">
        <v>1300</v>
      </c>
      <c r="C2" s="1723"/>
      <c r="D2" s="1723"/>
      <c r="E2" s="1723"/>
      <c r="F2" s="1723"/>
      <c r="G2" s="1723"/>
      <c r="H2" s="251"/>
    </row>
    <row r="3" spans="2:7" ht="15.75">
      <c r="B3" s="1723" t="s">
        <v>949</v>
      </c>
      <c r="C3" s="1723"/>
      <c r="D3" s="1723"/>
      <c r="E3" s="1723"/>
      <c r="F3" s="1723"/>
      <c r="G3" s="1723"/>
    </row>
    <row r="4" spans="2:7" ht="12.75">
      <c r="B4" s="1618" t="s">
        <v>614</v>
      </c>
      <c r="C4" s="1618"/>
      <c r="D4" s="1618"/>
      <c r="E4" s="1618"/>
      <c r="F4" s="1618"/>
      <c r="G4" s="1618"/>
    </row>
    <row r="5" spans="5:7" ht="13.5" thickBot="1">
      <c r="E5" s="251"/>
      <c r="F5" s="1769" t="s">
        <v>582</v>
      </c>
      <c r="G5" s="1769"/>
    </row>
    <row r="6" spans="2:7" ht="12.75">
      <c r="B6" s="592"/>
      <c r="C6" s="1588" t="s">
        <v>581</v>
      </c>
      <c r="D6" s="1589"/>
      <c r="E6" s="1770"/>
      <c r="F6" s="1641" t="s">
        <v>1245</v>
      </c>
      <c r="G6" s="1771"/>
    </row>
    <row r="7" spans="2:7" ht="13.5" thickBot="1">
      <c r="B7" s="593" t="s">
        <v>950</v>
      </c>
      <c r="C7" s="541" t="s">
        <v>1095</v>
      </c>
      <c r="D7" s="541" t="s">
        <v>336</v>
      </c>
      <c r="E7" s="542" t="s">
        <v>1218</v>
      </c>
      <c r="F7" s="543" t="s">
        <v>336</v>
      </c>
      <c r="G7" s="544" t="s">
        <v>1218</v>
      </c>
    </row>
    <row r="8" spans="2:7" ht="12.75">
      <c r="B8" s="594" t="s">
        <v>951</v>
      </c>
      <c r="C8" s="545">
        <v>41781.3</v>
      </c>
      <c r="D8" s="545">
        <v>42863.7</v>
      </c>
      <c r="E8" s="545">
        <v>59912</v>
      </c>
      <c r="F8" s="546">
        <v>2.5906326514493183</v>
      </c>
      <c r="G8" s="595">
        <v>39.77328135461944</v>
      </c>
    </row>
    <row r="9" spans="2:12" ht="12.75">
      <c r="B9" s="460" t="s">
        <v>952</v>
      </c>
      <c r="C9" s="538">
        <v>29473.4</v>
      </c>
      <c r="D9" s="538">
        <v>28842.7</v>
      </c>
      <c r="E9" s="538">
        <v>41087.4</v>
      </c>
      <c r="F9" s="547">
        <v>-2.1398956347079086</v>
      </c>
      <c r="G9" s="596">
        <v>42.45337641760307</v>
      </c>
      <c r="J9" s="8"/>
      <c r="K9" s="8"/>
      <c r="L9" s="8"/>
    </row>
    <row r="10" spans="2:12" ht="12.75">
      <c r="B10" s="460" t="s">
        <v>953</v>
      </c>
      <c r="C10" s="538">
        <v>5094.8</v>
      </c>
      <c r="D10" s="538">
        <v>3498.2</v>
      </c>
      <c r="E10" s="538">
        <v>6745.3</v>
      </c>
      <c r="F10" s="547">
        <v>-31.3378346549423</v>
      </c>
      <c r="G10" s="596">
        <v>92.82202275455951</v>
      </c>
      <c r="J10" s="8"/>
      <c r="K10" s="8"/>
      <c r="L10" s="8"/>
    </row>
    <row r="11" spans="2:12" ht="12.75">
      <c r="B11" s="597" t="s">
        <v>954</v>
      </c>
      <c r="C11" s="538">
        <v>4398.4</v>
      </c>
      <c r="D11" s="538">
        <v>2521.4</v>
      </c>
      <c r="E11" s="538">
        <v>5910.4</v>
      </c>
      <c r="F11" s="547">
        <v>-42.67460894870862</v>
      </c>
      <c r="G11" s="596">
        <v>134.40945506464664</v>
      </c>
      <c r="J11" s="8"/>
      <c r="K11" s="8"/>
      <c r="L11" s="8"/>
    </row>
    <row r="12" spans="2:12" ht="12.75">
      <c r="B12" s="597" t="s">
        <v>1292</v>
      </c>
      <c r="C12" s="538">
        <v>696.4</v>
      </c>
      <c r="D12" s="538">
        <v>976.8</v>
      </c>
      <c r="E12" s="538">
        <v>834.9</v>
      </c>
      <c r="F12" s="547" t="s">
        <v>1186</v>
      </c>
      <c r="G12" s="596" t="s">
        <v>1186</v>
      </c>
      <c r="J12" s="8"/>
      <c r="K12" s="8"/>
      <c r="L12" s="8"/>
    </row>
    <row r="13" spans="2:12" ht="12.75">
      <c r="B13" s="460" t="s">
        <v>955</v>
      </c>
      <c r="C13" s="538">
        <v>4839.8</v>
      </c>
      <c r="D13" s="538">
        <v>5606.7</v>
      </c>
      <c r="E13" s="538">
        <v>4025</v>
      </c>
      <c r="F13" s="547">
        <v>15.84569610314475</v>
      </c>
      <c r="G13" s="596">
        <v>-28.21089054167335</v>
      </c>
      <c r="J13" s="8"/>
      <c r="K13" s="8"/>
      <c r="L13" s="8"/>
    </row>
    <row r="14" spans="2:12" ht="12.75">
      <c r="B14" s="466" t="s">
        <v>1153</v>
      </c>
      <c r="C14" s="548">
        <v>2373.3</v>
      </c>
      <c r="D14" s="548">
        <v>4916.1</v>
      </c>
      <c r="E14" s="548">
        <v>8054.3</v>
      </c>
      <c r="F14" s="549">
        <v>107.14195424093036</v>
      </c>
      <c r="G14" s="598">
        <v>63.835153882142336</v>
      </c>
      <c r="J14" s="8"/>
      <c r="K14" s="8"/>
      <c r="L14" s="8"/>
    </row>
    <row r="15" spans="2:12" ht="12.75">
      <c r="B15" s="594" t="s">
        <v>956</v>
      </c>
      <c r="C15" s="545">
        <v>7236.5</v>
      </c>
      <c r="D15" s="545">
        <v>5794.5</v>
      </c>
      <c r="E15" s="545">
        <v>9302.1</v>
      </c>
      <c r="F15" s="550">
        <v>-19.926760174117323</v>
      </c>
      <c r="G15" s="599">
        <v>60.5332643023557</v>
      </c>
      <c r="J15" s="8"/>
      <c r="K15" s="8"/>
      <c r="L15" s="8"/>
    </row>
    <row r="16" spans="2:12" ht="12.75">
      <c r="B16" s="460" t="s">
        <v>952</v>
      </c>
      <c r="C16" s="538">
        <v>5060.8</v>
      </c>
      <c r="D16" s="538">
        <v>5031.4</v>
      </c>
      <c r="E16" s="538">
        <v>5233.9</v>
      </c>
      <c r="F16" s="547">
        <v>-0.5809358204236592</v>
      </c>
      <c r="G16" s="596">
        <v>4.024724728703741</v>
      </c>
      <c r="J16" s="8"/>
      <c r="K16" s="8"/>
      <c r="L16" s="8"/>
    </row>
    <row r="17" spans="2:12" ht="12.75">
      <c r="B17" s="460" t="s">
        <v>953</v>
      </c>
      <c r="C17" s="538">
        <v>1730.8</v>
      </c>
      <c r="D17" s="538">
        <v>723.6</v>
      </c>
      <c r="E17" s="538">
        <v>2679.8</v>
      </c>
      <c r="F17" s="547">
        <v>-58.19274324012017</v>
      </c>
      <c r="G17" s="596">
        <v>270.342730790492</v>
      </c>
      <c r="J17" s="8"/>
      <c r="K17" s="8"/>
      <c r="L17" s="8"/>
    </row>
    <row r="18" spans="2:12" ht="12.75">
      <c r="B18" s="466" t="s">
        <v>955</v>
      </c>
      <c r="C18" s="548">
        <v>444.9</v>
      </c>
      <c r="D18" s="548">
        <v>39.5</v>
      </c>
      <c r="E18" s="548">
        <v>1388.4</v>
      </c>
      <c r="F18" s="549">
        <v>-91.12160035963139</v>
      </c>
      <c r="G18" s="598">
        <v>3414.9367088607596</v>
      </c>
      <c r="J18" s="8"/>
      <c r="K18" s="8"/>
      <c r="L18" s="8"/>
    </row>
    <row r="19" spans="2:12" ht="12.75">
      <c r="B19" s="594" t="s">
        <v>1293</v>
      </c>
      <c r="C19" s="551">
        <v>34544.8</v>
      </c>
      <c r="D19" s="551">
        <v>37069.2</v>
      </c>
      <c r="E19" s="551">
        <v>50609.9</v>
      </c>
      <c r="F19" s="550">
        <v>7.3076121442300845</v>
      </c>
      <c r="G19" s="599">
        <v>36.528168938094176</v>
      </c>
      <c r="J19" s="8"/>
      <c r="K19" s="8"/>
      <c r="L19" s="8"/>
    </row>
    <row r="20" spans="2:12" ht="12.75">
      <c r="B20" s="460" t="s">
        <v>952</v>
      </c>
      <c r="C20" s="552">
        <v>24412.6</v>
      </c>
      <c r="D20" s="552">
        <v>23811.3</v>
      </c>
      <c r="E20" s="552">
        <v>35853.5</v>
      </c>
      <c r="F20" s="547">
        <v>-2.463072347885925</v>
      </c>
      <c r="G20" s="596">
        <v>50.57346721934544</v>
      </c>
      <c r="J20" s="8"/>
      <c r="K20" s="8"/>
      <c r="L20" s="8"/>
    </row>
    <row r="21" spans="2:12" ht="12.75">
      <c r="B21" s="460" t="s">
        <v>953</v>
      </c>
      <c r="C21" s="552">
        <v>3364</v>
      </c>
      <c r="D21" s="552">
        <v>2774.6</v>
      </c>
      <c r="E21" s="552">
        <v>4065.5</v>
      </c>
      <c r="F21" s="547">
        <v>-17.520808561236624</v>
      </c>
      <c r="G21" s="596">
        <v>46.52562531536078</v>
      </c>
      <c r="J21" s="8"/>
      <c r="K21" s="8"/>
      <c r="L21" s="8"/>
    </row>
    <row r="22" spans="2:12" ht="12.75">
      <c r="B22" s="460" t="s">
        <v>955</v>
      </c>
      <c r="C22" s="538">
        <v>4394.9</v>
      </c>
      <c r="D22" s="538">
        <v>5567.2</v>
      </c>
      <c r="E22" s="538">
        <v>2636.6</v>
      </c>
      <c r="F22" s="547">
        <v>26.674099524448796</v>
      </c>
      <c r="G22" s="596">
        <v>-52.640465584135654</v>
      </c>
      <c r="J22" s="8"/>
      <c r="K22" s="8"/>
      <c r="L22" s="8"/>
    </row>
    <row r="23" spans="2:12" ht="12.75">
      <c r="B23" s="466" t="s">
        <v>1153</v>
      </c>
      <c r="C23" s="548">
        <v>2373.3</v>
      </c>
      <c r="D23" s="548">
        <v>4916.1</v>
      </c>
      <c r="E23" s="548">
        <v>8054.3</v>
      </c>
      <c r="F23" s="549">
        <v>107.14195424093036</v>
      </c>
      <c r="G23" s="598">
        <v>63.835153882142336</v>
      </c>
      <c r="J23" s="8"/>
      <c r="K23" s="8"/>
      <c r="L23" s="8"/>
    </row>
    <row r="24" spans="2:7" ht="12.75">
      <c r="B24" s="594" t="s">
        <v>1142</v>
      </c>
      <c r="C24" s="545">
        <v>27134.8</v>
      </c>
      <c r="D24" s="545">
        <v>38324.8</v>
      </c>
      <c r="E24" s="545">
        <v>54005</v>
      </c>
      <c r="F24" s="550">
        <v>41.238557129590056</v>
      </c>
      <c r="G24" s="599">
        <v>40.91397737235418</v>
      </c>
    </row>
    <row r="25" spans="2:7" ht="12.75">
      <c r="B25" s="460" t="s">
        <v>957</v>
      </c>
      <c r="C25" s="538">
        <v>24354.5</v>
      </c>
      <c r="D25" s="538">
        <v>32975.2</v>
      </c>
      <c r="E25" s="538">
        <v>46692</v>
      </c>
      <c r="F25" s="547">
        <v>35.396743928226805</v>
      </c>
      <c r="G25" s="596">
        <v>41.59732162352314</v>
      </c>
    </row>
    <row r="26" spans="2:7" ht="12.75">
      <c r="B26" s="460" t="s">
        <v>479</v>
      </c>
      <c r="C26" s="538">
        <v>2258.4</v>
      </c>
      <c r="D26" s="538">
        <v>3441.9</v>
      </c>
      <c r="E26" s="538">
        <v>4859.1</v>
      </c>
      <c r="F26" s="547">
        <v>52.40435706695005</v>
      </c>
      <c r="G26" s="596">
        <v>41.17493245010024</v>
      </c>
    </row>
    <row r="27" spans="2:7" ht="12.75">
      <c r="B27" s="460" t="s">
        <v>958</v>
      </c>
      <c r="C27" s="538">
        <v>538.1</v>
      </c>
      <c r="D27" s="538">
        <v>1665.6</v>
      </c>
      <c r="E27" s="538">
        <v>3494.3</v>
      </c>
      <c r="F27" s="547">
        <v>209.53354395093848</v>
      </c>
      <c r="G27" s="596">
        <v>109.79226705091259</v>
      </c>
    </row>
    <row r="28" spans="2:7" ht="12.75">
      <c r="B28" s="460" t="s">
        <v>116</v>
      </c>
      <c r="C28" s="538">
        <v>-72.5</v>
      </c>
      <c r="D28" s="538">
        <v>43.7</v>
      </c>
      <c r="E28" s="538">
        <v>47.9</v>
      </c>
      <c r="F28" s="547">
        <v>-160.27586206896552</v>
      </c>
      <c r="G28" s="596">
        <v>9.610983981693353</v>
      </c>
    </row>
    <row r="29" spans="2:7" ht="12.75">
      <c r="B29" s="400" t="s">
        <v>959</v>
      </c>
      <c r="C29" s="538">
        <v>278</v>
      </c>
      <c r="D29" s="538">
        <v>656.5</v>
      </c>
      <c r="E29" s="538">
        <v>222.5</v>
      </c>
      <c r="F29" s="547">
        <v>136.15107913669064</v>
      </c>
      <c r="G29" s="596">
        <v>-66.10814927646611</v>
      </c>
    </row>
    <row r="30" spans="2:7" ht="12.75">
      <c r="B30" s="460" t="s">
        <v>117</v>
      </c>
      <c r="C30" s="538">
        <v>-221.7</v>
      </c>
      <c r="D30" s="538">
        <v>-458.1</v>
      </c>
      <c r="E30" s="538">
        <v>-1310.8</v>
      </c>
      <c r="F30" s="547">
        <v>106.63058186738839</v>
      </c>
      <c r="G30" s="596">
        <v>186.1383977297533</v>
      </c>
    </row>
    <row r="31" spans="2:7" ht="12.75">
      <c r="B31" s="600" t="s">
        <v>118</v>
      </c>
      <c r="C31" s="553">
        <v>-7410</v>
      </c>
      <c r="D31" s="553">
        <v>1255.5999999999913</v>
      </c>
      <c r="E31" s="553">
        <v>3395.1</v>
      </c>
      <c r="F31" s="554">
        <v>-116.94466936572188</v>
      </c>
      <c r="G31" s="601">
        <v>170.39662312838658</v>
      </c>
    </row>
    <row r="32" spans="2:7" ht="12.75">
      <c r="B32" s="594" t="s">
        <v>960</v>
      </c>
      <c r="C32" s="555">
        <v>7410</v>
      </c>
      <c r="D32" s="555">
        <v>-1255.6</v>
      </c>
      <c r="E32" s="555">
        <v>-3395.1</v>
      </c>
      <c r="F32" s="550">
        <v>-116.944669365722</v>
      </c>
      <c r="G32" s="599">
        <v>170.39662312838487</v>
      </c>
    </row>
    <row r="33" spans="2:7" ht="12.75">
      <c r="B33" s="460" t="s">
        <v>961</v>
      </c>
      <c r="C33" s="556">
        <v>6028.3</v>
      </c>
      <c r="D33" s="556">
        <v>-2458.5</v>
      </c>
      <c r="E33" s="556">
        <v>-4500.6</v>
      </c>
      <c r="F33" s="547">
        <v>-140.78264187250136</v>
      </c>
      <c r="G33" s="596">
        <v>83.0628431970714</v>
      </c>
    </row>
    <row r="34" spans="2:7" ht="12.75">
      <c r="B34" s="460" t="s">
        <v>962</v>
      </c>
      <c r="C34" s="556">
        <v>5075</v>
      </c>
      <c r="D34" s="556">
        <v>0</v>
      </c>
      <c r="E34" s="556">
        <v>0</v>
      </c>
      <c r="F34" s="547" t="s">
        <v>1186</v>
      </c>
      <c r="G34" s="596" t="s">
        <v>1186</v>
      </c>
    </row>
    <row r="35" spans="2:7" ht="12.75">
      <c r="B35" s="597" t="s">
        <v>1294</v>
      </c>
      <c r="C35" s="557">
        <v>3875</v>
      </c>
      <c r="D35" s="557">
        <v>0</v>
      </c>
      <c r="E35" s="557">
        <v>0</v>
      </c>
      <c r="F35" s="547" t="s">
        <v>1186</v>
      </c>
      <c r="G35" s="596" t="s">
        <v>1186</v>
      </c>
    </row>
    <row r="36" spans="2:7" ht="12.75">
      <c r="B36" s="597" t="s">
        <v>1295</v>
      </c>
      <c r="C36" s="556">
        <v>900</v>
      </c>
      <c r="D36" s="556">
        <v>0</v>
      </c>
      <c r="E36" s="556">
        <v>0</v>
      </c>
      <c r="F36" s="547" t="s">
        <v>1186</v>
      </c>
      <c r="G36" s="596" t="s">
        <v>1186</v>
      </c>
    </row>
    <row r="37" spans="2:7" ht="12.75">
      <c r="B37" s="597" t="s">
        <v>1296</v>
      </c>
      <c r="C37" s="556">
        <v>0</v>
      </c>
      <c r="D37" s="556">
        <v>0</v>
      </c>
      <c r="E37" s="556">
        <v>0</v>
      </c>
      <c r="F37" s="547" t="s">
        <v>1186</v>
      </c>
      <c r="G37" s="596" t="s">
        <v>1186</v>
      </c>
    </row>
    <row r="38" spans="2:7" ht="12.75">
      <c r="B38" s="597" t="s">
        <v>963</v>
      </c>
      <c r="C38" s="556">
        <v>300</v>
      </c>
      <c r="D38" s="556">
        <v>0</v>
      </c>
      <c r="E38" s="556">
        <v>0</v>
      </c>
      <c r="F38" s="547" t="s">
        <v>1186</v>
      </c>
      <c r="G38" s="596" t="s">
        <v>1186</v>
      </c>
    </row>
    <row r="39" spans="2:7" ht="12.75">
      <c r="B39" s="597" t="s">
        <v>119</v>
      </c>
      <c r="C39" s="557">
        <v>1022</v>
      </c>
      <c r="D39" s="557">
        <v>-2358.7</v>
      </c>
      <c r="E39" s="557">
        <v>-4659.6</v>
      </c>
      <c r="F39" s="547">
        <v>-330.7925636007828</v>
      </c>
      <c r="G39" s="596">
        <v>97.54949760461274</v>
      </c>
    </row>
    <row r="40" spans="2:7" ht="12.75">
      <c r="B40" s="597" t="s">
        <v>120</v>
      </c>
      <c r="C40" s="557">
        <v>-68.7</v>
      </c>
      <c r="D40" s="557">
        <v>-99.8</v>
      </c>
      <c r="E40" s="557">
        <v>159</v>
      </c>
      <c r="F40" s="547">
        <v>45.269286754002906</v>
      </c>
      <c r="G40" s="596">
        <v>-259.31863727454913</v>
      </c>
    </row>
    <row r="41" spans="2:7" ht="13.5" thickBot="1">
      <c r="B41" s="602" t="s">
        <v>1297</v>
      </c>
      <c r="C41" s="539">
        <v>1381.7</v>
      </c>
      <c r="D41" s="539">
        <v>1202.9</v>
      </c>
      <c r="E41" s="539">
        <v>1105.5</v>
      </c>
      <c r="F41" s="603">
        <v>-12.940580444380107</v>
      </c>
      <c r="G41" s="604">
        <v>-8.09709867819437</v>
      </c>
    </row>
    <row r="42" spans="2:7" ht="12.75">
      <c r="B42" s="324"/>
      <c r="C42" s="45"/>
      <c r="D42" s="45"/>
      <c r="E42" s="45"/>
      <c r="F42" s="45"/>
      <c r="G42" s="45"/>
    </row>
    <row r="43" spans="2:7" ht="12.75">
      <c r="B43" s="324" t="s">
        <v>121</v>
      </c>
      <c r="C43" s="45"/>
      <c r="D43" s="45"/>
      <c r="E43" s="45"/>
      <c r="F43" s="45"/>
      <c r="G43" s="317"/>
    </row>
    <row r="44" spans="2:7" ht="12.75">
      <c r="B44" s="324" t="s">
        <v>1298</v>
      </c>
      <c r="C44" s="45"/>
      <c r="D44" s="45"/>
      <c r="E44" s="45"/>
      <c r="F44" s="45"/>
      <c r="G44" s="317"/>
    </row>
    <row r="45" spans="2:7" ht="12.75">
      <c r="B45" s="324" t="s">
        <v>964</v>
      </c>
      <c r="C45" s="45"/>
      <c r="D45" s="45"/>
      <c r="E45" s="45"/>
      <c r="F45" s="45"/>
      <c r="G45" s="45"/>
    </row>
    <row r="46" spans="2:7" ht="12.75">
      <c r="B46" s="325" t="s">
        <v>122</v>
      </c>
      <c r="C46" s="45"/>
      <c r="D46" s="45"/>
      <c r="E46" s="45"/>
      <c r="F46" s="45"/>
      <c r="G46" s="45"/>
    </row>
    <row r="47" spans="2:7" ht="12.75">
      <c r="B47" s="324" t="s">
        <v>1299</v>
      </c>
      <c r="C47" s="45"/>
      <c r="D47" s="45"/>
      <c r="E47" s="45"/>
      <c r="F47" s="45"/>
      <c r="G47" s="45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workbookViewId="0" topLeftCell="A1">
      <selection activeCell="I9" sqref="I9"/>
    </sheetView>
  </sheetViews>
  <sheetFormatPr defaultColWidth="9.140625" defaultRowHeight="15" customHeight="1"/>
  <cols>
    <col min="1" max="1" width="21.421875" style="13" customWidth="1"/>
    <col min="2" max="3" width="7.57421875" style="13" bestFit="1" customWidth="1"/>
    <col min="4" max="4" width="9.140625" style="13" bestFit="1" customWidth="1"/>
    <col min="5" max="5" width="7.57421875" style="13" bestFit="1" customWidth="1"/>
    <col min="6" max="6" width="8.7109375" style="13" bestFit="1" customWidth="1"/>
    <col min="7" max="8" width="7.57421875" style="13" bestFit="1" customWidth="1"/>
    <col min="9" max="16384" width="21.421875" style="13" customWidth="1"/>
  </cols>
  <sheetData>
    <row r="1" spans="1:8" ht="15" customHeight="1">
      <c r="A1" s="1618" t="s">
        <v>72</v>
      </c>
      <c r="B1" s="1618"/>
      <c r="C1" s="1618"/>
      <c r="D1" s="1618"/>
      <c r="E1" s="1618"/>
      <c r="F1" s="1618"/>
      <c r="G1" s="1618"/>
      <c r="H1" s="1618"/>
    </row>
    <row r="2" spans="1:8" ht="15" customHeight="1">
      <c r="A2" s="1723" t="s">
        <v>91</v>
      </c>
      <c r="B2" s="1723"/>
      <c r="C2" s="1723"/>
      <c r="D2" s="1723"/>
      <c r="E2" s="1723"/>
      <c r="F2" s="1723"/>
      <c r="G2" s="1723"/>
      <c r="H2" s="1723"/>
    </row>
    <row r="3" spans="1:8" ht="15" customHeight="1">
      <c r="A3" s="1618" t="s">
        <v>614</v>
      </c>
      <c r="B3" s="1618"/>
      <c r="C3" s="1618"/>
      <c r="D3" s="1618"/>
      <c r="E3" s="1618"/>
      <c r="F3" s="1618"/>
      <c r="G3" s="1618"/>
      <c r="H3" s="1618"/>
    </row>
    <row r="4" ht="15" customHeight="1" thickBot="1"/>
    <row r="5" spans="1:8" ht="21.75" customHeight="1">
      <c r="A5" s="764"/>
      <c r="B5" s="1772" t="s">
        <v>296</v>
      </c>
      <c r="C5" s="1772"/>
      <c r="D5" s="1772"/>
      <c r="E5" s="1772" t="s">
        <v>1245</v>
      </c>
      <c r="F5" s="1772"/>
      <c r="G5" s="1772" t="s">
        <v>297</v>
      </c>
      <c r="H5" s="1772"/>
    </row>
    <row r="6" spans="1:8" ht="21.75" customHeight="1">
      <c r="A6" s="765"/>
      <c r="B6" s="763" t="s">
        <v>1095</v>
      </c>
      <c r="C6" s="763" t="s">
        <v>336</v>
      </c>
      <c r="D6" s="763" t="s">
        <v>649</v>
      </c>
      <c r="E6" s="763" t="s">
        <v>336</v>
      </c>
      <c r="F6" s="763" t="s">
        <v>1218</v>
      </c>
      <c r="G6" s="763" t="s">
        <v>336</v>
      </c>
      <c r="H6" s="763" t="s">
        <v>1219</v>
      </c>
    </row>
    <row r="7" spans="1:8" ht="21.75" customHeight="1">
      <c r="A7" s="687" t="s">
        <v>298</v>
      </c>
      <c r="B7" s="750">
        <v>9169.527</v>
      </c>
      <c r="C7" s="751">
        <v>12033.956</v>
      </c>
      <c r="D7" s="751">
        <v>15626.593</v>
      </c>
      <c r="E7" s="752">
        <v>31.23856879422462</v>
      </c>
      <c r="F7" s="752">
        <v>29.85416433299241</v>
      </c>
      <c r="G7" s="753">
        <v>36.49395909653316</v>
      </c>
      <c r="H7" s="753">
        <v>33.46738841771611</v>
      </c>
    </row>
    <row r="8" spans="1:8" ht="21.75" customHeight="1">
      <c r="A8" s="754" t="s">
        <v>299</v>
      </c>
      <c r="B8" s="755">
        <v>5883.438</v>
      </c>
      <c r="C8" s="756">
        <v>7219.701</v>
      </c>
      <c r="D8" s="756">
        <v>10314.323</v>
      </c>
      <c r="E8" s="757">
        <v>22.71228149255589</v>
      </c>
      <c r="F8" s="757">
        <v>42.8635756522327</v>
      </c>
      <c r="G8" s="758">
        <v>21.894335743225216</v>
      </c>
      <c r="H8" s="758">
        <v>22.090128930009428</v>
      </c>
    </row>
    <row r="9" spans="1:8" ht="21.75" customHeight="1">
      <c r="A9" s="754" t="s">
        <v>300</v>
      </c>
      <c r="B9" s="755">
        <v>2925.93</v>
      </c>
      <c r="C9" s="756">
        <v>3682.349</v>
      </c>
      <c r="D9" s="756">
        <v>5048.546</v>
      </c>
      <c r="E9" s="757">
        <v>25.85225893989262</v>
      </c>
      <c r="F9" s="757">
        <v>37.10123619461382</v>
      </c>
      <c r="G9" s="758">
        <v>11.167025522210633</v>
      </c>
      <c r="H9" s="758">
        <v>10.812443245095523</v>
      </c>
    </row>
    <row r="10" spans="1:8" ht="21.75" customHeight="1">
      <c r="A10" s="754" t="s">
        <v>301</v>
      </c>
      <c r="B10" s="755">
        <v>3134.378</v>
      </c>
      <c r="C10" s="756">
        <v>4150.177</v>
      </c>
      <c r="D10" s="756">
        <v>7209.518</v>
      </c>
      <c r="E10" s="757">
        <v>32.40831195216401</v>
      </c>
      <c r="F10" s="757">
        <v>73.7159162127302</v>
      </c>
      <c r="G10" s="758">
        <v>12.58575232295786</v>
      </c>
      <c r="H10" s="758">
        <v>15.440585110939779</v>
      </c>
    </row>
    <row r="11" spans="1:8" ht="21.75" customHeight="1">
      <c r="A11" s="754" t="s">
        <v>302</v>
      </c>
      <c r="B11" s="755">
        <v>679.629</v>
      </c>
      <c r="C11" s="756">
        <v>1244.713</v>
      </c>
      <c r="D11" s="756">
        <v>1756.768</v>
      </c>
      <c r="E11" s="757">
        <v>83.1459516883476</v>
      </c>
      <c r="F11" s="757">
        <v>41.1383989722932</v>
      </c>
      <c r="G11" s="758">
        <v>3.7746943157281843</v>
      </c>
      <c r="H11" s="758">
        <v>3.76246037865159</v>
      </c>
    </row>
    <row r="12" spans="1:8" ht="21.75" customHeight="1">
      <c r="A12" s="754" t="s">
        <v>303</v>
      </c>
      <c r="B12" s="755">
        <v>608.738</v>
      </c>
      <c r="C12" s="756">
        <v>1248.626</v>
      </c>
      <c r="D12" s="756">
        <v>1165.524</v>
      </c>
      <c r="E12" s="757">
        <v>105.1171439929822</v>
      </c>
      <c r="F12" s="757">
        <v>-6.655475698888225</v>
      </c>
      <c r="G12" s="758">
        <v>3.786560809335501</v>
      </c>
      <c r="H12" s="758">
        <v>2.4961963505525575</v>
      </c>
    </row>
    <row r="13" spans="1:8" ht="21.75" customHeight="1">
      <c r="A13" s="754" t="s">
        <v>315</v>
      </c>
      <c r="B13" s="1562" t="s">
        <v>1186</v>
      </c>
      <c r="C13" s="756" t="s">
        <v>1186</v>
      </c>
      <c r="D13" s="756">
        <v>41.195</v>
      </c>
      <c r="E13" s="757" t="s">
        <v>1186</v>
      </c>
      <c r="F13" s="757" t="s">
        <v>1186</v>
      </c>
      <c r="G13" s="758" t="s">
        <v>1186</v>
      </c>
      <c r="H13" s="758">
        <v>0.08822710528570207</v>
      </c>
    </row>
    <row r="14" spans="1:8" ht="21.75" customHeight="1">
      <c r="A14" s="686" t="s">
        <v>304</v>
      </c>
      <c r="B14" s="759">
        <v>1952.86</v>
      </c>
      <c r="C14" s="760">
        <v>3395.678</v>
      </c>
      <c r="D14" s="760">
        <v>5529.533</v>
      </c>
      <c r="E14" s="761">
        <v>73.88230595127146</v>
      </c>
      <c r="F14" s="761">
        <v>62.84032231560238</v>
      </c>
      <c r="G14" s="762">
        <v>10.297672190009463</v>
      </c>
      <c r="H14" s="762">
        <v>11.84257046174934</v>
      </c>
    </row>
    <row r="15" spans="1:8" ht="21.75" customHeight="1" thickBot="1">
      <c r="A15" s="769" t="s">
        <v>305</v>
      </c>
      <c r="B15" s="766">
        <v>24354.5</v>
      </c>
      <c r="C15" s="766">
        <v>32975.2</v>
      </c>
      <c r="D15" s="766">
        <v>46692</v>
      </c>
      <c r="E15" s="767">
        <v>35.39674392822681</v>
      </c>
      <c r="F15" s="767">
        <v>41.59732162352313</v>
      </c>
      <c r="G15" s="768">
        <v>100</v>
      </c>
      <c r="H15" s="768">
        <v>100</v>
      </c>
    </row>
    <row r="16" spans="1:2" ht="15" customHeight="1">
      <c r="A16" s="13" t="s">
        <v>846</v>
      </c>
      <c r="B16" s="1"/>
    </row>
    <row r="17" spans="4:8" ht="15" customHeight="1">
      <c r="D17" s="1"/>
      <c r="H17" s="66"/>
    </row>
    <row r="18" spans="3:15" ht="15" customHeight="1">
      <c r="C18" s="1"/>
      <c r="D18" s="1"/>
      <c r="M18" s="15"/>
      <c r="N18" s="15"/>
      <c r="O18" s="15"/>
    </row>
    <row r="19" spans="4:15" ht="15" customHeight="1">
      <c r="D19" s="1"/>
      <c r="M19" s="50"/>
      <c r="N19" s="15"/>
      <c r="O19" s="15"/>
    </row>
    <row r="20" spans="9:22" ht="15" customHeight="1">
      <c r="I20" s="50"/>
      <c r="J20" s="22"/>
      <c r="K20" s="740"/>
      <c r="L20" s="740"/>
      <c r="M20" s="50"/>
      <c r="N20" s="740"/>
      <c r="O20" s="22"/>
      <c r="P20" s="22"/>
      <c r="Q20" s="22"/>
      <c r="R20" s="22"/>
      <c r="S20" s="22"/>
      <c r="T20" s="22"/>
      <c r="U20" s="22"/>
      <c r="V20" s="22"/>
    </row>
    <row r="21" spans="9:22" ht="15" customHeight="1">
      <c r="I21" s="15"/>
      <c r="J21" s="741"/>
      <c r="K21" s="742"/>
      <c r="L21" s="742"/>
      <c r="M21" s="50"/>
      <c r="N21" s="742"/>
      <c r="O21" s="741"/>
      <c r="P21" s="741"/>
      <c r="Q21" s="741"/>
      <c r="R21" s="741"/>
      <c r="S21" s="741"/>
      <c r="T21" s="741"/>
      <c r="U21" s="741"/>
      <c r="V21" s="741"/>
    </row>
    <row r="22" spans="4:22" ht="15" customHeight="1">
      <c r="D22" s="1"/>
      <c r="G22" s="1"/>
      <c r="H22" s="739"/>
      <c r="I22" s="15"/>
      <c r="J22" s="741"/>
      <c r="K22" s="742"/>
      <c r="L22" s="742"/>
      <c r="M22" s="15"/>
      <c r="N22" s="742"/>
      <c r="O22" s="741"/>
      <c r="P22" s="741"/>
      <c r="Q22" s="741"/>
      <c r="R22" s="741"/>
      <c r="S22" s="741"/>
      <c r="T22" s="741"/>
      <c r="U22" s="741"/>
      <c r="V22" s="741"/>
    </row>
    <row r="23" spans="8:22" ht="15" customHeight="1">
      <c r="H23" s="743"/>
      <c r="I23" s="15"/>
      <c r="J23" s="741"/>
      <c r="K23" s="742"/>
      <c r="L23" s="742"/>
      <c r="M23" s="15"/>
      <c r="N23" s="742"/>
      <c r="O23" s="741"/>
      <c r="P23" s="741"/>
      <c r="Q23" s="741"/>
      <c r="R23" s="741"/>
      <c r="S23" s="741"/>
      <c r="T23" s="741"/>
      <c r="U23" s="741"/>
      <c r="V23" s="741"/>
    </row>
    <row r="24" spans="9:22" ht="15" customHeight="1">
      <c r="I24" s="15"/>
      <c r="J24" s="742"/>
      <c r="K24" s="742"/>
      <c r="L24" s="742"/>
      <c r="M24" s="15"/>
      <c r="N24" s="742"/>
      <c r="O24" s="742"/>
      <c r="P24" s="741"/>
      <c r="Q24" s="741"/>
      <c r="R24" s="741"/>
      <c r="S24" s="741"/>
      <c r="T24" s="741"/>
      <c r="U24" s="741"/>
      <c r="V24" s="741"/>
    </row>
    <row r="25" spans="9:22" ht="15" customHeight="1">
      <c r="I25" s="15"/>
      <c r="J25" s="741"/>
      <c r="K25" s="742"/>
      <c r="L25" s="742"/>
      <c r="M25" s="15"/>
      <c r="N25" s="742"/>
      <c r="O25" s="741"/>
      <c r="P25" s="741"/>
      <c r="Q25" s="741"/>
      <c r="R25" s="741"/>
      <c r="S25" s="741"/>
      <c r="T25" s="741"/>
      <c r="U25" s="741"/>
      <c r="V25" s="741"/>
    </row>
    <row r="26" spans="9:22" ht="15" customHeight="1">
      <c r="I26" s="50"/>
      <c r="J26" s="22"/>
      <c r="K26" s="740"/>
      <c r="L26" s="740"/>
      <c r="M26" s="15"/>
      <c r="N26" s="740"/>
      <c r="O26" s="22"/>
      <c r="P26" s="22"/>
      <c r="Q26" s="22"/>
      <c r="R26" s="22"/>
      <c r="S26" s="22"/>
      <c r="T26" s="22"/>
      <c r="U26" s="22"/>
      <c r="V26" s="22"/>
    </row>
    <row r="27" spans="9:22" ht="15" customHeight="1">
      <c r="I27" s="15"/>
      <c r="J27" s="741"/>
      <c r="K27" s="742"/>
      <c r="L27" s="742"/>
      <c r="M27" s="50"/>
      <c r="N27" s="742"/>
      <c r="O27" s="741"/>
      <c r="P27" s="741"/>
      <c r="Q27" s="741"/>
      <c r="R27" s="741"/>
      <c r="S27" s="741"/>
      <c r="T27" s="741"/>
      <c r="U27" s="741"/>
      <c r="V27" s="741"/>
    </row>
    <row r="28" spans="9:22" ht="15" customHeight="1">
      <c r="I28" s="15"/>
      <c r="J28" s="741"/>
      <c r="K28" s="742"/>
      <c r="L28" s="742"/>
      <c r="M28" s="15"/>
      <c r="N28" s="742"/>
      <c r="O28" s="741"/>
      <c r="P28" s="741"/>
      <c r="Q28" s="741"/>
      <c r="R28" s="741"/>
      <c r="S28" s="741"/>
      <c r="T28" s="741"/>
      <c r="U28" s="741"/>
      <c r="V28" s="741"/>
    </row>
    <row r="29" spans="9:22" ht="15" customHeight="1">
      <c r="I29" s="15"/>
      <c r="J29" s="741"/>
      <c r="K29" s="742"/>
      <c r="L29" s="742"/>
      <c r="M29" s="15"/>
      <c r="N29" s="742"/>
      <c r="O29" s="741"/>
      <c r="P29" s="741"/>
      <c r="Q29" s="741"/>
      <c r="R29" s="741"/>
      <c r="S29" s="741"/>
      <c r="T29" s="741"/>
      <c r="U29" s="741"/>
      <c r="V29" s="741"/>
    </row>
    <row r="30" spans="9:22" ht="15" customHeight="1">
      <c r="I30" s="15"/>
      <c r="J30" s="19"/>
      <c r="K30" s="744"/>
      <c r="L30" s="744"/>
      <c r="M30" s="15"/>
      <c r="N30" s="740"/>
      <c r="O30" s="19"/>
      <c r="P30" s="19"/>
      <c r="Q30" s="19"/>
      <c r="R30" s="19"/>
      <c r="S30" s="19"/>
      <c r="T30" s="19"/>
      <c r="U30" s="19"/>
      <c r="V30" s="19"/>
    </row>
    <row r="31" spans="9:22" ht="15" customHeight="1">
      <c r="I31" s="50"/>
      <c r="J31" s="22"/>
      <c r="K31" s="742"/>
      <c r="L31" s="742"/>
      <c r="M31" s="15"/>
      <c r="N31" s="742"/>
      <c r="O31" s="22"/>
      <c r="P31" s="22"/>
      <c r="Q31" s="22"/>
      <c r="R31" s="22"/>
      <c r="S31" s="22"/>
      <c r="T31" s="22"/>
      <c r="U31" s="22"/>
      <c r="V31" s="22"/>
    </row>
    <row r="32" spans="9:22" ht="15" customHeight="1">
      <c r="I32" s="15"/>
      <c r="J32" s="741"/>
      <c r="K32" s="742"/>
      <c r="L32" s="742"/>
      <c r="M32" s="50"/>
      <c r="N32" s="742"/>
      <c r="O32" s="741"/>
      <c r="P32" s="741"/>
      <c r="Q32" s="741"/>
      <c r="R32" s="741"/>
      <c r="S32" s="741"/>
      <c r="T32" s="741"/>
      <c r="U32" s="741"/>
      <c r="V32" s="741"/>
    </row>
    <row r="33" spans="9:22" ht="15" customHeight="1">
      <c r="I33" s="15"/>
      <c r="J33" s="741"/>
      <c r="K33" s="742"/>
      <c r="L33" s="742"/>
      <c r="M33" s="15"/>
      <c r="N33" s="742"/>
      <c r="O33" s="741"/>
      <c r="P33" s="741"/>
      <c r="Q33" s="741"/>
      <c r="R33" s="741"/>
      <c r="S33" s="741"/>
      <c r="T33" s="741"/>
      <c r="U33" s="741"/>
      <c r="V33" s="741"/>
    </row>
    <row r="34" spans="9:22" ht="15" customHeight="1">
      <c r="I34" s="15"/>
      <c r="J34" s="745"/>
      <c r="K34" s="740"/>
      <c r="L34" s="740"/>
      <c r="M34" s="15"/>
      <c r="N34" s="740"/>
      <c r="O34" s="745"/>
      <c r="P34" s="745"/>
      <c r="Q34" s="745"/>
      <c r="R34" s="745"/>
      <c r="S34" s="745"/>
      <c r="T34" s="745"/>
      <c r="U34" s="745"/>
      <c r="V34" s="745"/>
    </row>
    <row r="35" spans="9:22" ht="15" customHeight="1">
      <c r="I35" s="15"/>
      <c r="J35" s="745"/>
      <c r="K35" s="740"/>
      <c r="L35" s="740"/>
      <c r="M35" s="15"/>
      <c r="N35" s="740"/>
      <c r="O35" s="745"/>
      <c r="P35" s="745"/>
      <c r="Q35" s="745"/>
      <c r="R35" s="745"/>
      <c r="S35" s="745"/>
      <c r="T35" s="745"/>
      <c r="U35" s="745"/>
      <c r="V35" s="745"/>
    </row>
    <row r="36" spans="9:22" ht="15" customHeight="1">
      <c r="I36" s="15"/>
      <c r="J36" s="745"/>
      <c r="K36" s="740"/>
      <c r="L36" s="740"/>
      <c r="M36" s="15"/>
      <c r="N36" s="740"/>
      <c r="O36" s="745"/>
      <c r="P36" s="745"/>
      <c r="Q36" s="745"/>
      <c r="R36" s="745"/>
      <c r="S36" s="745"/>
      <c r="T36" s="745"/>
      <c r="U36" s="745"/>
      <c r="V36" s="745"/>
    </row>
    <row r="37" spans="9:22" ht="15" customHeight="1">
      <c r="I37" s="50"/>
      <c r="J37" s="22"/>
      <c r="K37" s="740"/>
      <c r="L37" s="740"/>
      <c r="M37" s="15"/>
      <c r="N37" s="740"/>
      <c r="O37" s="22"/>
      <c r="P37" s="22"/>
      <c r="Q37" s="22"/>
      <c r="R37" s="22"/>
      <c r="S37" s="22"/>
      <c r="T37" s="22"/>
      <c r="U37" s="22"/>
      <c r="V37" s="22"/>
    </row>
    <row r="38" spans="9:22" ht="15" customHeight="1">
      <c r="I38" s="50"/>
      <c r="J38" s="746"/>
      <c r="K38" s="747"/>
      <c r="L38" s="747"/>
      <c r="M38" s="50"/>
      <c r="N38" s="747"/>
      <c r="O38" s="746"/>
      <c r="P38" s="746"/>
      <c r="Q38" s="746"/>
      <c r="R38" s="746"/>
      <c r="S38" s="22"/>
      <c r="T38" s="22"/>
      <c r="U38" s="22"/>
      <c r="V38" s="22"/>
    </row>
    <row r="39" spans="9:22" ht="15" customHeight="1">
      <c r="I39" s="15"/>
      <c r="J39" s="19"/>
      <c r="K39" s="740"/>
      <c r="L39" s="740"/>
      <c r="M39" s="50"/>
      <c r="N39" s="740"/>
      <c r="O39" s="19"/>
      <c r="P39" s="19"/>
      <c r="Q39" s="19"/>
      <c r="R39" s="19"/>
      <c r="S39" s="19"/>
      <c r="T39" s="19"/>
      <c r="U39" s="19"/>
      <c r="V39" s="19"/>
    </row>
    <row r="40" spans="9:22" ht="15" customHeight="1">
      <c r="I40" s="15"/>
      <c r="J40" s="741"/>
      <c r="K40" s="742"/>
      <c r="L40" s="742"/>
      <c r="M40" s="15"/>
      <c r="N40" s="742"/>
      <c r="O40" s="741"/>
      <c r="P40" s="741"/>
      <c r="Q40" s="741"/>
      <c r="R40" s="742"/>
      <c r="S40" s="742"/>
      <c r="T40" s="742"/>
      <c r="U40" s="742"/>
      <c r="V40" s="742"/>
    </row>
    <row r="41" spans="9:22" ht="15" customHeight="1">
      <c r="I41" s="15"/>
      <c r="J41" s="741"/>
      <c r="K41" s="742"/>
      <c r="L41" s="742"/>
      <c r="M41" s="15"/>
      <c r="N41" s="742"/>
      <c r="O41" s="741"/>
      <c r="P41" s="741"/>
      <c r="Q41" s="741"/>
      <c r="R41" s="741"/>
      <c r="S41" s="741"/>
      <c r="T41" s="741"/>
      <c r="U41" s="741"/>
      <c r="V41" s="741"/>
    </row>
    <row r="42" spans="9:22" ht="15" customHeight="1">
      <c r="I42" s="15"/>
      <c r="J42" s="745"/>
      <c r="K42" s="740"/>
      <c r="L42" s="740"/>
      <c r="M42" s="15"/>
      <c r="N42" s="740"/>
      <c r="O42" s="745"/>
      <c r="P42" s="745"/>
      <c r="Q42" s="745"/>
      <c r="R42" s="745"/>
      <c r="S42" s="745"/>
      <c r="T42" s="745"/>
      <c r="U42" s="745"/>
      <c r="V42" s="745"/>
    </row>
    <row r="43" spans="9:22" ht="15" customHeight="1">
      <c r="I43" s="15"/>
      <c r="J43" s="745"/>
      <c r="K43" s="740"/>
      <c r="L43" s="740"/>
      <c r="M43" s="15"/>
      <c r="N43" s="740"/>
      <c r="O43" s="745"/>
      <c r="P43" s="745"/>
      <c r="Q43" s="745"/>
      <c r="R43" s="745"/>
      <c r="S43" s="745"/>
      <c r="T43" s="745"/>
      <c r="U43" s="745"/>
      <c r="V43" s="745"/>
    </row>
    <row r="44" spans="9:22" ht="15" customHeight="1">
      <c r="I44" s="15"/>
      <c r="J44" s="745"/>
      <c r="K44" s="740"/>
      <c r="L44" s="740"/>
      <c r="M44" s="15"/>
      <c r="N44" s="740"/>
      <c r="O44" s="740"/>
      <c r="P44" s="745"/>
      <c r="Q44" s="745"/>
      <c r="R44" s="740"/>
      <c r="S44" s="740"/>
      <c r="T44" s="740"/>
      <c r="U44" s="740"/>
      <c r="V44" s="740"/>
    </row>
    <row r="45" spans="9:22" ht="15" customHeight="1">
      <c r="I45" s="15"/>
      <c r="J45" s="745"/>
      <c r="K45" s="748"/>
      <c r="L45" s="748"/>
      <c r="M45" s="15"/>
      <c r="N45" s="748"/>
      <c r="O45" s="745"/>
      <c r="P45" s="745"/>
      <c r="Q45" s="745"/>
      <c r="R45" s="745"/>
      <c r="S45" s="745"/>
      <c r="T45" s="745"/>
      <c r="U45" s="745"/>
      <c r="V45" s="745"/>
    </row>
    <row r="46" spans="9:22" ht="15" customHeight="1">
      <c r="I46" s="15"/>
      <c r="J46" s="745"/>
      <c r="K46" s="740"/>
      <c r="L46" s="740"/>
      <c r="M46" s="15"/>
      <c r="N46" s="740"/>
      <c r="O46" s="745"/>
      <c r="P46" s="745"/>
      <c r="Q46" s="745"/>
      <c r="R46" s="745"/>
      <c r="S46" s="745"/>
      <c r="T46" s="745"/>
      <c r="U46" s="745"/>
      <c r="V46" s="745"/>
    </row>
    <row r="47" spans="9:22" ht="15" customHeight="1">
      <c r="I47" s="15"/>
      <c r="J47" s="740"/>
      <c r="K47" s="740"/>
      <c r="L47" s="740"/>
      <c r="M47" s="15"/>
      <c r="N47" s="740"/>
      <c r="O47" s="740"/>
      <c r="P47" s="740"/>
      <c r="Q47" s="740"/>
      <c r="R47" s="740"/>
      <c r="S47" s="740"/>
      <c r="T47" s="740"/>
      <c r="U47" s="740"/>
      <c r="V47" s="740"/>
    </row>
    <row r="48" spans="9:22" ht="15" customHeight="1">
      <c r="I48" s="50"/>
      <c r="J48" s="749"/>
      <c r="K48" s="740"/>
      <c r="L48" s="740"/>
      <c r="M48" s="15"/>
      <c r="N48" s="740"/>
      <c r="O48" s="749"/>
      <c r="P48" s="749"/>
      <c r="Q48" s="749"/>
      <c r="R48" s="749"/>
      <c r="S48" s="749"/>
      <c r="T48" s="749"/>
      <c r="U48" s="749"/>
      <c r="V48" s="749"/>
    </row>
    <row r="49" spans="9:22" ht="15" customHeight="1">
      <c r="I49" s="50"/>
      <c r="J49" s="749"/>
      <c r="K49" s="744"/>
      <c r="L49" s="744"/>
      <c r="M49" s="50"/>
      <c r="N49" s="740"/>
      <c r="O49" s="749"/>
      <c r="P49" s="749"/>
      <c r="Q49" s="749"/>
      <c r="R49" s="749"/>
      <c r="S49" s="749"/>
      <c r="T49" s="749"/>
      <c r="U49" s="749"/>
      <c r="V49" s="749"/>
    </row>
    <row r="50" spans="9:22" ht="15" customHeight="1">
      <c r="I50" s="50"/>
      <c r="J50" s="749"/>
      <c r="K50" s="744"/>
      <c r="L50" s="744"/>
      <c r="M50" s="50"/>
      <c r="N50" s="740"/>
      <c r="O50" s="749"/>
      <c r="P50" s="749"/>
      <c r="Q50" s="749"/>
      <c r="R50" s="749"/>
      <c r="S50" s="749"/>
      <c r="T50" s="749"/>
      <c r="U50" s="749"/>
      <c r="V50" s="749"/>
    </row>
    <row r="51" spans="9:22" ht="15" customHeight="1">
      <c r="I51" s="50"/>
      <c r="J51" s="22"/>
      <c r="K51" s="740"/>
      <c r="L51" s="740"/>
      <c r="M51" s="50"/>
      <c r="N51" s="740"/>
      <c r="O51" s="22"/>
      <c r="P51" s="22"/>
      <c r="Q51" s="22"/>
      <c r="R51" s="22"/>
      <c r="S51" s="22"/>
      <c r="T51" s="22"/>
      <c r="U51" s="22"/>
      <c r="V51" s="22"/>
    </row>
    <row r="52" spans="13:15" ht="15" customHeight="1">
      <c r="M52" s="50"/>
      <c r="N52" s="15"/>
      <c r="O52" s="15"/>
    </row>
  </sheetData>
  <mergeCells count="6">
    <mergeCell ref="A1:H1"/>
    <mergeCell ref="A2:H2"/>
    <mergeCell ref="A3:H3"/>
    <mergeCell ref="B5:D5"/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3" sqref="F3"/>
    </sheetView>
  </sheetViews>
  <sheetFormatPr defaultColWidth="9.140625" defaultRowHeight="12.75"/>
  <cols>
    <col min="1" max="1" width="11.421875" style="79" customWidth="1"/>
    <col min="2" max="5" width="13.8515625" style="79" customWidth="1"/>
    <col min="6" max="6" width="12.7109375" style="79" customWidth="1"/>
    <col min="7" max="16384" width="9.140625" style="79" customWidth="1"/>
  </cols>
  <sheetData>
    <row r="1" spans="1:7" ht="12.75">
      <c r="A1" s="1574" t="s">
        <v>73</v>
      </c>
      <c r="B1" s="1574"/>
      <c r="C1" s="1574"/>
      <c r="D1" s="1574"/>
      <c r="E1" s="1574"/>
      <c r="F1" s="1574"/>
      <c r="G1" s="1574"/>
    </row>
    <row r="2" spans="1:7" ht="16.5" customHeight="1">
      <c r="A2" s="1575" t="s">
        <v>1382</v>
      </c>
      <c r="B2" s="1575"/>
      <c r="C2" s="1575"/>
      <c r="D2" s="1575"/>
      <c r="E2" s="1575"/>
      <c r="F2" s="1575"/>
      <c r="G2" s="1575"/>
    </row>
    <row r="3" spans="1:7" ht="13.5" thickBot="1">
      <c r="A3" s="13"/>
      <c r="B3" s="13"/>
      <c r="C3" s="29"/>
      <c r="D3" s="29"/>
      <c r="F3" s="29"/>
      <c r="G3" s="1327" t="s">
        <v>16</v>
      </c>
    </row>
    <row r="4" spans="1:7" s="115" customFormat="1" ht="13.5" customHeight="1">
      <c r="A4" s="1242" t="s">
        <v>1075</v>
      </c>
      <c r="B4" s="87" t="s">
        <v>1347</v>
      </c>
      <c r="C4" s="81" t="s">
        <v>576</v>
      </c>
      <c r="D4" s="81" t="s">
        <v>577</v>
      </c>
      <c r="E4" s="82" t="s">
        <v>1095</v>
      </c>
      <c r="F4" s="82" t="s">
        <v>336</v>
      </c>
      <c r="G4" s="1243" t="s">
        <v>1219</v>
      </c>
    </row>
    <row r="5" spans="1:7" ht="19.5" customHeight="1">
      <c r="A5" s="27" t="s">
        <v>1349</v>
      </c>
      <c r="B5" s="142">
        <v>0</v>
      </c>
      <c r="C5" s="143">
        <v>0</v>
      </c>
      <c r="D5" s="143">
        <v>0</v>
      </c>
      <c r="E5" s="471">
        <v>0</v>
      </c>
      <c r="F5" s="158">
        <v>0</v>
      </c>
      <c r="G5" s="158">
        <v>0</v>
      </c>
    </row>
    <row r="6" spans="1:7" ht="19.5" customHeight="1">
      <c r="A6" s="27" t="s">
        <v>1350</v>
      </c>
      <c r="B6" s="142">
        <v>0</v>
      </c>
      <c r="C6" s="143">
        <v>0</v>
      </c>
      <c r="D6" s="143">
        <v>0</v>
      </c>
      <c r="E6" s="144">
        <v>1000</v>
      </c>
      <c r="F6" s="158">
        <v>0</v>
      </c>
      <c r="G6" s="158">
        <v>0</v>
      </c>
    </row>
    <row r="7" spans="1:7" ht="19.5" customHeight="1">
      <c r="A7" s="27" t="s">
        <v>1351</v>
      </c>
      <c r="B7" s="142">
        <v>500</v>
      </c>
      <c r="C7" s="143">
        <v>1185</v>
      </c>
      <c r="D7" s="143">
        <v>0</v>
      </c>
      <c r="E7" s="144">
        <v>875</v>
      </c>
      <c r="F7" s="144">
        <v>0</v>
      </c>
      <c r="G7" s="144">
        <v>0</v>
      </c>
    </row>
    <row r="8" spans="1:7" ht="19.5" customHeight="1">
      <c r="A8" s="27" t="s">
        <v>1352</v>
      </c>
      <c r="B8" s="142">
        <v>850</v>
      </c>
      <c r="C8" s="143">
        <v>0</v>
      </c>
      <c r="D8" s="143">
        <v>2480</v>
      </c>
      <c r="E8" s="144">
        <v>2000</v>
      </c>
      <c r="F8" s="144">
        <v>0</v>
      </c>
      <c r="G8" s="144">
        <v>0</v>
      </c>
    </row>
    <row r="9" spans="1:7" ht="19.5" customHeight="1">
      <c r="A9" s="27" t="s">
        <v>1353</v>
      </c>
      <c r="B9" s="142">
        <v>0</v>
      </c>
      <c r="C9" s="143">
        <v>0</v>
      </c>
      <c r="D9" s="143">
        <v>0</v>
      </c>
      <c r="E9" s="144">
        <v>0</v>
      </c>
      <c r="F9" s="144">
        <v>0</v>
      </c>
      <c r="G9" s="144"/>
    </row>
    <row r="10" spans="1:7" ht="19.5" customHeight="1">
      <c r="A10" s="27" t="s">
        <v>1354</v>
      </c>
      <c r="B10" s="142">
        <v>850</v>
      </c>
      <c r="C10" s="143">
        <v>1950</v>
      </c>
      <c r="D10" s="143">
        <v>0</v>
      </c>
      <c r="E10" s="144">
        <v>1125</v>
      </c>
      <c r="F10" s="144">
        <v>6000</v>
      </c>
      <c r="G10" s="144"/>
    </row>
    <row r="11" spans="1:7" ht="19.5" customHeight="1">
      <c r="A11" s="27" t="s">
        <v>1355</v>
      </c>
      <c r="B11" s="142">
        <v>0</v>
      </c>
      <c r="C11" s="143">
        <v>0</v>
      </c>
      <c r="D11" s="143">
        <v>1000</v>
      </c>
      <c r="E11" s="144">
        <v>1000</v>
      </c>
      <c r="F11" s="144">
        <v>0</v>
      </c>
      <c r="G11" s="144"/>
    </row>
    <row r="12" spans="1:7" ht="19.5" customHeight="1">
      <c r="A12" s="27" t="s">
        <v>1356</v>
      </c>
      <c r="B12" s="142">
        <v>141.2</v>
      </c>
      <c r="C12" s="143">
        <v>0</v>
      </c>
      <c r="D12" s="143">
        <v>2180</v>
      </c>
      <c r="E12" s="144">
        <v>0</v>
      </c>
      <c r="F12" s="144">
        <v>0</v>
      </c>
      <c r="G12" s="144"/>
    </row>
    <row r="13" spans="1:7" ht="19.5" customHeight="1">
      <c r="A13" s="27" t="s">
        <v>1357</v>
      </c>
      <c r="B13" s="142">
        <v>1300</v>
      </c>
      <c r="C13" s="143">
        <v>2962.5</v>
      </c>
      <c r="D13" s="143">
        <v>730</v>
      </c>
      <c r="E13" s="144">
        <v>2125</v>
      </c>
      <c r="F13" s="144">
        <v>0</v>
      </c>
      <c r="G13" s="144"/>
    </row>
    <row r="14" spans="1:7" ht="19.5" customHeight="1">
      <c r="A14" s="27" t="s">
        <v>1001</v>
      </c>
      <c r="B14" s="142">
        <v>500</v>
      </c>
      <c r="C14" s="143">
        <v>0</v>
      </c>
      <c r="D14" s="143">
        <v>0</v>
      </c>
      <c r="E14" s="152" t="s">
        <v>1186</v>
      </c>
      <c r="F14" s="144">
        <v>0</v>
      </c>
      <c r="G14" s="152"/>
    </row>
    <row r="15" spans="1:7" ht="19.5" customHeight="1">
      <c r="A15" s="27" t="s">
        <v>1002</v>
      </c>
      <c r="B15" s="142">
        <v>1000</v>
      </c>
      <c r="C15" s="143">
        <v>2000</v>
      </c>
      <c r="D15" s="145">
        <v>0</v>
      </c>
      <c r="E15" s="152" t="s">
        <v>1186</v>
      </c>
      <c r="F15" s="144">
        <v>0</v>
      </c>
      <c r="G15" s="152" t="s">
        <v>575</v>
      </c>
    </row>
    <row r="16" spans="1:7" ht="19.5" customHeight="1">
      <c r="A16" s="55" t="s">
        <v>1003</v>
      </c>
      <c r="B16" s="146">
        <v>330</v>
      </c>
      <c r="C16" s="146">
        <v>2736.7</v>
      </c>
      <c r="D16" s="147">
        <v>5661.58</v>
      </c>
      <c r="E16" s="472">
        <v>4375</v>
      </c>
      <c r="F16" s="144">
        <v>0</v>
      </c>
      <c r="G16" s="472"/>
    </row>
    <row r="17" spans="1:7" s="127" customFormat="1" ht="19.5" customHeight="1" thickBot="1">
      <c r="A17" s="1244" t="s">
        <v>1006</v>
      </c>
      <c r="B17" s="1245">
        <v>5471.2</v>
      </c>
      <c r="C17" s="1246">
        <v>10834.2</v>
      </c>
      <c r="D17" s="1247">
        <v>12051.58</v>
      </c>
      <c r="E17" s="1248">
        <v>12500</v>
      </c>
      <c r="F17" s="1368">
        <v>6000</v>
      </c>
      <c r="G17" s="1248">
        <v>0</v>
      </c>
    </row>
    <row r="19" s="119" customFormat="1" ht="12.75">
      <c r="A19" s="128"/>
    </row>
  </sheetData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251" customWidth="1"/>
    <col min="5" max="5" width="10.00390625" style="0" customWidth="1"/>
    <col min="6" max="6" width="10.00390625" style="251" customWidth="1"/>
    <col min="7" max="8" width="10.00390625" style="0" customWidth="1"/>
  </cols>
  <sheetData>
    <row r="1" spans="1:9" ht="12.75">
      <c r="A1" s="1618" t="s">
        <v>910</v>
      </c>
      <c r="B1" s="1618"/>
      <c r="C1" s="1618"/>
      <c r="D1" s="1618"/>
      <c r="E1" s="1618"/>
      <c r="F1" s="1618"/>
      <c r="G1" s="1618"/>
      <c r="H1" s="1618"/>
      <c r="I1" s="251"/>
    </row>
    <row r="2" spans="1:9" ht="15.75">
      <c r="A2" s="1723" t="s">
        <v>1156</v>
      </c>
      <c r="B2" s="1723"/>
      <c r="C2" s="1723"/>
      <c r="D2" s="1723"/>
      <c r="E2" s="1723"/>
      <c r="F2" s="1723"/>
      <c r="G2" s="1723"/>
      <c r="H2" s="1723"/>
      <c r="I2" s="251"/>
    </row>
    <row r="3" spans="1:8" ht="15.75">
      <c r="A3" s="36"/>
      <c r="B3" s="36"/>
      <c r="C3" s="13"/>
      <c r="D3" s="66"/>
      <c r="E3" s="36"/>
      <c r="F3" s="316"/>
      <c r="G3" s="13"/>
      <c r="H3" s="13"/>
    </row>
    <row r="4" spans="1:8" ht="13.5" thickBot="1">
      <c r="A4" s="52"/>
      <c r="B4" s="45"/>
      <c r="C4" s="45"/>
      <c r="D4" s="317"/>
      <c r="E4" s="45"/>
      <c r="F4" s="317"/>
      <c r="G4" s="53"/>
      <c r="H4" s="326" t="s">
        <v>582</v>
      </c>
    </row>
    <row r="5" spans="1:8" ht="12.75">
      <c r="A5" s="1773" t="s">
        <v>966</v>
      </c>
      <c r="B5" s="1776" t="s">
        <v>967</v>
      </c>
      <c r="C5" s="534"/>
      <c r="D5" s="605"/>
      <c r="E5" s="534"/>
      <c r="F5" s="535"/>
      <c r="G5" s="1779" t="s">
        <v>1143</v>
      </c>
      <c r="H5" s="1780"/>
    </row>
    <row r="6" spans="1:8" ht="12.75">
      <c r="A6" s="1774"/>
      <c r="B6" s="1777"/>
      <c r="C6" s="369">
        <v>2008</v>
      </c>
      <c r="D6" s="558">
        <v>2008</v>
      </c>
      <c r="E6" s="369">
        <v>2009</v>
      </c>
      <c r="F6" s="559">
        <v>2009</v>
      </c>
      <c r="G6" s="1781" t="s">
        <v>316</v>
      </c>
      <c r="H6" s="1782"/>
    </row>
    <row r="7" spans="1:8" ht="12.75">
      <c r="A7" s="1775"/>
      <c r="B7" s="1778"/>
      <c r="C7" s="560" t="s">
        <v>887</v>
      </c>
      <c r="D7" s="561" t="s">
        <v>317</v>
      </c>
      <c r="E7" s="562" t="s">
        <v>887</v>
      </c>
      <c r="F7" s="563" t="s">
        <v>317</v>
      </c>
      <c r="G7" s="496" t="s">
        <v>336</v>
      </c>
      <c r="H7" s="606" t="s">
        <v>1219</v>
      </c>
    </row>
    <row r="8" spans="1:8" ht="12.75">
      <c r="A8" s="607">
        <v>1</v>
      </c>
      <c r="B8" s="564" t="s">
        <v>968</v>
      </c>
      <c r="C8" s="565">
        <v>85033.026</v>
      </c>
      <c r="D8" s="566">
        <v>82189.01700000002</v>
      </c>
      <c r="E8" s="567">
        <v>86515.076</v>
      </c>
      <c r="F8" s="568">
        <v>88015.076</v>
      </c>
      <c r="G8" s="569">
        <v>-2844.0089999999764</v>
      </c>
      <c r="H8" s="608">
        <v>1500</v>
      </c>
    </row>
    <row r="9" spans="1:8" ht="12.75">
      <c r="A9" s="609"/>
      <c r="B9" s="570" t="s">
        <v>969</v>
      </c>
      <c r="C9" s="571">
        <v>82545.351</v>
      </c>
      <c r="D9" s="571">
        <v>79769.54200000002</v>
      </c>
      <c r="E9" s="572">
        <v>83603.419</v>
      </c>
      <c r="F9" s="573">
        <v>85908.401</v>
      </c>
      <c r="G9" s="574">
        <v>-2775.8089999999793</v>
      </c>
      <c r="H9" s="610">
        <v>2304.9820000000036</v>
      </c>
    </row>
    <row r="10" spans="1:8" ht="12.75">
      <c r="A10" s="611"/>
      <c r="B10" s="575" t="s">
        <v>970</v>
      </c>
      <c r="C10" s="576">
        <v>17579.026</v>
      </c>
      <c r="D10" s="576">
        <v>20685.017</v>
      </c>
      <c r="E10" s="170">
        <v>22548.576</v>
      </c>
      <c r="F10" s="577">
        <v>22408.576</v>
      </c>
      <c r="G10" s="574">
        <v>3105.990999999998</v>
      </c>
      <c r="H10" s="610">
        <v>-140</v>
      </c>
    </row>
    <row r="11" spans="1:8" ht="12.75">
      <c r="A11" s="611"/>
      <c r="B11" s="575" t="s">
        <v>971</v>
      </c>
      <c r="C11" s="576">
        <v>64966.325</v>
      </c>
      <c r="D11" s="576">
        <v>59084.52500000001</v>
      </c>
      <c r="E11" s="170">
        <v>61054.843</v>
      </c>
      <c r="F11" s="577">
        <v>63499.825</v>
      </c>
      <c r="G11" s="574">
        <v>-5881.799999999988</v>
      </c>
      <c r="H11" s="610">
        <v>2444.9819999999963</v>
      </c>
    </row>
    <row r="12" spans="1:8" ht="12.75">
      <c r="A12" s="609"/>
      <c r="B12" s="570" t="s">
        <v>972</v>
      </c>
      <c r="C12" s="576">
        <v>2487.675</v>
      </c>
      <c r="D12" s="576">
        <v>2419.475</v>
      </c>
      <c r="E12" s="170">
        <v>2911.657</v>
      </c>
      <c r="F12" s="577">
        <v>2106.675</v>
      </c>
      <c r="G12" s="574">
        <v>-68.20000000000027</v>
      </c>
      <c r="H12" s="610">
        <v>-804.982</v>
      </c>
    </row>
    <row r="13" spans="1:8" ht="12.75">
      <c r="A13" s="607">
        <v>2</v>
      </c>
      <c r="B13" s="564" t="s">
        <v>973</v>
      </c>
      <c r="C13" s="565">
        <v>21735.433</v>
      </c>
      <c r="D13" s="565">
        <v>21735.432999999997</v>
      </c>
      <c r="E13" s="578">
        <v>29478.5</v>
      </c>
      <c r="F13" s="568">
        <v>29478.5</v>
      </c>
      <c r="G13" s="569">
        <v>0</v>
      </c>
      <c r="H13" s="608">
        <v>0</v>
      </c>
    </row>
    <row r="14" spans="1:8" ht="12.75">
      <c r="A14" s="609"/>
      <c r="B14" s="570" t="s">
        <v>969</v>
      </c>
      <c r="C14" s="571">
        <v>7313.183</v>
      </c>
      <c r="D14" s="571">
        <v>7315.583</v>
      </c>
      <c r="E14" s="572">
        <v>11038.925000000001</v>
      </c>
      <c r="F14" s="573">
        <v>11040.45</v>
      </c>
      <c r="G14" s="574">
        <v>2.399999999999636</v>
      </c>
      <c r="H14" s="610">
        <v>1.5249999999996362</v>
      </c>
    </row>
    <row r="15" spans="1:8" ht="12.75">
      <c r="A15" s="611"/>
      <c r="B15" s="575" t="s">
        <v>974</v>
      </c>
      <c r="C15" s="576">
        <v>296.483</v>
      </c>
      <c r="D15" s="576">
        <v>298.883</v>
      </c>
      <c r="E15" s="170">
        <v>302.225</v>
      </c>
      <c r="F15" s="577">
        <v>303.75</v>
      </c>
      <c r="G15" s="574">
        <v>2.3999999999999773</v>
      </c>
      <c r="H15" s="610">
        <v>1.5249999999999773</v>
      </c>
    </row>
    <row r="16" spans="1:8" ht="12.75">
      <c r="A16" s="611"/>
      <c r="B16" s="575" t="s">
        <v>971</v>
      </c>
      <c r="C16" s="576">
        <v>7016.7</v>
      </c>
      <c r="D16" s="576">
        <v>7016.7</v>
      </c>
      <c r="E16" s="170">
        <v>10736.7</v>
      </c>
      <c r="F16" s="577">
        <v>10736.7</v>
      </c>
      <c r="G16" s="574">
        <v>0</v>
      </c>
      <c r="H16" s="610">
        <v>0</v>
      </c>
    </row>
    <row r="17" spans="1:8" ht="12.75">
      <c r="A17" s="609"/>
      <c r="B17" s="570" t="s">
        <v>975</v>
      </c>
      <c r="C17" s="576">
        <v>14422.25</v>
      </c>
      <c r="D17" s="576">
        <v>14419.85</v>
      </c>
      <c r="E17" s="170">
        <v>18439.575</v>
      </c>
      <c r="F17" s="577">
        <v>18438.05</v>
      </c>
      <c r="G17" s="574">
        <v>-2.399999999999636</v>
      </c>
      <c r="H17" s="610">
        <v>-1.5250000000014552</v>
      </c>
    </row>
    <row r="18" spans="1:8" ht="12.75">
      <c r="A18" s="607">
        <v>3</v>
      </c>
      <c r="B18" s="564" t="s">
        <v>976</v>
      </c>
      <c r="C18" s="565">
        <v>1116.915</v>
      </c>
      <c r="D18" s="565">
        <v>1116.915</v>
      </c>
      <c r="E18" s="578">
        <v>216.915</v>
      </c>
      <c r="F18" s="568">
        <v>216.915</v>
      </c>
      <c r="G18" s="569">
        <v>0</v>
      </c>
      <c r="H18" s="608">
        <v>0</v>
      </c>
    </row>
    <row r="19" spans="1:8" ht="12.75">
      <c r="A19" s="609"/>
      <c r="B19" s="570" t="s">
        <v>969</v>
      </c>
      <c r="C19" s="579">
        <v>447.164</v>
      </c>
      <c r="D19" s="579">
        <v>466.283</v>
      </c>
      <c r="E19" s="580">
        <v>76.896</v>
      </c>
      <c r="F19" s="581">
        <v>83.167</v>
      </c>
      <c r="G19" s="574">
        <v>19.119000000000028</v>
      </c>
      <c r="H19" s="610">
        <v>6.271000000000001</v>
      </c>
    </row>
    <row r="20" spans="1:8" ht="12.75">
      <c r="A20" s="611"/>
      <c r="B20" s="575" t="s">
        <v>970</v>
      </c>
      <c r="C20" s="576">
        <v>447.164</v>
      </c>
      <c r="D20" s="576">
        <v>466.283</v>
      </c>
      <c r="E20" s="170">
        <v>76.896</v>
      </c>
      <c r="F20" s="577">
        <v>83.167</v>
      </c>
      <c r="G20" s="574">
        <v>19.119000000000028</v>
      </c>
      <c r="H20" s="610">
        <v>6.271000000000001</v>
      </c>
    </row>
    <row r="21" spans="1:8" ht="12.75">
      <c r="A21" s="611"/>
      <c r="B21" s="575" t="s">
        <v>971</v>
      </c>
      <c r="C21" s="576">
        <v>0</v>
      </c>
      <c r="D21" s="576">
        <v>0</v>
      </c>
      <c r="E21" s="170">
        <v>0</v>
      </c>
      <c r="F21" s="577">
        <v>0</v>
      </c>
      <c r="G21" s="574">
        <v>0</v>
      </c>
      <c r="H21" s="610">
        <v>0</v>
      </c>
    </row>
    <row r="22" spans="1:8" ht="12.75">
      <c r="A22" s="609"/>
      <c r="B22" s="570" t="s">
        <v>975</v>
      </c>
      <c r="C22" s="576">
        <v>669.751</v>
      </c>
      <c r="D22" s="576">
        <v>650.632</v>
      </c>
      <c r="E22" s="170">
        <v>140.019</v>
      </c>
      <c r="F22" s="577">
        <v>133.748</v>
      </c>
      <c r="G22" s="574">
        <v>-19.119000000000028</v>
      </c>
      <c r="H22" s="610">
        <v>-6.271000000000015</v>
      </c>
    </row>
    <row r="23" spans="1:8" ht="12.75">
      <c r="A23" s="607">
        <v>4</v>
      </c>
      <c r="B23" s="564" t="s">
        <v>977</v>
      </c>
      <c r="C23" s="582">
        <v>3014.3610000000003</v>
      </c>
      <c r="D23" s="582">
        <v>2941.363</v>
      </c>
      <c r="E23" s="583">
        <v>4433.644</v>
      </c>
      <c r="F23" s="584">
        <v>4433.644</v>
      </c>
      <c r="G23" s="569">
        <v>-72.9980000000005</v>
      </c>
      <c r="H23" s="608">
        <v>0</v>
      </c>
    </row>
    <row r="24" spans="1:8" ht="12.75">
      <c r="A24" s="609"/>
      <c r="B24" s="570" t="s">
        <v>969</v>
      </c>
      <c r="C24" s="579">
        <v>562.715</v>
      </c>
      <c r="D24" s="579">
        <v>610.118</v>
      </c>
      <c r="E24" s="580">
        <v>1155.125</v>
      </c>
      <c r="F24" s="581">
        <v>1372.912</v>
      </c>
      <c r="G24" s="574">
        <v>47.40300000000002</v>
      </c>
      <c r="H24" s="610">
        <v>217.78700000000003</v>
      </c>
    </row>
    <row r="25" spans="1:8" ht="12.75">
      <c r="A25" s="611"/>
      <c r="B25" s="575" t="s">
        <v>970</v>
      </c>
      <c r="C25" s="576">
        <v>562.715</v>
      </c>
      <c r="D25" s="576">
        <v>610.118</v>
      </c>
      <c r="E25" s="170">
        <v>1155.125</v>
      </c>
      <c r="F25" s="577">
        <v>1372.912</v>
      </c>
      <c r="G25" s="574">
        <v>47.40300000000002</v>
      </c>
      <c r="H25" s="610">
        <v>217.78700000000003</v>
      </c>
    </row>
    <row r="26" spans="1:8" ht="12.75">
      <c r="A26" s="609"/>
      <c r="B26" s="570" t="s">
        <v>975</v>
      </c>
      <c r="C26" s="576">
        <v>2451.646</v>
      </c>
      <c r="D26" s="576">
        <v>2331.245</v>
      </c>
      <c r="E26" s="170">
        <v>3278.5190000000002</v>
      </c>
      <c r="F26" s="577">
        <v>3060.732</v>
      </c>
      <c r="G26" s="574">
        <v>-120.4010000000003</v>
      </c>
      <c r="H26" s="610">
        <v>-217.78700000000026</v>
      </c>
    </row>
    <row r="27" spans="1:8" ht="12.75">
      <c r="A27" s="607">
        <v>5</v>
      </c>
      <c r="B27" s="564" t="s">
        <v>978</v>
      </c>
      <c r="C27" s="582">
        <v>339.373</v>
      </c>
      <c r="D27" s="582">
        <v>339.373</v>
      </c>
      <c r="E27" s="583">
        <v>229.6</v>
      </c>
      <c r="F27" s="584">
        <v>211.867</v>
      </c>
      <c r="G27" s="569">
        <v>0</v>
      </c>
      <c r="H27" s="608">
        <v>-17.733000000000004</v>
      </c>
    </row>
    <row r="28" spans="1:8" ht="12.75">
      <c r="A28" s="609"/>
      <c r="B28" s="570" t="s">
        <v>969</v>
      </c>
      <c r="C28" s="579">
        <v>157.6</v>
      </c>
      <c r="D28" s="579">
        <v>157.6</v>
      </c>
      <c r="E28" s="580">
        <v>157.6</v>
      </c>
      <c r="F28" s="577">
        <v>157.6</v>
      </c>
      <c r="G28" s="574">
        <v>0</v>
      </c>
      <c r="H28" s="610">
        <v>0</v>
      </c>
    </row>
    <row r="29" spans="1:8" ht="12.75">
      <c r="A29" s="611"/>
      <c r="B29" s="575" t="s">
        <v>979</v>
      </c>
      <c r="C29" s="576">
        <v>157.6</v>
      </c>
      <c r="D29" s="576">
        <v>157.6</v>
      </c>
      <c r="E29" s="170">
        <v>157.6</v>
      </c>
      <c r="F29" s="577">
        <v>157.6</v>
      </c>
      <c r="G29" s="574">
        <v>0</v>
      </c>
      <c r="H29" s="610">
        <v>0</v>
      </c>
    </row>
    <row r="30" spans="1:8" ht="12.75">
      <c r="A30" s="609"/>
      <c r="B30" s="570" t="s">
        <v>980</v>
      </c>
      <c r="C30" s="576">
        <v>181.773</v>
      </c>
      <c r="D30" s="576">
        <v>181.773</v>
      </c>
      <c r="E30" s="170">
        <v>72</v>
      </c>
      <c r="F30" s="577">
        <v>54.267</v>
      </c>
      <c r="G30" s="574">
        <v>0</v>
      </c>
      <c r="H30" s="610">
        <v>-17.732999999999997</v>
      </c>
    </row>
    <row r="31" spans="1:8" ht="12.75">
      <c r="A31" s="609"/>
      <c r="B31" s="570" t="s">
        <v>981</v>
      </c>
      <c r="C31" s="576">
        <v>181.8</v>
      </c>
      <c r="D31" s="576">
        <v>181.8</v>
      </c>
      <c r="E31" s="170">
        <v>104.282</v>
      </c>
      <c r="F31" s="577">
        <v>181.8</v>
      </c>
      <c r="G31" s="574">
        <v>0</v>
      </c>
      <c r="H31" s="610">
        <v>77.51800000000001</v>
      </c>
    </row>
    <row r="32" spans="1:8" ht="12.75">
      <c r="A32" s="607">
        <v>6</v>
      </c>
      <c r="B32" s="564" t="s">
        <v>982</v>
      </c>
      <c r="C32" s="585">
        <v>-3946.4</v>
      </c>
      <c r="D32" s="585">
        <v>-6287.9</v>
      </c>
      <c r="E32" s="175">
        <v>7987.5</v>
      </c>
      <c r="F32" s="586">
        <v>3327.9</v>
      </c>
      <c r="G32" s="569">
        <v>-2341.5</v>
      </c>
      <c r="H32" s="608">
        <v>-4659.6</v>
      </c>
    </row>
    <row r="33" spans="1:8" ht="12.75">
      <c r="A33" s="607"/>
      <c r="B33" s="570" t="s">
        <v>854</v>
      </c>
      <c r="C33" s="576">
        <v>-3946.4</v>
      </c>
      <c r="D33" s="576">
        <v>-6287.9</v>
      </c>
      <c r="E33" s="170">
        <v>7987.5</v>
      </c>
      <c r="F33" s="577">
        <v>3327.9</v>
      </c>
      <c r="G33" s="574">
        <v>-2341.5</v>
      </c>
      <c r="H33" s="610">
        <v>-4659.6</v>
      </c>
    </row>
    <row r="34" spans="1:8" ht="12.75">
      <c r="A34" s="607">
        <v>7</v>
      </c>
      <c r="B34" s="564" t="s">
        <v>983</v>
      </c>
      <c r="C34" s="565">
        <v>107292.708</v>
      </c>
      <c r="D34" s="565">
        <v>102034.201</v>
      </c>
      <c r="E34" s="578">
        <v>128861.23500000002</v>
      </c>
      <c r="F34" s="584">
        <v>125683.902</v>
      </c>
      <c r="G34" s="569">
        <v>-5258.506999999998</v>
      </c>
      <c r="H34" s="608">
        <v>-3177.3330000000133</v>
      </c>
    </row>
    <row r="35" spans="1:8" ht="12.75">
      <c r="A35" s="607"/>
      <c r="B35" s="564" t="s">
        <v>984</v>
      </c>
      <c r="C35" s="565">
        <v>87079.613</v>
      </c>
      <c r="D35" s="565">
        <v>82031.22600000001</v>
      </c>
      <c r="E35" s="578">
        <v>104019.46500000001</v>
      </c>
      <c r="F35" s="584">
        <v>101890.43</v>
      </c>
      <c r="G35" s="569">
        <v>-5048.386999999988</v>
      </c>
      <c r="H35" s="608">
        <v>-2129.035000000018</v>
      </c>
    </row>
    <row r="36" spans="1:8" ht="12.75">
      <c r="A36" s="612"/>
      <c r="B36" s="575" t="s">
        <v>985</v>
      </c>
      <c r="C36" s="587">
        <v>14938.988000000003</v>
      </c>
      <c r="D36" s="587">
        <v>15772.401</v>
      </c>
      <c r="E36" s="588">
        <v>32070.322</v>
      </c>
      <c r="F36" s="581">
        <v>27496.305000000004</v>
      </c>
      <c r="G36" s="574">
        <v>833.4129999999968</v>
      </c>
      <c r="H36" s="610">
        <v>-4574.016999999996</v>
      </c>
    </row>
    <row r="37" spans="1:8" ht="12.75">
      <c r="A37" s="613"/>
      <c r="B37" s="575" t="s">
        <v>1145</v>
      </c>
      <c r="C37" s="589">
        <v>72140.625</v>
      </c>
      <c r="D37" s="589">
        <v>66258.82500000001</v>
      </c>
      <c r="E37" s="590">
        <v>71949.14300000001</v>
      </c>
      <c r="F37" s="591">
        <v>74394.125</v>
      </c>
      <c r="G37" s="574">
        <v>-5881.799999999988</v>
      </c>
      <c r="H37" s="610">
        <v>2444.981999999989</v>
      </c>
    </row>
    <row r="38" spans="1:8" ht="12.75">
      <c r="A38" s="612"/>
      <c r="B38" s="564" t="s">
        <v>986</v>
      </c>
      <c r="C38" s="582">
        <v>20213.095</v>
      </c>
      <c r="D38" s="582">
        <v>20002.975</v>
      </c>
      <c r="E38" s="583">
        <v>24841.77</v>
      </c>
      <c r="F38" s="584">
        <v>23793.471999999998</v>
      </c>
      <c r="G38" s="569">
        <v>-210.12000000000262</v>
      </c>
      <c r="H38" s="608">
        <v>-1048.2980000000025</v>
      </c>
    </row>
    <row r="39" spans="1:8" ht="13.5" thickBot="1">
      <c r="A39" s="614"/>
      <c r="B39" s="615"/>
      <c r="C39" s="616"/>
      <c r="D39" s="616"/>
      <c r="E39" s="617"/>
      <c r="F39" s="618"/>
      <c r="G39" s="616"/>
      <c r="H39" s="619"/>
    </row>
    <row r="40" spans="1:8" ht="12.75">
      <c r="A40" s="115"/>
      <c r="B40" s="115"/>
      <c r="C40" s="115"/>
      <c r="D40" s="333"/>
      <c r="E40" s="115"/>
      <c r="F40" s="333"/>
      <c r="G40" s="115"/>
      <c r="H40" s="115"/>
    </row>
    <row r="41" spans="1:8" ht="12.75">
      <c r="A41" s="115"/>
      <c r="B41" s="115"/>
      <c r="C41" s="115"/>
      <c r="D41" s="333"/>
      <c r="E41" s="115"/>
      <c r="F41" s="333"/>
      <c r="G41" s="115"/>
      <c r="H41" s="1369"/>
    </row>
    <row r="42" spans="1:8" ht="12.75">
      <c r="A42" s="115"/>
      <c r="B42" s="115"/>
      <c r="C42" s="115"/>
      <c r="D42" s="333"/>
      <c r="E42" s="115"/>
      <c r="F42" s="333"/>
      <c r="G42" s="115"/>
      <c r="H42" s="333"/>
    </row>
    <row r="43" spans="1:8" ht="12.75">
      <c r="A43" s="115"/>
      <c r="B43" s="115"/>
      <c r="C43" s="115"/>
      <c r="D43" s="333"/>
      <c r="E43" s="115"/>
      <c r="F43" s="333"/>
      <c r="G43" s="115"/>
      <c r="H43" s="115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184" customWidth="1"/>
    <col min="2" max="2" width="34.7109375" style="184" customWidth="1"/>
    <col min="3" max="4" width="9.421875" style="184" customWidth="1"/>
    <col min="5" max="5" width="10.00390625" style="184" customWidth="1"/>
    <col min="6" max="6" width="9.8515625" style="184" customWidth="1"/>
    <col min="7" max="7" width="10.140625" style="184" customWidth="1"/>
    <col min="8" max="16384" width="9.140625" style="184" customWidth="1"/>
  </cols>
  <sheetData>
    <row r="1" spans="2:7" ht="15.75" customHeight="1">
      <c r="B1" s="1786" t="s">
        <v>1088</v>
      </c>
      <c r="C1" s="1786"/>
      <c r="D1" s="1786"/>
      <c r="E1" s="1786"/>
      <c r="F1" s="1786"/>
      <c r="G1" s="1786"/>
    </row>
    <row r="2" spans="2:7" ht="15.75">
      <c r="B2" s="1787" t="s">
        <v>1089</v>
      </c>
      <c r="C2" s="1787"/>
      <c r="D2" s="1787"/>
      <c r="E2" s="1787"/>
      <c r="F2" s="1787"/>
      <c r="G2" s="1787"/>
    </row>
    <row r="3" spans="2:7" ht="15.75">
      <c r="B3" s="200" t="s">
        <v>614</v>
      </c>
      <c r="C3" s="201"/>
      <c r="D3" s="201"/>
      <c r="E3" s="201"/>
      <c r="F3" s="202"/>
      <c r="G3" s="202"/>
    </row>
    <row r="4" spans="2:7" ht="16.5" thickBot="1">
      <c r="B4" s="183" t="s">
        <v>575</v>
      </c>
      <c r="G4" s="327" t="s">
        <v>582</v>
      </c>
    </row>
    <row r="5" spans="2:7" ht="12.75" customHeight="1">
      <c r="B5" s="1788"/>
      <c r="C5" s="1790" t="s">
        <v>1095</v>
      </c>
      <c r="D5" s="1790" t="s">
        <v>941</v>
      </c>
      <c r="E5" s="1790" t="s">
        <v>1218</v>
      </c>
      <c r="F5" s="1792" t="s">
        <v>1245</v>
      </c>
      <c r="G5" s="1793"/>
    </row>
    <row r="6" spans="2:7" ht="12.75">
      <c r="B6" s="1789"/>
      <c r="C6" s="1791"/>
      <c r="D6" s="1791"/>
      <c r="E6" s="1791"/>
      <c r="F6" s="1161" t="s">
        <v>336</v>
      </c>
      <c r="G6" s="1161" t="s">
        <v>1219</v>
      </c>
    </row>
    <row r="7" spans="2:7" ht="12.75">
      <c r="B7" s="1162"/>
      <c r="C7" s="1162"/>
      <c r="D7" s="1162"/>
      <c r="E7" s="1162"/>
      <c r="F7" s="1162"/>
      <c r="G7" s="1162"/>
    </row>
    <row r="8" spans="2:7" ht="12.75">
      <c r="B8" s="1163" t="s">
        <v>328</v>
      </c>
      <c r="C8" s="185">
        <v>18957.1</v>
      </c>
      <c r="D8" s="185">
        <v>26183</v>
      </c>
      <c r="E8" s="185">
        <v>19974.7</v>
      </c>
      <c r="F8" s="185">
        <v>38.117117069594</v>
      </c>
      <c r="G8" s="185">
        <v>-23.711186647824917</v>
      </c>
    </row>
    <row r="9" spans="2:7" ht="12.75">
      <c r="B9" s="1164"/>
      <c r="C9" s="186"/>
      <c r="D9" s="185"/>
      <c r="E9" s="185"/>
      <c r="F9" s="185"/>
      <c r="G9" s="185"/>
    </row>
    <row r="10" spans="2:7" ht="12.75">
      <c r="B10" s="1164" t="s">
        <v>1039</v>
      </c>
      <c r="C10" s="186">
        <v>12961.1</v>
      </c>
      <c r="D10" s="186">
        <v>15066.2</v>
      </c>
      <c r="E10" s="186">
        <v>12195.2</v>
      </c>
      <c r="F10" s="186">
        <v>16.241677018154334</v>
      </c>
      <c r="G10" s="186">
        <v>-19.05589996150323</v>
      </c>
    </row>
    <row r="11" spans="2:7" ht="12.75">
      <c r="B11" s="1165" t="s">
        <v>1040</v>
      </c>
      <c r="C11" s="187">
        <v>5996</v>
      </c>
      <c r="D11" s="187">
        <v>11116.8</v>
      </c>
      <c r="E11" s="187">
        <v>7779.5</v>
      </c>
      <c r="F11" s="187">
        <v>85.40360240160106</v>
      </c>
      <c r="G11" s="187">
        <v>-30.02032959124928</v>
      </c>
    </row>
    <row r="12" spans="2:7" ht="12.75">
      <c r="B12" s="1162"/>
      <c r="C12" s="186"/>
      <c r="D12" s="186"/>
      <c r="E12" s="186"/>
      <c r="F12" s="185"/>
      <c r="G12" s="185"/>
    </row>
    <row r="13" spans="2:7" ht="12.75">
      <c r="B13" s="1163" t="s">
        <v>329</v>
      </c>
      <c r="C13" s="185">
        <v>65926.1</v>
      </c>
      <c r="D13" s="185">
        <v>93044.7</v>
      </c>
      <c r="E13" s="185">
        <v>118949.8</v>
      </c>
      <c r="F13" s="185">
        <v>41.13484644169759</v>
      </c>
      <c r="G13" s="185">
        <v>27.84156432338436</v>
      </c>
    </row>
    <row r="14" spans="2:7" ht="12.75">
      <c r="B14" s="1164"/>
      <c r="C14" s="186"/>
      <c r="D14" s="185"/>
      <c r="E14" s="185"/>
      <c r="F14" s="185"/>
      <c r="G14" s="185"/>
    </row>
    <row r="15" spans="2:7" ht="12.75">
      <c r="B15" s="1164" t="s">
        <v>1041</v>
      </c>
      <c r="C15" s="186">
        <v>40450.9</v>
      </c>
      <c r="D15" s="186">
        <v>50041.8</v>
      </c>
      <c r="E15" s="186">
        <v>64521.7</v>
      </c>
      <c r="F15" s="186">
        <v>23.709979258805134</v>
      </c>
      <c r="G15" s="186">
        <v>28.93560983018199</v>
      </c>
    </row>
    <row r="16" spans="2:7" ht="12.75">
      <c r="B16" s="1165" t="s">
        <v>1042</v>
      </c>
      <c r="C16" s="187">
        <v>25475.2</v>
      </c>
      <c r="D16" s="187">
        <v>43002.9</v>
      </c>
      <c r="E16" s="187">
        <v>54428.1</v>
      </c>
      <c r="F16" s="187">
        <v>68.80299271448311</v>
      </c>
      <c r="G16" s="187">
        <v>26.568440733066836</v>
      </c>
    </row>
    <row r="17" spans="2:7" ht="12.75">
      <c r="B17" s="1162"/>
      <c r="C17" s="186"/>
      <c r="D17" s="185"/>
      <c r="E17" s="185"/>
      <c r="F17" s="185"/>
      <c r="G17" s="185"/>
    </row>
    <row r="18" spans="2:7" ht="12.75">
      <c r="B18" s="1163" t="s">
        <v>330</v>
      </c>
      <c r="C18" s="185">
        <v>-46969</v>
      </c>
      <c r="D18" s="185">
        <v>-66861.7</v>
      </c>
      <c r="E18" s="185">
        <v>-98975.1</v>
      </c>
      <c r="F18" s="185">
        <v>42.352828461325515</v>
      </c>
      <c r="G18" s="185">
        <v>48.029589436104715</v>
      </c>
    </row>
    <row r="19" spans="2:7" ht="12.75">
      <c r="B19" s="1164"/>
      <c r="C19" s="186"/>
      <c r="D19" s="186"/>
      <c r="E19" s="186"/>
      <c r="F19" s="185"/>
      <c r="G19" s="185"/>
    </row>
    <row r="20" spans="2:7" ht="12.75">
      <c r="B20" s="1164" t="s">
        <v>1043</v>
      </c>
      <c r="C20" s="186">
        <v>-27489.8</v>
      </c>
      <c r="D20" s="186">
        <v>-34975.6</v>
      </c>
      <c r="E20" s="186">
        <v>-52326.5</v>
      </c>
      <c r="F20" s="186">
        <v>27.231191205465294</v>
      </c>
      <c r="G20" s="186">
        <v>49.60858427017695</v>
      </c>
    </row>
    <row r="21" spans="2:7" ht="12.75">
      <c r="B21" s="1165" t="s">
        <v>1044</v>
      </c>
      <c r="C21" s="187">
        <v>-19479.2</v>
      </c>
      <c r="D21" s="187">
        <v>-31886.1</v>
      </c>
      <c r="E21" s="187">
        <v>-46648.6</v>
      </c>
      <c r="F21" s="187">
        <v>63.69306747710377</v>
      </c>
      <c r="G21" s="187">
        <v>46.29760303078771</v>
      </c>
    </row>
    <row r="22" spans="2:7" ht="12.75">
      <c r="B22" s="1162"/>
      <c r="C22" s="186"/>
      <c r="D22" s="186"/>
      <c r="E22" s="186"/>
      <c r="F22" s="185"/>
      <c r="G22" s="185"/>
    </row>
    <row r="23" spans="2:7" ht="12.75">
      <c r="B23" s="1163" t="s">
        <v>331</v>
      </c>
      <c r="C23" s="185">
        <v>84883.2</v>
      </c>
      <c r="D23" s="185">
        <v>119227.7</v>
      </c>
      <c r="E23" s="185">
        <v>138924.5</v>
      </c>
      <c r="F23" s="185">
        <v>40.46089214355729</v>
      </c>
      <c r="G23" s="185">
        <v>16.520322039257636</v>
      </c>
    </row>
    <row r="24" spans="2:7" ht="12.75">
      <c r="B24" s="1164"/>
      <c r="C24" s="186"/>
      <c r="D24" s="186"/>
      <c r="E24" s="186"/>
      <c r="F24" s="185"/>
      <c r="G24" s="185"/>
    </row>
    <row r="25" spans="2:7" ht="12.75">
      <c r="B25" s="1164" t="s">
        <v>1043</v>
      </c>
      <c r="C25" s="186">
        <v>53412</v>
      </c>
      <c r="D25" s="186">
        <v>65108</v>
      </c>
      <c r="E25" s="186">
        <v>76716.9</v>
      </c>
      <c r="F25" s="186">
        <v>21.897700891185522</v>
      </c>
      <c r="G25" s="186">
        <v>17.830220556613625</v>
      </c>
    </row>
    <row r="26" spans="2:7" ht="12.75">
      <c r="B26" s="1165" t="s">
        <v>1044</v>
      </c>
      <c r="C26" s="187">
        <v>31471.2</v>
      </c>
      <c r="D26" s="187">
        <v>54119.7</v>
      </c>
      <c r="E26" s="187">
        <v>62207.6</v>
      </c>
      <c r="F26" s="187">
        <v>71.96579730038894</v>
      </c>
      <c r="G26" s="187">
        <v>14.944465693638335</v>
      </c>
    </row>
    <row r="27" spans="3:5" ht="12.75">
      <c r="C27" s="188"/>
      <c r="D27" s="188"/>
      <c r="E27" s="188"/>
    </row>
    <row r="28" spans="3:5" ht="12.75">
      <c r="C28" s="188"/>
      <c r="D28" s="188"/>
      <c r="E28" s="188"/>
    </row>
    <row r="29" spans="3:5" ht="12.75">
      <c r="C29" s="188"/>
      <c r="D29" s="188"/>
      <c r="E29" s="188"/>
    </row>
    <row r="30" spans="2:5" ht="12.75">
      <c r="B30" s="1166" t="s">
        <v>1032</v>
      </c>
      <c r="C30" s="1167">
        <v>28.75507575906962</v>
      </c>
      <c r="D30" s="1167">
        <v>28.14023797164159</v>
      </c>
      <c r="E30" s="1167">
        <v>16.792546099278855</v>
      </c>
    </row>
    <row r="31" spans="2:5" ht="12.75">
      <c r="B31" s="1168" t="s">
        <v>1045</v>
      </c>
      <c r="C31" s="189">
        <v>32.04156149801364</v>
      </c>
      <c r="D31" s="189">
        <v>30.107230355422864</v>
      </c>
      <c r="E31" s="189">
        <v>18.900927904875417</v>
      </c>
    </row>
    <row r="32" spans="2:5" ht="12.75">
      <c r="B32" s="1169" t="s">
        <v>1052</v>
      </c>
      <c r="C32" s="187">
        <v>23.536616003014696</v>
      </c>
      <c r="D32" s="187">
        <v>25.85127979740901</v>
      </c>
      <c r="E32" s="187">
        <v>14.293168418519112</v>
      </c>
    </row>
    <row r="33" spans="2:5" ht="12.75">
      <c r="B33" s="1783" t="s">
        <v>1265</v>
      </c>
      <c r="C33" s="1794"/>
      <c r="D33" s="1794"/>
      <c r="E33" s="1795"/>
    </row>
    <row r="34" spans="2:5" ht="12.75">
      <c r="B34" s="1168" t="s">
        <v>1045</v>
      </c>
      <c r="C34" s="189">
        <v>68.37068960969769</v>
      </c>
      <c r="D34" s="190">
        <v>57.541916510713065</v>
      </c>
      <c r="E34" s="190">
        <v>61.05323233890873</v>
      </c>
    </row>
    <row r="35" spans="2:5" ht="12.75">
      <c r="B35" s="1169" t="s">
        <v>1052</v>
      </c>
      <c r="C35" s="187">
        <v>31.62931039030232</v>
      </c>
      <c r="D35" s="191">
        <v>42.45808348928694</v>
      </c>
      <c r="E35" s="191">
        <v>38.94676766109128</v>
      </c>
    </row>
    <row r="36" spans="2:5" ht="12.75">
      <c r="B36" s="1783" t="s">
        <v>1266</v>
      </c>
      <c r="C36" s="1784"/>
      <c r="D36" s="1784"/>
      <c r="E36" s="1785"/>
    </row>
    <row r="37" spans="2:5" ht="12.75">
      <c r="B37" s="1168" t="s">
        <v>1045</v>
      </c>
      <c r="C37" s="189">
        <v>61.35794472902234</v>
      </c>
      <c r="D37" s="190">
        <v>53.78253678070863</v>
      </c>
      <c r="E37" s="190">
        <v>54.24279822244341</v>
      </c>
    </row>
    <row r="38" spans="2:5" ht="12.75">
      <c r="B38" s="1169" t="s">
        <v>1052</v>
      </c>
      <c r="C38" s="187">
        <v>38.64205527097766</v>
      </c>
      <c r="D38" s="191">
        <v>46.217463219291375</v>
      </c>
      <c r="E38" s="191">
        <v>45.757201777556574</v>
      </c>
    </row>
    <row r="39" spans="2:5" ht="12.75">
      <c r="B39" s="1783" t="s">
        <v>1274</v>
      </c>
      <c r="C39" s="1784"/>
      <c r="D39" s="1784"/>
      <c r="E39" s="1785"/>
    </row>
    <row r="40" spans="2:5" ht="12.75">
      <c r="B40" s="1168" t="s">
        <v>1045</v>
      </c>
      <c r="C40" s="189">
        <v>58.52753944090783</v>
      </c>
      <c r="D40" s="190">
        <v>52.310366024196206</v>
      </c>
      <c r="E40" s="190">
        <v>52.868347695531504</v>
      </c>
    </row>
    <row r="41" spans="2:5" ht="12.75">
      <c r="B41" s="1169" t="s">
        <v>1052</v>
      </c>
      <c r="C41" s="187">
        <v>41.47246055909217</v>
      </c>
      <c r="D41" s="191">
        <v>47.68963397580379</v>
      </c>
      <c r="E41" s="191">
        <v>47.13165230446849</v>
      </c>
    </row>
    <row r="42" spans="2:5" ht="12.75">
      <c r="B42" s="1783" t="s">
        <v>1275</v>
      </c>
      <c r="C42" s="1784"/>
      <c r="D42" s="1784"/>
      <c r="E42" s="1785"/>
    </row>
    <row r="43" spans="2:5" ht="12.75">
      <c r="B43" s="1168" t="s">
        <v>1045</v>
      </c>
      <c r="C43" s="189">
        <v>62.92411219181181</v>
      </c>
      <c r="D43" s="190">
        <v>54.60811539600277</v>
      </c>
      <c r="E43" s="190">
        <v>55.22200907687268</v>
      </c>
    </row>
    <row r="44" spans="2:5" ht="12.75">
      <c r="B44" s="1170" t="s">
        <v>1052</v>
      </c>
      <c r="C44" s="187">
        <v>37.0758878081882</v>
      </c>
      <c r="D44" s="191">
        <v>45.39188460399723</v>
      </c>
      <c r="E44" s="191">
        <v>44.777990923127305</v>
      </c>
    </row>
    <row r="45" spans="2:5" ht="12.75">
      <c r="B45" s="1783" t="s">
        <v>1276</v>
      </c>
      <c r="C45" s="1784"/>
      <c r="D45" s="1784"/>
      <c r="E45" s="1785"/>
    </row>
    <row r="46" spans="2:5" ht="12.75">
      <c r="B46" s="1170" t="s">
        <v>1053</v>
      </c>
      <c r="C46" s="189">
        <v>22.33315897609892</v>
      </c>
      <c r="D46" s="189">
        <v>21.96050078966549</v>
      </c>
      <c r="E46" s="189">
        <v>14.37809745581233</v>
      </c>
    </row>
    <row r="47" spans="2:5" ht="12.75">
      <c r="B47" s="1169" t="s">
        <v>1054</v>
      </c>
      <c r="C47" s="187">
        <v>77.66684102390109</v>
      </c>
      <c r="D47" s="187">
        <v>78.03949921033451</v>
      </c>
      <c r="E47" s="187">
        <v>85.62190254418766</v>
      </c>
    </row>
    <row r="48" ht="12.75">
      <c r="B48" s="184" t="s">
        <v>942</v>
      </c>
    </row>
    <row r="49" ht="12.75">
      <c r="B49" s="184" t="s">
        <v>943</v>
      </c>
    </row>
    <row r="50" ht="12.75">
      <c r="B50" s="184" t="s">
        <v>944</v>
      </c>
    </row>
  </sheetData>
  <mergeCells count="12">
    <mergeCell ref="B33:E33"/>
    <mergeCell ref="B36:E36"/>
    <mergeCell ref="B39:E39"/>
    <mergeCell ref="B42:E42"/>
    <mergeCell ref="B45:E45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1:7" ht="12.75">
      <c r="A1" s="1618" t="s">
        <v>1364</v>
      </c>
      <c r="B1" s="1618"/>
      <c r="C1" s="1618"/>
      <c r="D1" s="1618"/>
      <c r="E1" s="1618"/>
      <c r="F1" s="1618"/>
      <c r="G1" s="1618"/>
    </row>
    <row r="2" spans="1:8" ht="15.75">
      <c r="A2" s="297" t="s">
        <v>816</v>
      </c>
      <c r="B2" s="297"/>
      <c r="C2" s="297"/>
      <c r="D2" s="297"/>
      <c r="E2" s="297"/>
      <c r="F2" s="297"/>
      <c r="G2" s="297"/>
      <c r="H2" s="320"/>
    </row>
    <row r="3" spans="1:7" ht="13.5" thickBot="1">
      <c r="A3" s="299"/>
      <c r="B3" s="300"/>
      <c r="C3" s="300"/>
      <c r="D3" s="301"/>
      <c r="E3" s="301"/>
      <c r="F3" s="300"/>
      <c r="G3" s="328" t="s">
        <v>16</v>
      </c>
    </row>
    <row r="4" spans="1:8" ht="12.75">
      <c r="A4" s="637"/>
      <c r="B4" s="626"/>
      <c r="C4" s="1796" t="s">
        <v>614</v>
      </c>
      <c r="D4" s="1797"/>
      <c r="E4" s="1798"/>
      <c r="F4" s="1799" t="s">
        <v>1245</v>
      </c>
      <c r="G4" s="1800"/>
      <c r="H4" s="638"/>
    </row>
    <row r="5" spans="1:8" ht="12.75">
      <c r="A5" s="627"/>
      <c r="B5" s="639"/>
      <c r="C5" s="640" t="s">
        <v>1095</v>
      </c>
      <c r="D5" s="624" t="s">
        <v>336</v>
      </c>
      <c r="E5" s="641" t="s">
        <v>1218</v>
      </c>
      <c r="F5" s="642" t="s">
        <v>336</v>
      </c>
      <c r="G5" s="628" t="s">
        <v>1219</v>
      </c>
      <c r="H5" s="638"/>
    </row>
    <row r="6" spans="1:8" ht="12.75">
      <c r="A6" s="643"/>
      <c r="B6" s="644" t="s">
        <v>1277</v>
      </c>
      <c r="C6" s="645">
        <v>10966.71</v>
      </c>
      <c r="D6" s="623">
        <v>10283.724</v>
      </c>
      <c r="E6" s="646">
        <v>9003.585000000003</v>
      </c>
      <c r="F6" s="647">
        <v>-6.227811257888632</v>
      </c>
      <c r="G6" s="629">
        <v>-12.44820456091584</v>
      </c>
      <c r="H6" s="638"/>
    </row>
    <row r="7" spans="1:8" ht="12.75">
      <c r="A7" s="630">
        <v>1</v>
      </c>
      <c r="B7" s="648" t="s">
        <v>112</v>
      </c>
      <c r="C7" s="649">
        <v>180.51</v>
      </c>
      <c r="D7" s="621">
        <v>254.324</v>
      </c>
      <c r="E7" s="631">
        <v>125.785</v>
      </c>
      <c r="F7" s="650">
        <v>40.89191734529945</v>
      </c>
      <c r="G7" s="631">
        <v>-50.54143533445526</v>
      </c>
      <c r="H7" s="638"/>
    </row>
    <row r="8" spans="1:8" ht="12.75">
      <c r="A8" s="630">
        <v>2</v>
      </c>
      <c r="B8" s="648" t="s">
        <v>1278</v>
      </c>
      <c r="C8" s="649">
        <v>0</v>
      </c>
      <c r="D8" s="621">
        <v>2.2</v>
      </c>
      <c r="E8" s="631">
        <v>16.2</v>
      </c>
      <c r="F8" s="650" t="s">
        <v>1186</v>
      </c>
      <c r="G8" s="631">
        <v>636.3636363636363</v>
      </c>
      <c r="H8" s="638"/>
    </row>
    <row r="9" spans="1:8" ht="12.75">
      <c r="A9" s="630">
        <v>3</v>
      </c>
      <c r="B9" s="648" t="s">
        <v>113</v>
      </c>
      <c r="C9" s="649">
        <v>0</v>
      </c>
      <c r="D9" s="621">
        <v>151.2</v>
      </c>
      <c r="E9" s="631">
        <v>0</v>
      </c>
      <c r="F9" s="650" t="s">
        <v>1186</v>
      </c>
      <c r="G9" s="631">
        <v>-100</v>
      </c>
      <c r="H9" s="638"/>
    </row>
    <row r="10" spans="1:8" ht="12.75">
      <c r="A10" s="630">
        <v>4</v>
      </c>
      <c r="B10" s="648" t="s">
        <v>114</v>
      </c>
      <c r="C10" s="649">
        <v>81.8</v>
      </c>
      <c r="D10" s="621">
        <v>71.3</v>
      </c>
      <c r="E10" s="631">
        <v>24.8</v>
      </c>
      <c r="F10" s="650">
        <v>-12.836185819070906</v>
      </c>
      <c r="G10" s="631">
        <v>-65.21739130434781</v>
      </c>
      <c r="H10" s="638"/>
    </row>
    <row r="11" spans="1:8" ht="12.75">
      <c r="A11" s="630">
        <v>5</v>
      </c>
      <c r="B11" s="648" t="s">
        <v>115</v>
      </c>
      <c r="C11" s="649">
        <v>0.2</v>
      </c>
      <c r="D11" s="621">
        <v>4.3</v>
      </c>
      <c r="E11" s="631">
        <v>16.1</v>
      </c>
      <c r="F11" s="650" t="s">
        <v>1186</v>
      </c>
      <c r="G11" s="631">
        <v>274.41860465116275</v>
      </c>
      <c r="H11" s="638"/>
    </row>
    <row r="12" spans="1:8" ht="12.75">
      <c r="A12" s="630">
        <v>6</v>
      </c>
      <c r="B12" s="648" t="s">
        <v>123</v>
      </c>
      <c r="C12" s="649">
        <v>295.7</v>
      </c>
      <c r="D12" s="621">
        <v>230.3</v>
      </c>
      <c r="E12" s="631">
        <v>395.6</v>
      </c>
      <c r="F12" s="650">
        <v>-22.117010483598236</v>
      </c>
      <c r="G12" s="631">
        <v>71.77594442032131</v>
      </c>
      <c r="H12" s="638"/>
    </row>
    <row r="13" spans="1:8" ht="12.75">
      <c r="A13" s="630">
        <v>7</v>
      </c>
      <c r="B13" s="648" t="s">
        <v>124</v>
      </c>
      <c r="C13" s="649">
        <v>151.1</v>
      </c>
      <c r="D13" s="621">
        <v>279.4</v>
      </c>
      <c r="E13" s="631">
        <v>523.6</v>
      </c>
      <c r="F13" s="650">
        <v>84.91065519523494</v>
      </c>
      <c r="G13" s="631">
        <v>87.40157480314957</v>
      </c>
      <c r="H13" s="638"/>
    </row>
    <row r="14" spans="1:8" ht="12.75">
      <c r="A14" s="630">
        <v>8</v>
      </c>
      <c r="B14" s="648" t="s">
        <v>125</v>
      </c>
      <c r="C14" s="649">
        <v>64.4</v>
      </c>
      <c r="D14" s="621">
        <v>98.7</v>
      </c>
      <c r="E14" s="631">
        <v>58.1</v>
      </c>
      <c r="F14" s="650">
        <v>53.26086956521738</v>
      </c>
      <c r="G14" s="631">
        <v>-41.13475177304965</v>
      </c>
      <c r="H14" s="638"/>
    </row>
    <row r="15" spans="1:8" ht="12.75">
      <c r="A15" s="630">
        <v>9</v>
      </c>
      <c r="B15" s="648" t="s">
        <v>126</v>
      </c>
      <c r="C15" s="649">
        <v>185.1</v>
      </c>
      <c r="D15" s="621">
        <v>141.7</v>
      </c>
      <c r="E15" s="631">
        <v>12.9</v>
      </c>
      <c r="F15" s="650">
        <v>-23.44678552133982</v>
      </c>
      <c r="G15" s="631">
        <v>-90.89625970359916</v>
      </c>
      <c r="H15" s="638"/>
    </row>
    <row r="16" spans="1:8" ht="12.75">
      <c r="A16" s="630">
        <v>10</v>
      </c>
      <c r="B16" s="648" t="s">
        <v>127</v>
      </c>
      <c r="C16" s="649">
        <v>3.4</v>
      </c>
      <c r="D16" s="621">
        <v>5</v>
      </c>
      <c r="E16" s="631">
        <v>3.2</v>
      </c>
      <c r="F16" s="650">
        <v>47.05882352941177</v>
      </c>
      <c r="G16" s="631">
        <v>-36</v>
      </c>
      <c r="H16" s="638"/>
    </row>
    <row r="17" spans="1:8" ht="12.75">
      <c r="A17" s="630">
        <v>11</v>
      </c>
      <c r="B17" s="648" t="s">
        <v>128</v>
      </c>
      <c r="C17" s="649">
        <v>218.2</v>
      </c>
      <c r="D17" s="621">
        <v>409.2</v>
      </c>
      <c r="E17" s="631">
        <v>308.8</v>
      </c>
      <c r="F17" s="650">
        <v>87.53437213565542</v>
      </c>
      <c r="G17" s="631">
        <v>-24.535679374389048</v>
      </c>
      <c r="H17" s="638"/>
    </row>
    <row r="18" spans="1:8" ht="12.75">
      <c r="A18" s="630">
        <v>12</v>
      </c>
      <c r="B18" s="648" t="s">
        <v>129</v>
      </c>
      <c r="C18" s="649">
        <v>19.2</v>
      </c>
      <c r="D18" s="621">
        <v>19.8</v>
      </c>
      <c r="E18" s="631">
        <v>24.6</v>
      </c>
      <c r="F18" s="650">
        <v>3.125</v>
      </c>
      <c r="G18" s="631">
        <v>24.24242424242422</v>
      </c>
      <c r="H18" s="638"/>
    </row>
    <row r="19" spans="1:8" ht="12.75">
      <c r="A19" s="630">
        <v>13</v>
      </c>
      <c r="B19" s="648" t="s">
        <v>130</v>
      </c>
      <c r="C19" s="649">
        <v>0</v>
      </c>
      <c r="D19" s="621">
        <v>69.4</v>
      </c>
      <c r="E19" s="631">
        <v>0</v>
      </c>
      <c r="F19" s="650" t="s">
        <v>1186</v>
      </c>
      <c r="G19" s="631">
        <v>-100</v>
      </c>
      <c r="H19" s="638"/>
    </row>
    <row r="20" spans="1:8" ht="12.75">
      <c r="A20" s="630">
        <v>14</v>
      </c>
      <c r="B20" s="648" t="s">
        <v>131</v>
      </c>
      <c r="C20" s="649">
        <v>2.6</v>
      </c>
      <c r="D20" s="621">
        <v>272.9</v>
      </c>
      <c r="E20" s="631">
        <v>169.7</v>
      </c>
      <c r="F20" s="650" t="s">
        <v>1186</v>
      </c>
      <c r="G20" s="631">
        <v>-37.81604983510444</v>
      </c>
      <c r="H20" s="638"/>
    </row>
    <row r="21" spans="1:8" ht="12.75">
      <c r="A21" s="630">
        <v>15</v>
      </c>
      <c r="B21" s="648" t="s">
        <v>132</v>
      </c>
      <c r="C21" s="649">
        <v>990</v>
      </c>
      <c r="D21" s="621">
        <v>4.2</v>
      </c>
      <c r="E21" s="631">
        <v>0</v>
      </c>
      <c r="F21" s="650">
        <v>-99.57575757575758</v>
      </c>
      <c r="G21" s="631">
        <v>-100</v>
      </c>
      <c r="H21" s="638"/>
    </row>
    <row r="22" spans="1:8" ht="12.75">
      <c r="A22" s="630">
        <v>16</v>
      </c>
      <c r="B22" s="648" t="s">
        <v>133</v>
      </c>
      <c r="C22" s="649">
        <v>23.5</v>
      </c>
      <c r="D22" s="621">
        <v>22.3</v>
      </c>
      <c r="E22" s="631">
        <v>12.7</v>
      </c>
      <c r="F22" s="650">
        <v>-5.106382978723417</v>
      </c>
      <c r="G22" s="631">
        <v>-43.04932735426008</v>
      </c>
      <c r="H22" s="638"/>
    </row>
    <row r="23" spans="1:8" ht="12.75">
      <c r="A23" s="630">
        <v>17</v>
      </c>
      <c r="B23" s="648" t="s">
        <v>134</v>
      </c>
      <c r="C23" s="649">
        <v>149.7</v>
      </c>
      <c r="D23" s="621">
        <v>104.9</v>
      </c>
      <c r="E23" s="631">
        <v>104.8</v>
      </c>
      <c r="F23" s="650">
        <v>-29.926519706078807</v>
      </c>
      <c r="G23" s="631">
        <v>-0.09532888465204792</v>
      </c>
      <c r="H23" s="638"/>
    </row>
    <row r="24" spans="1:8" ht="12.75">
      <c r="A24" s="630">
        <v>18</v>
      </c>
      <c r="B24" s="648" t="s">
        <v>135</v>
      </c>
      <c r="C24" s="649">
        <v>9</v>
      </c>
      <c r="D24" s="621">
        <v>3.8</v>
      </c>
      <c r="E24" s="631">
        <v>6.4</v>
      </c>
      <c r="F24" s="650">
        <v>-57.77777777777778</v>
      </c>
      <c r="G24" s="631">
        <v>68.42105263157893</v>
      </c>
      <c r="H24" s="638"/>
    </row>
    <row r="25" spans="1:8" ht="12.75">
      <c r="A25" s="630">
        <v>19</v>
      </c>
      <c r="B25" s="648" t="s">
        <v>136</v>
      </c>
      <c r="C25" s="649">
        <v>20.2</v>
      </c>
      <c r="D25" s="621">
        <v>27.6</v>
      </c>
      <c r="E25" s="631">
        <v>43.9</v>
      </c>
      <c r="F25" s="650">
        <v>36.633663366336634</v>
      </c>
      <c r="G25" s="631">
        <v>59.05797101449275</v>
      </c>
      <c r="H25" s="638"/>
    </row>
    <row r="26" spans="1:8" ht="12.75">
      <c r="A26" s="630">
        <v>20</v>
      </c>
      <c r="B26" s="648" t="s">
        <v>137</v>
      </c>
      <c r="C26" s="649">
        <v>618.2</v>
      </c>
      <c r="D26" s="621">
        <v>561</v>
      </c>
      <c r="E26" s="631">
        <v>625.3</v>
      </c>
      <c r="F26" s="650">
        <v>-9.252669039145914</v>
      </c>
      <c r="G26" s="631">
        <v>11.46167557932263</v>
      </c>
      <c r="H26" s="638"/>
    </row>
    <row r="27" spans="1:8" ht="12.75">
      <c r="A27" s="630">
        <v>21</v>
      </c>
      <c r="B27" s="648" t="s">
        <v>138</v>
      </c>
      <c r="C27" s="649">
        <v>926.3</v>
      </c>
      <c r="D27" s="621">
        <v>190</v>
      </c>
      <c r="E27" s="631">
        <v>1196.4</v>
      </c>
      <c r="F27" s="650">
        <v>-79.4882867321602</v>
      </c>
      <c r="G27" s="631">
        <v>529.6842105263157</v>
      </c>
      <c r="H27" s="638"/>
    </row>
    <row r="28" spans="1:8" ht="12.75">
      <c r="A28" s="630"/>
      <c r="B28" s="648" t="s">
        <v>170</v>
      </c>
      <c r="C28" s="649">
        <v>245.4</v>
      </c>
      <c r="D28" s="621">
        <v>54.4</v>
      </c>
      <c r="E28" s="631">
        <v>140.8</v>
      </c>
      <c r="F28" s="650">
        <v>-77.83211083944579</v>
      </c>
      <c r="G28" s="631">
        <v>158.8235294117647</v>
      </c>
      <c r="H28" s="638"/>
    </row>
    <row r="29" spans="1:8" ht="12.75">
      <c r="A29" s="630"/>
      <c r="B29" s="648" t="s">
        <v>171</v>
      </c>
      <c r="C29" s="649">
        <v>344.4</v>
      </c>
      <c r="D29" s="621">
        <v>20</v>
      </c>
      <c r="E29" s="631">
        <v>675.5</v>
      </c>
      <c r="F29" s="650">
        <v>-94.19279907084785</v>
      </c>
      <c r="G29" s="631" t="s">
        <v>1186</v>
      </c>
      <c r="H29" s="638"/>
    </row>
    <row r="30" spans="1:8" ht="12.75">
      <c r="A30" s="630"/>
      <c r="B30" s="648" t="s">
        <v>172</v>
      </c>
      <c r="C30" s="649">
        <v>336.5</v>
      </c>
      <c r="D30" s="621">
        <v>115.6</v>
      </c>
      <c r="E30" s="631">
        <v>215.5</v>
      </c>
      <c r="F30" s="650">
        <v>-65.64635958395246</v>
      </c>
      <c r="G30" s="631">
        <v>86.41868512110727</v>
      </c>
      <c r="H30" s="638"/>
    </row>
    <row r="31" spans="1:8" ht="12.75">
      <c r="A31" s="630">
        <v>22</v>
      </c>
      <c r="B31" s="648" t="s">
        <v>139</v>
      </c>
      <c r="C31" s="649">
        <v>0</v>
      </c>
      <c r="D31" s="621">
        <v>6.4</v>
      </c>
      <c r="E31" s="631">
        <v>3.3</v>
      </c>
      <c r="F31" s="650" t="s">
        <v>1186</v>
      </c>
      <c r="G31" s="631">
        <v>-48.4375</v>
      </c>
      <c r="H31" s="638"/>
    </row>
    <row r="32" spans="1:8" ht="12.75">
      <c r="A32" s="630">
        <v>23</v>
      </c>
      <c r="B32" s="648" t="s">
        <v>140</v>
      </c>
      <c r="C32" s="649">
        <v>395.5</v>
      </c>
      <c r="D32" s="621">
        <v>7</v>
      </c>
      <c r="E32" s="631">
        <v>155.7</v>
      </c>
      <c r="F32" s="650">
        <v>-98.23008849557522</v>
      </c>
      <c r="G32" s="631" t="s">
        <v>1186</v>
      </c>
      <c r="H32" s="638"/>
    </row>
    <row r="33" spans="1:8" ht="12.75">
      <c r="A33" s="630">
        <v>24</v>
      </c>
      <c r="B33" s="648" t="s">
        <v>141</v>
      </c>
      <c r="C33" s="649">
        <v>43.8</v>
      </c>
      <c r="D33" s="621">
        <v>134.6</v>
      </c>
      <c r="E33" s="631">
        <v>25.9</v>
      </c>
      <c r="F33" s="650">
        <v>207.30593607305934</v>
      </c>
      <c r="G33" s="631">
        <v>-80.75780089153045</v>
      </c>
      <c r="H33" s="638"/>
    </row>
    <row r="34" spans="1:8" ht="12.75">
      <c r="A34" s="630">
        <v>25</v>
      </c>
      <c r="B34" s="648" t="s">
        <v>142</v>
      </c>
      <c r="C34" s="649">
        <v>57</v>
      </c>
      <c r="D34" s="621">
        <v>101.8</v>
      </c>
      <c r="E34" s="631">
        <v>39.7</v>
      </c>
      <c r="F34" s="650">
        <v>78.59649122807016</v>
      </c>
      <c r="G34" s="631">
        <v>-61.00196463654225</v>
      </c>
      <c r="H34" s="638"/>
    </row>
    <row r="35" spans="1:8" ht="12.75">
      <c r="A35" s="630">
        <v>26</v>
      </c>
      <c r="B35" s="648" t="s">
        <v>143</v>
      </c>
      <c r="C35" s="649">
        <v>14.2</v>
      </c>
      <c r="D35" s="621">
        <v>0</v>
      </c>
      <c r="E35" s="631">
        <v>3</v>
      </c>
      <c r="F35" s="650">
        <v>-100</v>
      </c>
      <c r="G35" s="631" t="s">
        <v>1186</v>
      </c>
      <c r="H35" s="638"/>
    </row>
    <row r="36" spans="1:8" ht="12.75">
      <c r="A36" s="630">
        <v>27</v>
      </c>
      <c r="B36" s="648" t="s">
        <v>144</v>
      </c>
      <c r="C36" s="649">
        <v>135.7</v>
      </c>
      <c r="D36" s="621">
        <v>297.1</v>
      </c>
      <c r="E36" s="631">
        <v>256.2</v>
      </c>
      <c r="F36" s="650">
        <v>118.93883566691227</v>
      </c>
      <c r="G36" s="631">
        <v>-13.766408616627416</v>
      </c>
      <c r="H36" s="638"/>
    </row>
    <row r="37" spans="1:8" ht="12.75">
      <c r="A37" s="630">
        <v>28</v>
      </c>
      <c r="B37" s="648" t="s">
        <v>145</v>
      </c>
      <c r="C37" s="649">
        <v>117.7</v>
      </c>
      <c r="D37" s="621">
        <v>179.9</v>
      </c>
      <c r="E37" s="631">
        <v>177.8</v>
      </c>
      <c r="F37" s="650">
        <v>52.84621920135939</v>
      </c>
      <c r="G37" s="631">
        <v>-1.1673151750972721</v>
      </c>
      <c r="H37" s="638"/>
    </row>
    <row r="38" spans="1:8" ht="12.75">
      <c r="A38" s="630">
        <v>29</v>
      </c>
      <c r="B38" s="648" t="s">
        <v>146</v>
      </c>
      <c r="C38" s="649">
        <v>21.7</v>
      </c>
      <c r="D38" s="621">
        <v>54.3</v>
      </c>
      <c r="E38" s="631">
        <v>12.7</v>
      </c>
      <c r="F38" s="650">
        <v>150.23041474654383</v>
      </c>
      <c r="G38" s="631">
        <v>-76.61141804788214</v>
      </c>
      <c r="H38" s="638"/>
    </row>
    <row r="39" spans="1:8" ht="12.75">
      <c r="A39" s="630">
        <v>30</v>
      </c>
      <c r="B39" s="648" t="s">
        <v>147</v>
      </c>
      <c r="C39" s="649">
        <v>38.5</v>
      </c>
      <c r="D39" s="621">
        <v>55.5</v>
      </c>
      <c r="E39" s="631">
        <v>18.6</v>
      </c>
      <c r="F39" s="650">
        <v>44.155844155844136</v>
      </c>
      <c r="G39" s="631">
        <v>-66.48648648648648</v>
      </c>
      <c r="H39" s="638"/>
    </row>
    <row r="40" spans="1:8" ht="12.75">
      <c r="A40" s="630">
        <v>31</v>
      </c>
      <c r="B40" s="648" t="s">
        <v>148</v>
      </c>
      <c r="C40" s="649">
        <v>0.6</v>
      </c>
      <c r="D40" s="621">
        <v>23.9</v>
      </c>
      <c r="E40" s="631">
        <v>35.7</v>
      </c>
      <c r="F40" s="650" t="s">
        <v>1186</v>
      </c>
      <c r="G40" s="631">
        <v>49.372384937238536</v>
      </c>
      <c r="H40" s="638"/>
    </row>
    <row r="41" spans="1:8" ht="12.75">
      <c r="A41" s="630">
        <v>32</v>
      </c>
      <c r="B41" s="648" t="s">
        <v>149</v>
      </c>
      <c r="C41" s="649">
        <v>112.3</v>
      </c>
      <c r="D41" s="621">
        <v>10.4</v>
      </c>
      <c r="E41" s="631">
        <v>0</v>
      </c>
      <c r="F41" s="650">
        <v>-90.73909171861087</v>
      </c>
      <c r="G41" s="631">
        <v>-100</v>
      </c>
      <c r="H41" s="638"/>
    </row>
    <row r="42" spans="1:8" ht="12.75">
      <c r="A42" s="630">
        <v>33</v>
      </c>
      <c r="B42" s="648" t="s">
        <v>150</v>
      </c>
      <c r="C42" s="649">
        <v>746.3</v>
      </c>
      <c r="D42" s="621">
        <v>889.1</v>
      </c>
      <c r="E42" s="631">
        <v>1377.5</v>
      </c>
      <c r="F42" s="650">
        <v>19.134396355353076</v>
      </c>
      <c r="G42" s="631">
        <v>54.93195366100551</v>
      </c>
      <c r="H42" s="638"/>
    </row>
    <row r="43" spans="1:8" ht="12.75">
      <c r="A43" s="630">
        <v>34</v>
      </c>
      <c r="B43" s="648" t="s">
        <v>696</v>
      </c>
      <c r="C43" s="649">
        <v>38.9</v>
      </c>
      <c r="D43" s="621">
        <v>128.3</v>
      </c>
      <c r="E43" s="631">
        <v>6.5</v>
      </c>
      <c r="F43" s="650">
        <v>229.8200514138818</v>
      </c>
      <c r="G43" s="631">
        <v>-94.93374902572097</v>
      </c>
      <c r="H43" s="638"/>
    </row>
    <row r="44" spans="1:8" ht="12.75">
      <c r="A44" s="630">
        <v>35</v>
      </c>
      <c r="B44" s="648" t="s">
        <v>151</v>
      </c>
      <c r="C44" s="649">
        <v>31.1</v>
      </c>
      <c r="D44" s="621">
        <v>4.8</v>
      </c>
      <c r="E44" s="631">
        <v>64.5</v>
      </c>
      <c r="F44" s="650">
        <v>-84.56591639871382</v>
      </c>
      <c r="G44" s="631" t="s">
        <v>1186</v>
      </c>
      <c r="H44" s="638"/>
    </row>
    <row r="45" spans="1:8" ht="12.75">
      <c r="A45" s="630">
        <v>36</v>
      </c>
      <c r="B45" s="648" t="s">
        <v>152</v>
      </c>
      <c r="C45" s="649">
        <v>238.5</v>
      </c>
      <c r="D45" s="621">
        <v>901.4</v>
      </c>
      <c r="E45" s="631">
        <v>130</v>
      </c>
      <c r="F45" s="650">
        <v>277.94549266247384</v>
      </c>
      <c r="G45" s="631">
        <v>-85.57798979365431</v>
      </c>
      <c r="H45" s="638"/>
    </row>
    <row r="46" spans="1:8" ht="12.75">
      <c r="A46" s="630">
        <v>37</v>
      </c>
      <c r="B46" s="648" t="s">
        <v>153</v>
      </c>
      <c r="C46" s="649">
        <v>73.7</v>
      </c>
      <c r="D46" s="621">
        <v>23.9</v>
      </c>
      <c r="E46" s="631">
        <v>40.1</v>
      </c>
      <c r="F46" s="650">
        <v>-67.57123473541384</v>
      </c>
      <c r="G46" s="631">
        <v>67.7824267782427</v>
      </c>
      <c r="H46" s="638"/>
    </row>
    <row r="47" spans="1:8" ht="12.75">
      <c r="A47" s="630">
        <v>38</v>
      </c>
      <c r="B47" s="648" t="s">
        <v>154</v>
      </c>
      <c r="C47" s="649">
        <v>99.3</v>
      </c>
      <c r="D47" s="621">
        <v>75.6</v>
      </c>
      <c r="E47" s="631">
        <v>80.8</v>
      </c>
      <c r="F47" s="650">
        <v>-23.86706948640483</v>
      </c>
      <c r="G47" s="631">
        <v>6.878306878306859</v>
      </c>
      <c r="H47" s="638"/>
    </row>
    <row r="48" spans="1:8" ht="12.75">
      <c r="A48" s="630">
        <v>39</v>
      </c>
      <c r="B48" s="648" t="s">
        <v>155</v>
      </c>
      <c r="C48" s="649">
        <v>88.3</v>
      </c>
      <c r="D48" s="621">
        <v>401.9</v>
      </c>
      <c r="E48" s="631">
        <v>145.9</v>
      </c>
      <c r="F48" s="650">
        <v>355.15288788221966</v>
      </c>
      <c r="G48" s="631">
        <v>-63.69743717342623</v>
      </c>
      <c r="H48" s="638"/>
    </row>
    <row r="49" spans="1:8" ht="12.75">
      <c r="A49" s="630">
        <v>40</v>
      </c>
      <c r="B49" s="648" t="s">
        <v>156</v>
      </c>
      <c r="C49" s="649">
        <v>145</v>
      </c>
      <c r="D49" s="621">
        <v>80.9</v>
      </c>
      <c r="E49" s="631">
        <v>71.5</v>
      </c>
      <c r="F49" s="650">
        <v>-44.20689655172413</v>
      </c>
      <c r="G49" s="631">
        <v>-11.619283065512988</v>
      </c>
      <c r="H49" s="638"/>
    </row>
    <row r="50" spans="1:8" ht="12.75">
      <c r="A50" s="630">
        <v>41</v>
      </c>
      <c r="B50" s="648" t="s">
        <v>157</v>
      </c>
      <c r="C50" s="649">
        <v>148</v>
      </c>
      <c r="D50" s="621">
        <v>259.3</v>
      </c>
      <c r="E50" s="631">
        <v>126.1</v>
      </c>
      <c r="F50" s="650">
        <v>75.20270270270271</v>
      </c>
      <c r="G50" s="631">
        <v>-51.36907057462399</v>
      </c>
      <c r="H50" s="638"/>
    </row>
    <row r="51" spans="1:8" ht="12.75">
      <c r="A51" s="630">
        <v>42</v>
      </c>
      <c r="B51" s="648" t="s">
        <v>158</v>
      </c>
      <c r="C51" s="649">
        <v>49.9</v>
      </c>
      <c r="D51" s="621">
        <v>41.6</v>
      </c>
      <c r="E51" s="631">
        <v>8.5</v>
      </c>
      <c r="F51" s="650">
        <v>-16.63326653306612</v>
      </c>
      <c r="G51" s="631">
        <v>-79.5673076923077</v>
      </c>
      <c r="H51" s="638"/>
    </row>
    <row r="52" spans="1:8" ht="12.75">
      <c r="A52" s="630">
        <v>43</v>
      </c>
      <c r="B52" s="648" t="s">
        <v>159</v>
      </c>
      <c r="C52" s="649">
        <v>20.7</v>
      </c>
      <c r="D52" s="621">
        <v>23.9</v>
      </c>
      <c r="E52" s="631">
        <v>18.8</v>
      </c>
      <c r="F52" s="650">
        <v>15.458937198067659</v>
      </c>
      <c r="G52" s="631">
        <v>-21.338912133891213</v>
      </c>
      <c r="H52" s="638"/>
    </row>
    <row r="53" spans="1:8" ht="12.75">
      <c r="A53" s="630">
        <v>44</v>
      </c>
      <c r="B53" s="648" t="s">
        <v>160</v>
      </c>
      <c r="C53" s="649">
        <v>836.3</v>
      </c>
      <c r="D53" s="621">
        <v>786.7</v>
      </c>
      <c r="E53" s="631">
        <v>833</v>
      </c>
      <c r="F53" s="650">
        <v>-5.930886045677369</v>
      </c>
      <c r="G53" s="631">
        <v>5.885343841362655</v>
      </c>
      <c r="H53" s="638"/>
    </row>
    <row r="54" spans="1:8" ht="12.75">
      <c r="A54" s="630">
        <v>45</v>
      </c>
      <c r="B54" s="648" t="s">
        <v>161</v>
      </c>
      <c r="C54" s="649">
        <v>1388.5</v>
      </c>
      <c r="D54" s="621">
        <v>1130.4</v>
      </c>
      <c r="E54" s="631">
        <v>758.2</v>
      </c>
      <c r="F54" s="650">
        <v>-18.58840475333095</v>
      </c>
      <c r="G54" s="631">
        <v>-32.92639773531495</v>
      </c>
      <c r="H54" s="638"/>
    </row>
    <row r="55" spans="1:8" ht="12.75">
      <c r="A55" s="630">
        <v>46</v>
      </c>
      <c r="B55" s="648" t="s">
        <v>162</v>
      </c>
      <c r="C55" s="649">
        <v>27.2</v>
      </c>
      <c r="D55" s="621">
        <v>297.2</v>
      </c>
      <c r="E55" s="631">
        <v>165.2</v>
      </c>
      <c r="F55" s="650">
        <v>992.6470588235293</v>
      </c>
      <c r="G55" s="631">
        <v>-44.41453566621802</v>
      </c>
      <c r="H55" s="638"/>
    </row>
    <row r="56" spans="1:8" ht="12.75">
      <c r="A56" s="630">
        <v>47</v>
      </c>
      <c r="B56" s="648" t="s">
        <v>163</v>
      </c>
      <c r="C56" s="649">
        <v>0</v>
      </c>
      <c r="D56" s="621">
        <v>0.5</v>
      </c>
      <c r="E56" s="631">
        <v>1.3</v>
      </c>
      <c r="F56" s="650" t="s">
        <v>1186</v>
      </c>
      <c r="G56" s="631">
        <v>160</v>
      </c>
      <c r="H56" s="638"/>
    </row>
    <row r="57" spans="1:8" ht="12.75">
      <c r="A57" s="630">
        <v>48</v>
      </c>
      <c r="B57" s="648" t="s">
        <v>164</v>
      </c>
      <c r="C57" s="649">
        <v>2.5</v>
      </c>
      <c r="D57" s="621">
        <v>65.3</v>
      </c>
      <c r="E57" s="631">
        <v>12.1</v>
      </c>
      <c r="F57" s="650" t="s">
        <v>1186</v>
      </c>
      <c r="G57" s="631">
        <v>-81.47013782542113</v>
      </c>
      <c r="H57" s="638"/>
    </row>
    <row r="58" spans="1:8" ht="12.75">
      <c r="A58" s="630">
        <v>49</v>
      </c>
      <c r="B58" s="648" t="s">
        <v>165</v>
      </c>
      <c r="C58" s="649">
        <v>472.5</v>
      </c>
      <c r="D58" s="621">
        <v>390</v>
      </c>
      <c r="E58" s="631">
        <v>210.5</v>
      </c>
      <c r="F58" s="650">
        <v>-17.46031746031747</v>
      </c>
      <c r="G58" s="631">
        <v>-46.02564102564103</v>
      </c>
      <c r="H58" s="638"/>
    </row>
    <row r="59" spans="1:8" ht="12.75">
      <c r="A59" s="630">
        <v>50</v>
      </c>
      <c r="B59" s="648" t="s">
        <v>166</v>
      </c>
      <c r="C59" s="649">
        <v>0</v>
      </c>
      <c r="D59" s="621">
        <v>0</v>
      </c>
      <c r="E59" s="631">
        <v>0</v>
      </c>
      <c r="F59" s="650" t="s">
        <v>1186</v>
      </c>
      <c r="G59" s="631" t="s">
        <v>1186</v>
      </c>
      <c r="H59" s="638"/>
    </row>
    <row r="60" spans="1:8" ht="12.75">
      <c r="A60" s="630">
        <v>51</v>
      </c>
      <c r="B60" s="648" t="s">
        <v>167</v>
      </c>
      <c r="C60" s="649">
        <v>1683.9</v>
      </c>
      <c r="D60" s="621">
        <v>988.5</v>
      </c>
      <c r="E60" s="631">
        <v>720.2</v>
      </c>
      <c r="F60" s="650">
        <v>-41.29698913237129</v>
      </c>
      <c r="G60" s="631">
        <v>-27.142134547293864</v>
      </c>
      <c r="H60" s="638"/>
    </row>
    <row r="61" spans="1:8" ht="12.75">
      <c r="A61" s="630"/>
      <c r="B61" s="651" t="s">
        <v>168</v>
      </c>
      <c r="C61" s="652">
        <v>1994.39</v>
      </c>
      <c r="D61" s="653">
        <v>4782.476000000001</v>
      </c>
      <c r="E61" s="654">
        <v>3191.614999999998</v>
      </c>
      <c r="F61" s="655">
        <v>139.79642898329803</v>
      </c>
      <c r="G61" s="632">
        <v>-33.264380208076375</v>
      </c>
      <c r="H61" s="638"/>
    </row>
    <row r="62" spans="1:8" ht="13.5" thickBot="1">
      <c r="A62" s="633"/>
      <c r="B62" s="656" t="s">
        <v>169</v>
      </c>
      <c r="C62" s="657">
        <v>12961.1</v>
      </c>
      <c r="D62" s="634">
        <v>15066.2</v>
      </c>
      <c r="E62" s="658">
        <v>12195.2</v>
      </c>
      <c r="F62" s="635">
        <v>16.241677018154334</v>
      </c>
      <c r="G62" s="636">
        <v>-19.05589996150323</v>
      </c>
      <c r="H62" s="638"/>
    </row>
    <row r="63" spans="1:8" ht="12.75">
      <c r="A63" s="659"/>
      <c r="B63" s="659"/>
      <c r="C63" s="659"/>
      <c r="D63" s="659"/>
      <c r="E63" s="659"/>
      <c r="F63" s="659"/>
      <c r="G63" s="659"/>
      <c r="H63" s="638"/>
    </row>
    <row r="64" spans="1:8" ht="12.75">
      <c r="A64" s="659" t="s">
        <v>1279</v>
      </c>
      <c r="B64" s="659"/>
      <c r="C64" s="659"/>
      <c r="D64" s="659"/>
      <c r="E64" s="659"/>
      <c r="F64" s="659"/>
      <c r="G64" s="850"/>
      <c r="H64" s="638"/>
    </row>
    <row r="65" spans="1:8" ht="12.75">
      <c r="A65" s="13" t="s">
        <v>857</v>
      </c>
      <c r="B65" s="13"/>
      <c r="C65" s="638"/>
      <c r="D65" s="638"/>
      <c r="E65" s="638"/>
      <c r="F65" s="638"/>
      <c r="G65" s="638"/>
      <c r="H65" s="638"/>
    </row>
    <row r="66" spans="1:8" ht="12.75">
      <c r="A66" s="638"/>
      <c r="B66" s="638"/>
      <c r="C66" s="638"/>
      <c r="D66" s="638"/>
      <c r="E66" s="638"/>
      <c r="F66" s="638"/>
      <c r="G66" s="638"/>
      <c r="H66" s="638"/>
    </row>
    <row r="67" spans="1:8" ht="12.75">
      <c r="A67" s="638"/>
      <c r="B67" s="638"/>
      <c r="C67" s="638"/>
      <c r="D67" s="638"/>
      <c r="E67" s="638"/>
      <c r="F67" s="638"/>
      <c r="G67" s="638"/>
      <c r="H67" s="638"/>
    </row>
  </sheetData>
  <mergeCells count="3">
    <mergeCell ref="C4:E4"/>
    <mergeCell ref="F4:G4"/>
    <mergeCell ref="A1:G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customWidth="1"/>
    <col min="2" max="2" width="26.421875" style="0" customWidth="1"/>
    <col min="7" max="7" width="10.57421875" style="0" customWidth="1"/>
  </cols>
  <sheetData>
    <row r="1" spans="1:7" ht="15.75" customHeight="1">
      <c r="A1" s="1618" t="s">
        <v>1365</v>
      </c>
      <c r="B1" s="1618"/>
      <c r="C1" s="1618"/>
      <c r="D1" s="1618"/>
      <c r="E1" s="1618"/>
      <c r="F1" s="1618"/>
      <c r="G1" s="1618"/>
    </row>
    <row r="2" spans="1:8" ht="15.75">
      <c r="A2" s="297" t="s">
        <v>817</v>
      </c>
      <c r="B2" s="298"/>
      <c r="C2" s="298"/>
      <c r="D2" s="298"/>
      <c r="E2" s="298"/>
      <c r="F2" s="298"/>
      <c r="G2" s="298"/>
      <c r="H2" s="251"/>
    </row>
    <row r="3" spans="1:8" ht="13.5" thickBot="1">
      <c r="A3" s="299"/>
      <c r="B3" s="300"/>
      <c r="C3" s="300"/>
      <c r="D3" s="301"/>
      <c r="E3" s="301"/>
      <c r="F3" s="300"/>
      <c r="G3" s="329" t="s">
        <v>16</v>
      </c>
      <c r="H3" s="251"/>
    </row>
    <row r="4" spans="1:7" ht="12.75">
      <c r="A4" s="660"/>
      <c r="B4" s="626"/>
      <c r="C4" s="1801" t="s">
        <v>945</v>
      </c>
      <c r="D4" s="1801"/>
      <c r="E4" s="1802"/>
      <c r="F4" s="1803" t="s">
        <v>1245</v>
      </c>
      <c r="G4" s="1800"/>
    </row>
    <row r="5" spans="1:7" ht="12.75">
      <c r="A5" s="627"/>
      <c r="B5" s="639"/>
      <c r="C5" s="640" t="s">
        <v>1095</v>
      </c>
      <c r="D5" s="624" t="s">
        <v>336</v>
      </c>
      <c r="E5" s="628" t="s">
        <v>1218</v>
      </c>
      <c r="F5" s="642" t="s">
        <v>336</v>
      </c>
      <c r="G5" s="628" t="s">
        <v>1219</v>
      </c>
    </row>
    <row r="6" spans="1:7" ht="12.75">
      <c r="A6" s="661"/>
      <c r="B6" s="644" t="s">
        <v>1277</v>
      </c>
      <c r="C6" s="662">
        <v>3522.1</v>
      </c>
      <c r="D6" s="620">
        <v>8128.6</v>
      </c>
      <c r="E6" s="629">
        <v>6386.6</v>
      </c>
      <c r="F6" s="647">
        <v>130.78845007240005</v>
      </c>
      <c r="G6" s="629">
        <v>-21.430504637945035</v>
      </c>
    </row>
    <row r="7" spans="1:7" ht="12.75">
      <c r="A7" s="630">
        <v>1</v>
      </c>
      <c r="B7" s="648" t="s">
        <v>173</v>
      </c>
      <c r="C7" s="663">
        <v>53.3</v>
      </c>
      <c r="D7" s="621">
        <v>98.6</v>
      </c>
      <c r="E7" s="631">
        <v>350.9</v>
      </c>
      <c r="F7" s="650">
        <v>84.99061913696059</v>
      </c>
      <c r="G7" s="631">
        <v>255.88235294117652</v>
      </c>
    </row>
    <row r="8" spans="1:7" ht="12.75">
      <c r="A8" s="630">
        <v>2</v>
      </c>
      <c r="B8" s="648" t="s">
        <v>136</v>
      </c>
      <c r="C8" s="664">
        <v>35</v>
      </c>
      <c r="D8" s="621">
        <v>164.7</v>
      </c>
      <c r="E8" s="631">
        <v>135</v>
      </c>
      <c r="F8" s="650">
        <v>370.57142857142856</v>
      </c>
      <c r="G8" s="631">
        <v>-18.032786885245883</v>
      </c>
    </row>
    <row r="9" spans="1:7" ht="12.75">
      <c r="A9" s="630">
        <v>3</v>
      </c>
      <c r="B9" s="648" t="s">
        <v>174</v>
      </c>
      <c r="C9" s="664">
        <v>21.7</v>
      </c>
      <c r="D9" s="621">
        <v>132.2</v>
      </c>
      <c r="E9" s="631">
        <v>336.1</v>
      </c>
      <c r="F9" s="650">
        <v>509.2165898617511</v>
      </c>
      <c r="G9" s="631">
        <v>154.23600605143722</v>
      </c>
    </row>
    <row r="10" spans="1:7" ht="12.75">
      <c r="A10" s="630">
        <v>4</v>
      </c>
      <c r="B10" s="648" t="s">
        <v>175</v>
      </c>
      <c r="C10" s="664">
        <v>0</v>
      </c>
      <c r="D10" s="621">
        <v>0</v>
      </c>
      <c r="E10" s="631">
        <v>0</v>
      </c>
      <c r="F10" s="650" t="s">
        <v>1186</v>
      </c>
      <c r="G10" s="631" t="s">
        <v>1186</v>
      </c>
    </row>
    <row r="11" spans="1:7" ht="12.75">
      <c r="A11" s="630">
        <v>5</v>
      </c>
      <c r="B11" s="648" t="s">
        <v>148</v>
      </c>
      <c r="C11" s="664">
        <v>61.9</v>
      </c>
      <c r="D11" s="621">
        <v>397.1</v>
      </c>
      <c r="E11" s="631">
        <v>677.8</v>
      </c>
      <c r="F11" s="650">
        <v>541.518578352181</v>
      </c>
      <c r="G11" s="631">
        <v>70.68748426089144</v>
      </c>
    </row>
    <row r="12" spans="1:7" ht="12.75">
      <c r="A12" s="630">
        <v>6</v>
      </c>
      <c r="B12" s="648" t="s">
        <v>696</v>
      </c>
      <c r="C12" s="664">
        <v>232.5</v>
      </c>
      <c r="D12" s="621">
        <v>3087.4</v>
      </c>
      <c r="E12" s="631">
        <v>1961.3</v>
      </c>
      <c r="F12" s="650" t="s">
        <v>1186</v>
      </c>
      <c r="G12" s="631">
        <v>-36.47405583986526</v>
      </c>
    </row>
    <row r="13" spans="1:7" ht="12.75">
      <c r="A13" s="630">
        <v>7</v>
      </c>
      <c r="B13" s="648" t="s">
        <v>176</v>
      </c>
      <c r="C13" s="664">
        <v>1581.3</v>
      </c>
      <c r="D13" s="621">
        <v>1772.6</v>
      </c>
      <c r="E13" s="631">
        <v>1323.1</v>
      </c>
      <c r="F13" s="650">
        <v>12.097641181306543</v>
      </c>
      <c r="G13" s="631">
        <v>-25.358230847342895</v>
      </c>
    </row>
    <row r="14" spans="1:7" ht="12.75">
      <c r="A14" s="630">
        <v>8</v>
      </c>
      <c r="B14" s="648" t="s">
        <v>177</v>
      </c>
      <c r="C14" s="664">
        <v>9.2</v>
      </c>
      <c r="D14" s="621">
        <v>4.2</v>
      </c>
      <c r="E14" s="631">
        <v>10.3</v>
      </c>
      <c r="F14" s="650">
        <v>-54.347826086956516</v>
      </c>
      <c r="G14" s="631">
        <v>145.23809523809524</v>
      </c>
    </row>
    <row r="15" spans="1:7" ht="12.75">
      <c r="A15" s="630">
        <v>9</v>
      </c>
      <c r="B15" s="648" t="s">
        <v>178</v>
      </c>
      <c r="C15" s="664">
        <v>54.9</v>
      </c>
      <c r="D15" s="621">
        <v>120.3</v>
      </c>
      <c r="E15" s="631">
        <v>93.8</v>
      </c>
      <c r="F15" s="650">
        <v>119.12568306010928</v>
      </c>
      <c r="G15" s="631">
        <v>-22.02826267664173</v>
      </c>
    </row>
    <row r="16" spans="1:7" ht="12.75">
      <c r="A16" s="630">
        <v>10</v>
      </c>
      <c r="B16" s="648" t="s">
        <v>179</v>
      </c>
      <c r="C16" s="664">
        <v>48</v>
      </c>
      <c r="D16" s="621">
        <v>125.6</v>
      </c>
      <c r="E16" s="631">
        <v>93.8</v>
      </c>
      <c r="F16" s="650">
        <v>161.66666666666669</v>
      </c>
      <c r="G16" s="631">
        <v>-25.318471337579624</v>
      </c>
    </row>
    <row r="17" spans="1:7" ht="12.75">
      <c r="A17" s="630">
        <v>11</v>
      </c>
      <c r="B17" s="648" t="s">
        <v>180</v>
      </c>
      <c r="C17" s="664">
        <v>22.8</v>
      </c>
      <c r="D17" s="621">
        <v>26.5</v>
      </c>
      <c r="E17" s="631">
        <v>40.7</v>
      </c>
      <c r="F17" s="650">
        <v>16.228070175438617</v>
      </c>
      <c r="G17" s="631">
        <v>53.58490566037736</v>
      </c>
    </row>
    <row r="18" spans="1:7" ht="12.75">
      <c r="A18" s="630">
        <v>12</v>
      </c>
      <c r="B18" s="648" t="s">
        <v>181</v>
      </c>
      <c r="C18" s="664">
        <v>1401.5</v>
      </c>
      <c r="D18" s="621">
        <v>2199.4</v>
      </c>
      <c r="E18" s="631">
        <v>1363.8</v>
      </c>
      <c r="F18" s="650">
        <v>56.93185872279702</v>
      </c>
      <c r="G18" s="631">
        <v>-37.99217968536874</v>
      </c>
    </row>
    <row r="19" spans="1:7" ht="13.5" thickBot="1">
      <c r="A19" s="649"/>
      <c r="B19" s="651" t="s">
        <v>168</v>
      </c>
      <c r="C19" s="665">
        <v>2473.9</v>
      </c>
      <c r="D19" s="622">
        <v>2988.2</v>
      </c>
      <c r="E19" s="666">
        <v>1392.9</v>
      </c>
      <c r="F19" s="655">
        <v>20.78903755204334</v>
      </c>
      <c r="G19" s="632">
        <v>-53.38665417308081</v>
      </c>
    </row>
    <row r="20" spans="1:7" ht="13.5" thickBot="1">
      <c r="A20" s="1370"/>
      <c r="B20" s="1371" t="s">
        <v>182</v>
      </c>
      <c r="C20" s="1372">
        <v>5996</v>
      </c>
      <c r="D20" s="1372">
        <v>11116.8</v>
      </c>
      <c r="E20" s="1372">
        <v>7779.5</v>
      </c>
      <c r="F20" s="1373">
        <v>85.40360240160106</v>
      </c>
      <c r="G20" s="1373">
        <v>-30.02032959124928</v>
      </c>
    </row>
    <row r="21" spans="1:7" ht="12.75">
      <c r="A21" s="13" t="s">
        <v>857</v>
      </c>
      <c r="B21" s="13"/>
      <c r="G21" s="251"/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A1" sqref="A1:IV16384"/>
    </sheetView>
  </sheetViews>
  <sheetFormatPr defaultColWidth="9.140625" defaultRowHeight="12.75"/>
  <cols>
    <col min="1" max="1" width="2.00390625" style="0" customWidth="1"/>
    <col min="2" max="2" width="4.421875" style="13" customWidth="1"/>
    <col min="3" max="3" width="31.140625" style="0" customWidth="1"/>
    <col min="4" max="8" width="9.8515625" style="0" customWidth="1"/>
    <col min="9" max="9" width="1.7109375" style="0" customWidth="1"/>
  </cols>
  <sheetData>
    <row r="1" spans="2:8" s="47" customFormat="1" ht="15.75">
      <c r="B1" s="1618" t="s">
        <v>1366</v>
      </c>
      <c r="C1" s="1618"/>
      <c r="D1" s="1618"/>
      <c r="E1" s="1618"/>
      <c r="F1" s="1618"/>
      <c r="G1" s="1618"/>
      <c r="H1" s="1618"/>
    </row>
    <row r="2" spans="2:8" s="47" customFormat="1" ht="15.75">
      <c r="B2" s="1804" t="s">
        <v>443</v>
      </c>
      <c r="C2" s="1804"/>
      <c r="D2" s="1804"/>
      <c r="E2" s="1804"/>
      <c r="F2" s="1804"/>
      <c r="G2" s="1804"/>
      <c r="H2" s="1804"/>
    </row>
    <row r="3" spans="2:8" ht="13.5" thickBot="1">
      <c r="B3" s="1805" t="s">
        <v>582</v>
      </c>
      <c r="C3" s="1805"/>
      <c r="D3" s="1805"/>
      <c r="E3" s="1805"/>
      <c r="F3" s="1805"/>
      <c r="G3" s="1805"/>
      <c r="H3" s="1805"/>
    </row>
    <row r="4" spans="1:9" s="30" customFormat="1" ht="15.75" customHeight="1">
      <c r="A4" s="852"/>
      <c r="B4" s="863"/>
      <c r="C4" s="864"/>
      <c r="D4" s="1806" t="s">
        <v>614</v>
      </c>
      <c r="E4" s="1806"/>
      <c r="F4" s="1806"/>
      <c r="G4" s="1807" t="s">
        <v>1245</v>
      </c>
      <c r="H4" s="1808"/>
      <c r="I4" s="852"/>
    </row>
    <row r="5" spans="1:9" s="246" customFormat="1" ht="16.5" customHeight="1">
      <c r="A5" s="853"/>
      <c r="B5" s="865"/>
      <c r="C5" s="854"/>
      <c r="D5" s="855" t="s">
        <v>1095</v>
      </c>
      <c r="E5" s="855" t="s">
        <v>336</v>
      </c>
      <c r="F5" s="855" t="s">
        <v>1218</v>
      </c>
      <c r="G5" s="855" t="s">
        <v>336</v>
      </c>
      <c r="H5" s="882" t="s">
        <v>1219</v>
      </c>
      <c r="I5" s="853"/>
    </row>
    <row r="6" spans="1:9" ht="12.75">
      <c r="A6" s="45"/>
      <c r="B6" s="866"/>
      <c r="C6" s="856" t="s">
        <v>1277</v>
      </c>
      <c r="D6" s="870">
        <v>30997.302999999996</v>
      </c>
      <c r="E6" s="871">
        <v>40247.162</v>
      </c>
      <c r="F6" s="871">
        <v>50162.576000000015</v>
      </c>
      <c r="G6" s="870">
        <v>29.840850992746056</v>
      </c>
      <c r="H6" s="872">
        <v>24.63630603320557</v>
      </c>
      <c r="I6" s="331"/>
    </row>
    <row r="7" spans="1:9" ht="12.75">
      <c r="A7" s="45"/>
      <c r="B7" s="867">
        <v>1</v>
      </c>
      <c r="C7" s="857" t="s">
        <v>183</v>
      </c>
      <c r="D7" s="873">
        <v>564.6</v>
      </c>
      <c r="E7" s="874">
        <v>691.8</v>
      </c>
      <c r="F7" s="874">
        <v>1220.9</v>
      </c>
      <c r="G7" s="873">
        <v>22.52922422954302</v>
      </c>
      <c r="H7" s="875">
        <v>76.48164209309053</v>
      </c>
      <c r="I7" s="331"/>
    </row>
    <row r="8" spans="1:9" ht="12.75">
      <c r="A8" s="45"/>
      <c r="B8" s="867">
        <v>2</v>
      </c>
      <c r="C8" s="857" t="s">
        <v>444</v>
      </c>
      <c r="D8" s="873">
        <v>195.162</v>
      </c>
      <c r="E8" s="874">
        <v>159.57</v>
      </c>
      <c r="F8" s="874">
        <v>318.52400000000006</v>
      </c>
      <c r="G8" s="873">
        <v>-18.237156823561975</v>
      </c>
      <c r="H8" s="875">
        <v>99.61396252428406</v>
      </c>
      <c r="I8" s="45"/>
    </row>
    <row r="9" spans="1:9" ht="12.75">
      <c r="A9" s="45"/>
      <c r="B9" s="867">
        <v>3</v>
      </c>
      <c r="C9" s="857" t="s">
        <v>184</v>
      </c>
      <c r="D9" s="873">
        <v>67.6</v>
      </c>
      <c r="E9" s="874">
        <v>160.1</v>
      </c>
      <c r="F9" s="874">
        <v>223</v>
      </c>
      <c r="G9" s="873">
        <v>136.83431952662727</v>
      </c>
      <c r="H9" s="875">
        <v>39.2879450343535</v>
      </c>
      <c r="I9" s="45"/>
    </row>
    <row r="10" spans="1:9" ht="12.75">
      <c r="A10" s="45"/>
      <c r="B10" s="867">
        <v>4</v>
      </c>
      <c r="C10" s="857" t="s">
        <v>185</v>
      </c>
      <c r="D10" s="873">
        <v>53.4</v>
      </c>
      <c r="E10" s="874">
        <v>24.5</v>
      </c>
      <c r="F10" s="874">
        <v>73.6</v>
      </c>
      <c r="G10" s="873">
        <v>-54.119850187265925</v>
      </c>
      <c r="H10" s="875">
        <v>200.4081632653061</v>
      </c>
      <c r="I10" s="45"/>
    </row>
    <row r="11" spans="1:9" ht="12.75">
      <c r="A11" s="45"/>
      <c r="B11" s="867">
        <v>5</v>
      </c>
      <c r="C11" s="857" t="s">
        <v>186</v>
      </c>
      <c r="D11" s="873">
        <v>85.5</v>
      </c>
      <c r="E11" s="874">
        <v>135.7</v>
      </c>
      <c r="F11" s="874">
        <v>154.1</v>
      </c>
      <c r="G11" s="873">
        <v>58.71345029239765</v>
      </c>
      <c r="H11" s="875">
        <v>13.559322033898312</v>
      </c>
      <c r="I11" s="45"/>
    </row>
    <row r="12" spans="1:9" ht="12.75">
      <c r="A12" s="45"/>
      <c r="B12" s="867">
        <v>6</v>
      </c>
      <c r="C12" s="857" t="s">
        <v>187</v>
      </c>
      <c r="D12" s="873">
        <v>707.2</v>
      </c>
      <c r="E12" s="874">
        <v>803.4</v>
      </c>
      <c r="F12" s="874">
        <v>1362.1</v>
      </c>
      <c r="G12" s="873">
        <v>13.602941176470608</v>
      </c>
      <c r="H12" s="875">
        <v>69.54194672641273</v>
      </c>
      <c r="I12" s="45"/>
    </row>
    <row r="13" spans="1:9" ht="12.75">
      <c r="A13" s="45"/>
      <c r="B13" s="867">
        <v>7</v>
      </c>
      <c r="C13" s="857" t="s">
        <v>188</v>
      </c>
      <c r="D13" s="873">
        <v>128.5</v>
      </c>
      <c r="E13" s="874">
        <v>0.6</v>
      </c>
      <c r="F13" s="874">
        <v>284.2</v>
      </c>
      <c r="G13" s="873">
        <v>-99.53307392996109</v>
      </c>
      <c r="H13" s="875" t="s">
        <v>1186</v>
      </c>
      <c r="I13" s="45"/>
    </row>
    <row r="14" spans="1:9" ht="12.75">
      <c r="A14" s="45"/>
      <c r="B14" s="867">
        <v>8</v>
      </c>
      <c r="C14" s="857" t="s">
        <v>126</v>
      </c>
      <c r="D14" s="873">
        <v>855.5</v>
      </c>
      <c r="E14" s="874">
        <v>985.5</v>
      </c>
      <c r="F14" s="874">
        <v>927.2</v>
      </c>
      <c r="G14" s="873">
        <v>15.19579193454122</v>
      </c>
      <c r="H14" s="875">
        <v>-5.915778792491125</v>
      </c>
      <c r="I14" s="45"/>
    </row>
    <row r="15" spans="1:9" ht="12.75">
      <c r="A15" s="45"/>
      <c r="B15" s="867">
        <v>9</v>
      </c>
      <c r="C15" s="857" t="s">
        <v>189</v>
      </c>
      <c r="D15" s="873">
        <v>210.8</v>
      </c>
      <c r="E15" s="874">
        <v>188</v>
      </c>
      <c r="F15" s="874">
        <v>486.1</v>
      </c>
      <c r="G15" s="873">
        <v>-10.815939278937364</v>
      </c>
      <c r="H15" s="875">
        <v>158.56382978723406</v>
      </c>
      <c r="I15" s="45"/>
    </row>
    <row r="16" spans="1:9" ht="12.75">
      <c r="A16" s="45"/>
      <c r="B16" s="867">
        <v>10</v>
      </c>
      <c r="C16" s="857" t="s">
        <v>190</v>
      </c>
      <c r="D16" s="873">
        <v>1272.123</v>
      </c>
      <c r="E16" s="874">
        <v>3007.8759999999997</v>
      </c>
      <c r="F16" s="874">
        <v>1895.399</v>
      </c>
      <c r="G16" s="873">
        <v>136.44537517205487</v>
      </c>
      <c r="H16" s="875">
        <v>-36.98546748602668</v>
      </c>
      <c r="I16" s="45"/>
    </row>
    <row r="17" spans="1:9" ht="12.75">
      <c r="A17" s="45"/>
      <c r="B17" s="867">
        <v>11</v>
      </c>
      <c r="C17" s="857" t="s">
        <v>191</v>
      </c>
      <c r="D17" s="873">
        <v>18.7</v>
      </c>
      <c r="E17" s="874">
        <v>14.8</v>
      </c>
      <c r="F17" s="874">
        <v>28.9</v>
      </c>
      <c r="G17" s="873">
        <v>-20.85561497326202</v>
      </c>
      <c r="H17" s="875">
        <v>95.27027027027023</v>
      </c>
      <c r="I17" s="45"/>
    </row>
    <row r="18" spans="1:9" ht="12.75">
      <c r="A18" s="45"/>
      <c r="B18" s="867">
        <v>12</v>
      </c>
      <c r="C18" s="857" t="s">
        <v>192</v>
      </c>
      <c r="D18" s="873">
        <v>187</v>
      </c>
      <c r="E18" s="874">
        <v>258.1</v>
      </c>
      <c r="F18" s="874">
        <v>483.6</v>
      </c>
      <c r="G18" s="873">
        <v>38.02139037433156</v>
      </c>
      <c r="H18" s="875">
        <v>87.36923672994962</v>
      </c>
      <c r="I18" s="45"/>
    </row>
    <row r="19" spans="1:9" ht="12.75">
      <c r="A19" s="45"/>
      <c r="B19" s="867">
        <v>13</v>
      </c>
      <c r="C19" s="857" t="s">
        <v>193</v>
      </c>
      <c r="D19" s="873">
        <v>85.6</v>
      </c>
      <c r="E19" s="874">
        <v>96.9</v>
      </c>
      <c r="F19" s="874">
        <v>87.7</v>
      </c>
      <c r="G19" s="873">
        <v>13.200934579439249</v>
      </c>
      <c r="H19" s="875">
        <v>-9.494324045407637</v>
      </c>
      <c r="I19" s="45"/>
    </row>
    <row r="20" spans="1:9" ht="12.75">
      <c r="A20" s="45"/>
      <c r="B20" s="867">
        <v>14</v>
      </c>
      <c r="C20" s="857" t="s">
        <v>194</v>
      </c>
      <c r="D20" s="873">
        <v>22</v>
      </c>
      <c r="E20" s="874">
        <v>46.9</v>
      </c>
      <c r="F20" s="874">
        <v>25.5</v>
      </c>
      <c r="G20" s="873">
        <v>113.18181818181819</v>
      </c>
      <c r="H20" s="875">
        <v>-45.62899786780383</v>
      </c>
      <c r="I20" s="45"/>
    </row>
    <row r="21" spans="1:9" ht="12.75">
      <c r="A21" s="45"/>
      <c r="B21" s="867">
        <v>15</v>
      </c>
      <c r="C21" s="857" t="s">
        <v>195</v>
      </c>
      <c r="D21" s="873">
        <v>814</v>
      </c>
      <c r="E21" s="874">
        <v>894.9</v>
      </c>
      <c r="F21" s="874">
        <v>1937.4</v>
      </c>
      <c r="G21" s="873">
        <v>9.93857493857493</v>
      </c>
      <c r="H21" s="875">
        <v>116.49346295675494</v>
      </c>
      <c r="I21" s="45"/>
    </row>
    <row r="22" spans="1:9" ht="12.75">
      <c r="A22" s="45"/>
      <c r="B22" s="867">
        <v>16</v>
      </c>
      <c r="C22" s="857" t="s">
        <v>196</v>
      </c>
      <c r="D22" s="873">
        <v>121</v>
      </c>
      <c r="E22" s="874">
        <v>160.1</v>
      </c>
      <c r="F22" s="874">
        <v>268.4</v>
      </c>
      <c r="G22" s="873">
        <v>32.31404958677686</v>
      </c>
      <c r="H22" s="875">
        <v>67.64522173641473</v>
      </c>
      <c r="I22" s="45"/>
    </row>
    <row r="23" spans="1:9" ht="12.75">
      <c r="A23" s="45"/>
      <c r="B23" s="867">
        <v>17</v>
      </c>
      <c r="C23" s="857" t="s">
        <v>130</v>
      </c>
      <c r="D23" s="873">
        <v>238.4</v>
      </c>
      <c r="E23" s="874">
        <v>144.6</v>
      </c>
      <c r="F23" s="874">
        <v>66.1</v>
      </c>
      <c r="G23" s="873">
        <v>-39.34563758389261</v>
      </c>
      <c r="H23" s="875">
        <v>-54.287690179806376</v>
      </c>
      <c r="I23" s="45"/>
    </row>
    <row r="24" spans="1:9" ht="12.75">
      <c r="A24" s="45"/>
      <c r="B24" s="867">
        <v>18</v>
      </c>
      <c r="C24" s="857" t="s">
        <v>197</v>
      </c>
      <c r="D24" s="873">
        <v>178.6</v>
      </c>
      <c r="E24" s="874">
        <v>264.1</v>
      </c>
      <c r="F24" s="874">
        <v>388.3</v>
      </c>
      <c r="G24" s="873">
        <v>47.87234042553189</v>
      </c>
      <c r="H24" s="875">
        <v>47.02764104505869</v>
      </c>
      <c r="I24" s="45"/>
    </row>
    <row r="25" spans="1:9" ht="12.75">
      <c r="A25" s="45"/>
      <c r="B25" s="867">
        <v>19</v>
      </c>
      <c r="C25" s="857" t="s">
        <v>202</v>
      </c>
      <c r="D25" s="873">
        <v>823.944</v>
      </c>
      <c r="E25" s="874">
        <v>724.895</v>
      </c>
      <c r="F25" s="874">
        <v>1546.884</v>
      </c>
      <c r="G25" s="873">
        <v>-12.021326692105276</v>
      </c>
      <c r="H25" s="875">
        <v>113.39421571399996</v>
      </c>
      <c r="I25" s="45"/>
    </row>
    <row r="26" spans="1:9" ht="12.75">
      <c r="A26" s="45"/>
      <c r="B26" s="867">
        <v>20</v>
      </c>
      <c r="C26" s="857" t="s">
        <v>203</v>
      </c>
      <c r="D26" s="873">
        <v>102.7</v>
      </c>
      <c r="E26" s="874">
        <v>52.5</v>
      </c>
      <c r="F26" s="874">
        <v>43.4</v>
      </c>
      <c r="G26" s="873">
        <v>-48.880233690360264</v>
      </c>
      <c r="H26" s="875">
        <v>-17.33333333333333</v>
      </c>
      <c r="I26" s="45"/>
    </row>
    <row r="27" spans="1:9" ht="12.75">
      <c r="A27" s="45"/>
      <c r="B27" s="867">
        <v>21</v>
      </c>
      <c r="C27" s="857" t="s">
        <v>204</v>
      </c>
      <c r="D27" s="873">
        <v>210.9</v>
      </c>
      <c r="E27" s="874">
        <v>96.7</v>
      </c>
      <c r="F27" s="874">
        <v>169.6</v>
      </c>
      <c r="G27" s="873">
        <v>-54.1488857278331</v>
      </c>
      <c r="H27" s="875">
        <v>75.38779731127198</v>
      </c>
      <c r="I27" s="45"/>
    </row>
    <row r="28" spans="1:9" ht="12.75">
      <c r="A28" s="45"/>
      <c r="B28" s="867">
        <v>22</v>
      </c>
      <c r="C28" s="857" t="s">
        <v>139</v>
      </c>
      <c r="D28" s="873">
        <v>121.8</v>
      </c>
      <c r="E28" s="874">
        <v>71.7</v>
      </c>
      <c r="F28" s="874">
        <v>1.1</v>
      </c>
      <c r="G28" s="873">
        <v>-41.13300492610838</v>
      </c>
      <c r="H28" s="875">
        <v>-98.46582984658299</v>
      </c>
      <c r="I28" s="45"/>
    </row>
    <row r="29" spans="1:9" ht="12.75">
      <c r="A29" s="45"/>
      <c r="B29" s="867">
        <v>23</v>
      </c>
      <c r="C29" s="857" t="s">
        <v>205</v>
      </c>
      <c r="D29" s="873">
        <v>2278.9719999999998</v>
      </c>
      <c r="E29" s="874">
        <v>1847.149</v>
      </c>
      <c r="F29" s="874">
        <v>5095.303</v>
      </c>
      <c r="G29" s="873">
        <v>-18.948148551188865</v>
      </c>
      <c r="H29" s="875">
        <v>175.84688620138388</v>
      </c>
      <c r="I29" s="45"/>
    </row>
    <row r="30" spans="1:9" ht="12.75">
      <c r="A30" s="45"/>
      <c r="B30" s="867">
        <v>24</v>
      </c>
      <c r="C30" s="857" t="s">
        <v>445</v>
      </c>
      <c r="D30" s="873">
        <v>486.702</v>
      </c>
      <c r="E30" s="874">
        <v>713.472</v>
      </c>
      <c r="F30" s="874">
        <v>2424.9660000000003</v>
      </c>
      <c r="G30" s="873">
        <v>46.593192549034114</v>
      </c>
      <c r="H30" s="875">
        <v>239.8824340688913</v>
      </c>
      <c r="I30" s="45"/>
    </row>
    <row r="31" spans="1:9" ht="12.75">
      <c r="A31" s="45"/>
      <c r="B31" s="867">
        <v>25</v>
      </c>
      <c r="C31" s="857" t="s">
        <v>206</v>
      </c>
      <c r="D31" s="873">
        <v>1865.4</v>
      </c>
      <c r="E31" s="874">
        <v>2017.2</v>
      </c>
      <c r="F31" s="874">
        <v>2469.2</v>
      </c>
      <c r="G31" s="873">
        <v>8.137664844001293</v>
      </c>
      <c r="H31" s="875">
        <v>22.407297243704164</v>
      </c>
      <c r="I31" s="45"/>
    </row>
    <row r="32" spans="1:9" ht="12.75">
      <c r="A32" s="45"/>
      <c r="B32" s="867">
        <v>26</v>
      </c>
      <c r="C32" s="857" t="s">
        <v>207</v>
      </c>
      <c r="D32" s="873">
        <v>19.4</v>
      </c>
      <c r="E32" s="874">
        <v>1.8</v>
      </c>
      <c r="F32" s="874">
        <v>5.7</v>
      </c>
      <c r="G32" s="873">
        <v>-90.72164948453609</v>
      </c>
      <c r="H32" s="875">
        <v>216.66666666666663</v>
      </c>
      <c r="I32" s="45"/>
    </row>
    <row r="33" spans="1:9" ht="12.75">
      <c r="A33" s="45"/>
      <c r="B33" s="867">
        <v>27</v>
      </c>
      <c r="C33" s="857" t="s">
        <v>208</v>
      </c>
      <c r="D33" s="873">
        <v>1277.1</v>
      </c>
      <c r="E33" s="874">
        <v>1792.9</v>
      </c>
      <c r="F33" s="874">
        <v>2358.7</v>
      </c>
      <c r="G33" s="873">
        <v>40.38837992326364</v>
      </c>
      <c r="H33" s="875">
        <v>31.557811367058974</v>
      </c>
      <c r="I33" s="45"/>
    </row>
    <row r="34" spans="1:9" ht="12.75">
      <c r="A34" s="45"/>
      <c r="B34" s="867">
        <v>28</v>
      </c>
      <c r="C34" s="857" t="s">
        <v>209</v>
      </c>
      <c r="D34" s="873">
        <v>83.5</v>
      </c>
      <c r="E34" s="874">
        <v>120.6</v>
      </c>
      <c r="F34" s="874">
        <v>100.1</v>
      </c>
      <c r="G34" s="873">
        <v>44.431137724550894</v>
      </c>
      <c r="H34" s="875">
        <v>-16.998341625207274</v>
      </c>
      <c r="I34" s="45"/>
    </row>
    <row r="35" spans="1:9" ht="12.75">
      <c r="A35" s="45"/>
      <c r="B35" s="867">
        <v>29</v>
      </c>
      <c r="C35" s="857" t="s">
        <v>146</v>
      </c>
      <c r="D35" s="873">
        <v>202.7</v>
      </c>
      <c r="E35" s="874">
        <v>298.1</v>
      </c>
      <c r="F35" s="874">
        <v>398.4</v>
      </c>
      <c r="G35" s="873">
        <v>47.064627528367055</v>
      </c>
      <c r="H35" s="875">
        <v>33.64642737336462</v>
      </c>
      <c r="I35" s="45"/>
    </row>
    <row r="36" spans="1:9" ht="12.75">
      <c r="A36" s="45"/>
      <c r="B36" s="867">
        <v>30</v>
      </c>
      <c r="C36" s="857" t="s">
        <v>210</v>
      </c>
      <c r="D36" s="873">
        <v>9495.1</v>
      </c>
      <c r="E36" s="874">
        <v>15344.7</v>
      </c>
      <c r="F36" s="874">
        <v>12079.2</v>
      </c>
      <c r="G36" s="873">
        <v>61.60651283293487</v>
      </c>
      <c r="H36" s="875">
        <v>-21.280963459696196</v>
      </c>
      <c r="I36" s="45"/>
    </row>
    <row r="37" spans="1:9" ht="12.75">
      <c r="A37" s="45"/>
      <c r="B37" s="867">
        <v>31</v>
      </c>
      <c r="C37" s="857" t="s">
        <v>211</v>
      </c>
      <c r="D37" s="873">
        <v>313.2</v>
      </c>
      <c r="E37" s="874">
        <v>151.1</v>
      </c>
      <c r="F37" s="874">
        <v>114.8</v>
      </c>
      <c r="G37" s="873">
        <v>-51.75606641123881</v>
      </c>
      <c r="H37" s="875">
        <v>-24.02382528127069</v>
      </c>
      <c r="I37" s="45"/>
    </row>
    <row r="38" spans="1:9" ht="12.75">
      <c r="A38" s="45"/>
      <c r="B38" s="867">
        <v>32</v>
      </c>
      <c r="C38" s="857" t="s">
        <v>149</v>
      </c>
      <c r="D38" s="873">
        <v>20</v>
      </c>
      <c r="E38" s="874">
        <v>32.6</v>
      </c>
      <c r="F38" s="874">
        <v>65.9</v>
      </c>
      <c r="G38" s="873">
        <v>63</v>
      </c>
      <c r="H38" s="875">
        <v>102.1472392638037</v>
      </c>
      <c r="I38" s="45"/>
    </row>
    <row r="39" spans="1:9" ht="12.75">
      <c r="A39" s="45"/>
      <c r="B39" s="867">
        <v>33</v>
      </c>
      <c r="C39" s="857" t="s">
        <v>212</v>
      </c>
      <c r="D39" s="873">
        <v>194.3</v>
      </c>
      <c r="E39" s="874">
        <v>207.4</v>
      </c>
      <c r="F39" s="874">
        <v>312.3</v>
      </c>
      <c r="G39" s="873">
        <v>6.742151312403493</v>
      </c>
      <c r="H39" s="875">
        <v>50.57859209257475</v>
      </c>
      <c r="I39" s="45"/>
    </row>
    <row r="40" spans="1:9" ht="12.75">
      <c r="A40" s="45"/>
      <c r="B40" s="867">
        <v>34</v>
      </c>
      <c r="C40" s="857" t="s">
        <v>213</v>
      </c>
      <c r="D40" s="873">
        <v>19.5</v>
      </c>
      <c r="E40" s="874">
        <v>22.2</v>
      </c>
      <c r="F40" s="874">
        <v>22.3</v>
      </c>
      <c r="G40" s="873">
        <v>13.84615384615384</v>
      </c>
      <c r="H40" s="875">
        <v>0.45045045045044674</v>
      </c>
      <c r="I40" s="45"/>
    </row>
    <row r="41" spans="1:9" ht="12.75">
      <c r="A41" s="45"/>
      <c r="B41" s="867">
        <v>35</v>
      </c>
      <c r="C41" s="857" t="s">
        <v>176</v>
      </c>
      <c r="D41" s="873">
        <v>503.1</v>
      </c>
      <c r="E41" s="874">
        <v>489.4</v>
      </c>
      <c r="F41" s="874">
        <v>516.1</v>
      </c>
      <c r="G41" s="873">
        <v>-2.723116676605045</v>
      </c>
      <c r="H41" s="875">
        <v>5.455659991826735</v>
      </c>
      <c r="I41" s="45"/>
    </row>
    <row r="42" spans="1:9" ht="12.75">
      <c r="A42" s="45"/>
      <c r="B42" s="867">
        <v>36</v>
      </c>
      <c r="C42" s="857" t="s">
        <v>214</v>
      </c>
      <c r="D42" s="873">
        <v>492.8</v>
      </c>
      <c r="E42" s="874">
        <v>260.6</v>
      </c>
      <c r="F42" s="874">
        <v>416.1</v>
      </c>
      <c r="G42" s="873">
        <v>-47.118506493506494</v>
      </c>
      <c r="H42" s="875">
        <v>59.669992325402916</v>
      </c>
      <c r="I42" s="45"/>
    </row>
    <row r="43" spans="1:9" ht="12.75">
      <c r="A43" s="45"/>
      <c r="B43" s="867">
        <v>37</v>
      </c>
      <c r="C43" s="857" t="s">
        <v>215</v>
      </c>
      <c r="D43" s="873">
        <v>16.4</v>
      </c>
      <c r="E43" s="874">
        <v>108.7</v>
      </c>
      <c r="F43" s="874">
        <v>34.4</v>
      </c>
      <c r="G43" s="873">
        <v>562.8048780487804</v>
      </c>
      <c r="H43" s="875">
        <v>-68.35326586936522</v>
      </c>
      <c r="I43" s="45"/>
    </row>
    <row r="44" spans="1:9" ht="12.75">
      <c r="A44" s="45"/>
      <c r="B44" s="867">
        <v>38</v>
      </c>
      <c r="C44" s="857" t="s">
        <v>216</v>
      </c>
      <c r="D44" s="873">
        <v>55.5</v>
      </c>
      <c r="E44" s="874">
        <v>51.2</v>
      </c>
      <c r="F44" s="874">
        <v>145.9</v>
      </c>
      <c r="G44" s="873">
        <v>-7.747747747747738</v>
      </c>
      <c r="H44" s="875">
        <v>184.96093749999994</v>
      </c>
      <c r="I44" s="45"/>
    </row>
    <row r="45" spans="1:9" ht="12.75">
      <c r="A45" s="45"/>
      <c r="B45" s="867">
        <v>39</v>
      </c>
      <c r="C45" s="857" t="s">
        <v>217</v>
      </c>
      <c r="D45" s="873">
        <v>23.9</v>
      </c>
      <c r="E45" s="874">
        <v>40.1</v>
      </c>
      <c r="F45" s="874">
        <v>55.1</v>
      </c>
      <c r="G45" s="873">
        <v>67.78242677824264</v>
      </c>
      <c r="H45" s="875">
        <v>37.40648379052368</v>
      </c>
      <c r="I45" s="45"/>
    </row>
    <row r="46" spans="1:9" ht="12.75">
      <c r="A46" s="45"/>
      <c r="B46" s="867">
        <v>40</v>
      </c>
      <c r="C46" s="857" t="s">
        <v>218</v>
      </c>
      <c r="D46" s="873">
        <v>0</v>
      </c>
      <c r="E46" s="874">
        <v>0</v>
      </c>
      <c r="F46" s="874">
        <v>0</v>
      </c>
      <c r="G46" s="873" t="s">
        <v>1186</v>
      </c>
      <c r="H46" s="875" t="s">
        <v>1186</v>
      </c>
      <c r="I46" s="45"/>
    </row>
    <row r="47" spans="1:9" ht="12.75">
      <c r="A47" s="45"/>
      <c r="B47" s="867">
        <v>41</v>
      </c>
      <c r="C47" s="857" t="s">
        <v>219</v>
      </c>
      <c r="D47" s="873">
        <v>6.9</v>
      </c>
      <c r="E47" s="874">
        <v>277.1</v>
      </c>
      <c r="F47" s="874">
        <v>447.8</v>
      </c>
      <c r="G47" s="873" t="s">
        <v>1186</v>
      </c>
      <c r="H47" s="875">
        <v>61.602309635510636</v>
      </c>
      <c r="I47" s="45"/>
    </row>
    <row r="48" spans="1:9" ht="12.75">
      <c r="A48" s="45"/>
      <c r="B48" s="867">
        <v>42</v>
      </c>
      <c r="C48" s="857" t="s">
        <v>180</v>
      </c>
      <c r="D48" s="873">
        <v>7.3</v>
      </c>
      <c r="E48" s="874">
        <v>16.4</v>
      </c>
      <c r="F48" s="874">
        <v>12.5</v>
      </c>
      <c r="G48" s="873">
        <v>124.6575342465753</v>
      </c>
      <c r="H48" s="875">
        <v>-23.78048780487805</v>
      </c>
      <c r="I48" s="45"/>
    </row>
    <row r="49" spans="1:9" ht="12.75">
      <c r="A49" s="45"/>
      <c r="B49" s="867">
        <v>43</v>
      </c>
      <c r="C49" s="857" t="s">
        <v>220</v>
      </c>
      <c r="D49" s="873">
        <v>592.1</v>
      </c>
      <c r="E49" s="874">
        <v>779.6</v>
      </c>
      <c r="F49" s="874">
        <v>757.6</v>
      </c>
      <c r="G49" s="873">
        <v>31.6669481506502</v>
      </c>
      <c r="H49" s="875">
        <v>-2.8219599794766452</v>
      </c>
      <c r="I49" s="45"/>
    </row>
    <row r="50" spans="1:9" ht="12.75">
      <c r="A50" s="45"/>
      <c r="B50" s="867">
        <v>44</v>
      </c>
      <c r="C50" s="857" t="s">
        <v>161</v>
      </c>
      <c r="D50" s="873">
        <v>987.9</v>
      </c>
      <c r="E50" s="874">
        <v>973.7</v>
      </c>
      <c r="F50" s="874">
        <v>977.5</v>
      </c>
      <c r="G50" s="873">
        <v>-1.4373924486284153</v>
      </c>
      <c r="H50" s="875">
        <v>0.3902639416658076</v>
      </c>
      <c r="I50" s="45"/>
    </row>
    <row r="51" spans="1:9" ht="12.75">
      <c r="A51" s="45"/>
      <c r="B51" s="867">
        <v>45</v>
      </c>
      <c r="C51" s="857" t="s">
        <v>221</v>
      </c>
      <c r="D51" s="873">
        <v>201.5</v>
      </c>
      <c r="E51" s="874">
        <v>299.9</v>
      </c>
      <c r="F51" s="874">
        <v>517.9</v>
      </c>
      <c r="G51" s="873">
        <v>48.83374689826306</v>
      </c>
      <c r="H51" s="875">
        <v>72.69089696565518</v>
      </c>
      <c r="I51" s="45"/>
    </row>
    <row r="52" spans="1:9" ht="12.75">
      <c r="A52" s="45"/>
      <c r="B52" s="867">
        <v>46</v>
      </c>
      <c r="C52" s="857" t="s">
        <v>1280</v>
      </c>
      <c r="D52" s="873">
        <v>132.8</v>
      </c>
      <c r="E52" s="874">
        <v>191.1</v>
      </c>
      <c r="F52" s="874">
        <v>266.2</v>
      </c>
      <c r="G52" s="873">
        <v>43.900602409638566</v>
      </c>
      <c r="H52" s="875">
        <v>39.298796441653565</v>
      </c>
      <c r="I52" s="45"/>
    </row>
    <row r="53" spans="1:9" ht="12.75">
      <c r="A53" s="45"/>
      <c r="B53" s="867">
        <v>47</v>
      </c>
      <c r="C53" s="857" t="s">
        <v>222</v>
      </c>
      <c r="D53" s="873">
        <v>436.3</v>
      </c>
      <c r="E53" s="874">
        <v>372.9</v>
      </c>
      <c r="F53" s="874">
        <v>501.9</v>
      </c>
      <c r="G53" s="873">
        <v>-14.531285812514312</v>
      </c>
      <c r="H53" s="875">
        <v>34.59372485921159</v>
      </c>
      <c r="I53" s="45"/>
    </row>
    <row r="54" spans="1:9" ht="12.75">
      <c r="A54" s="45"/>
      <c r="B54" s="867">
        <v>48</v>
      </c>
      <c r="C54" s="857" t="s">
        <v>223</v>
      </c>
      <c r="D54" s="873">
        <v>3676.8</v>
      </c>
      <c r="E54" s="874">
        <v>4800.8</v>
      </c>
      <c r="F54" s="874">
        <v>7864.4</v>
      </c>
      <c r="G54" s="873">
        <v>30.57006092254133</v>
      </c>
      <c r="H54" s="875">
        <v>63.81436427262125</v>
      </c>
      <c r="I54" s="45"/>
    </row>
    <row r="55" spans="1:9" ht="12.75">
      <c r="A55" s="45"/>
      <c r="B55" s="867">
        <v>49</v>
      </c>
      <c r="C55" s="857" t="s">
        <v>224</v>
      </c>
      <c r="D55" s="873">
        <v>543.1</v>
      </c>
      <c r="E55" s="874">
        <v>53.2</v>
      </c>
      <c r="F55" s="874">
        <v>210.3</v>
      </c>
      <c r="G55" s="873">
        <v>-90.20438225004604</v>
      </c>
      <c r="H55" s="875">
        <v>295.3007518796993</v>
      </c>
      <c r="I55" s="45"/>
    </row>
    <row r="56" spans="1:9" ht="12.75">
      <c r="A56" s="45"/>
      <c r="B56" s="867"/>
      <c r="C56" s="858" t="s">
        <v>168</v>
      </c>
      <c r="D56" s="876">
        <v>9453.596999999998</v>
      </c>
      <c r="E56" s="877">
        <v>9794.637999999999</v>
      </c>
      <c r="F56" s="877">
        <v>14359.123999999989</v>
      </c>
      <c r="G56" s="870">
        <v>3.6075263204048156</v>
      </c>
      <c r="H56" s="872">
        <v>46.601885643961424</v>
      </c>
      <c r="I56" s="45"/>
    </row>
    <row r="57" spans="1:9" ht="13.5" thickBot="1">
      <c r="A57" s="45"/>
      <c r="B57" s="868"/>
      <c r="C57" s="869" t="s">
        <v>225</v>
      </c>
      <c r="D57" s="878">
        <v>40450.9</v>
      </c>
      <c r="E57" s="879">
        <v>50041.8</v>
      </c>
      <c r="F57" s="879">
        <v>64521.7</v>
      </c>
      <c r="G57" s="880">
        <v>23.709979258805134</v>
      </c>
      <c r="H57" s="881">
        <v>28.93560983018199</v>
      </c>
      <c r="I57" s="45"/>
    </row>
    <row r="58" spans="1:9" ht="12.75">
      <c r="A58" s="45"/>
      <c r="B58" s="859"/>
      <c r="C58" s="859"/>
      <c r="D58" s="45"/>
      <c r="E58" s="45"/>
      <c r="F58" s="45"/>
      <c r="G58" s="45"/>
      <c r="H58" s="45"/>
      <c r="I58" s="45"/>
    </row>
    <row r="59" spans="1:9" ht="12.75">
      <c r="A59" s="45"/>
      <c r="B59" s="859"/>
      <c r="C59" s="859"/>
      <c r="D59" s="45"/>
      <c r="E59" s="45"/>
      <c r="F59" s="45"/>
      <c r="G59" s="45"/>
      <c r="H59" s="45"/>
      <c r="I59" s="45"/>
    </row>
    <row r="60" spans="1:9" ht="12.75">
      <c r="A60" s="45"/>
      <c r="B60" s="859"/>
      <c r="C60" s="859"/>
      <c r="D60" s="45"/>
      <c r="E60" s="45"/>
      <c r="F60" s="45"/>
      <c r="G60" s="45"/>
      <c r="H60" s="45"/>
      <c r="I60" s="45"/>
    </row>
    <row r="61" spans="1:9" ht="12.75">
      <c r="A61" s="45"/>
      <c r="B61" s="859"/>
      <c r="C61" s="859"/>
      <c r="D61" s="45"/>
      <c r="E61" s="45"/>
      <c r="F61" s="45"/>
      <c r="G61" s="45"/>
      <c r="H61" s="45"/>
      <c r="I61" s="45"/>
    </row>
    <row r="62" spans="1:9" s="862" customFormat="1" ht="15.75">
      <c r="A62" s="860"/>
      <c r="B62" s="861"/>
      <c r="C62" s="861"/>
      <c r="D62" s="860"/>
      <c r="E62" s="860"/>
      <c r="F62" s="860"/>
      <c r="G62" s="860"/>
      <c r="H62" s="860"/>
      <c r="I62" s="860"/>
    </row>
    <row r="63" spans="1:9" ht="12.75">
      <c r="A63" s="45"/>
      <c r="B63" s="859"/>
      <c r="C63" s="859"/>
      <c r="D63" s="45"/>
      <c r="E63" s="45"/>
      <c r="F63" s="45"/>
      <c r="G63" s="45"/>
      <c r="H63" s="45"/>
      <c r="I63" s="45"/>
    </row>
    <row r="64" spans="1:9" ht="12.75">
      <c r="A64" s="45"/>
      <c r="B64" s="859"/>
      <c r="C64" s="859"/>
      <c r="D64" s="45"/>
      <c r="E64" s="45"/>
      <c r="F64" s="45"/>
      <c r="G64" s="45"/>
      <c r="H64" s="45"/>
      <c r="I64" s="45"/>
    </row>
    <row r="65" spans="1:9" ht="12.75">
      <c r="A65" s="45"/>
      <c r="B65" s="859"/>
      <c r="C65" s="859"/>
      <c r="D65" s="45"/>
      <c r="E65" s="45"/>
      <c r="F65" s="45"/>
      <c r="G65" s="45"/>
      <c r="H65" s="45"/>
      <c r="I65" s="45"/>
    </row>
    <row r="66" spans="1:9" ht="12.75">
      <c r="A66" s="45"/>
      <c r="B66" s="859"/>
      <c r="C66" s="859"/>
      <c r="D66" s="45"/>
      <c r="E66" s="45"/>
      <c r="F66" s="45"/>
      <c r="G66" s="45"/>
      <c r="H66" s="45"/>
      <c r="I66" s="45"/>
    </row>
    <row r="67" spans="1:9" ht="12.75">
      <c r="A67" s="45"/>
      <c r="B67" s="859"/>
      <c r="C67" s="859"/>
      <c r="D67" s="45"/>
      <c r="E67" s="45"/>
      <c r="F67" s="45"/>
      <c r="G67" s="45"/>
      <c r="H67" s="45"/>
      <c r="I67" s="45"/>
    </row>
    <row r="68" spans="1:9" ht="12.75">
      <c r="A68" s="45"/>
      <c r="B68" s="859"/>
      <c r="C68" s="859"/>
      <c r="D68" s="45"/>
      <c r="E68" s="45"/>
      <c r="F68" s="45"/>
      <c r="G68" s="45"/>
      <c r="H68" s="45"/>
      <c r="I68" s="45"/>
    </row>
    <row r="69" spans="1:9" ht="12.75">
      <c r="A69" s="45"/>
      <c r="B69" s="859"/>
      <c r="C69" s="859"/>
      <c r="D69" s="45"/>
      <c r="E69" s="45"/>
      <c r="F69" s="45"/>
      <c r="G69" s="45"/>
      <c r="H69" s="45"/>
      <c r="I69" s="45"/>
    </row>
    <row r="70" spans="1:9" ht="12.75">
      <c r="A70" s="45"/>
      <c r="B70" s="859"/>
      <c r="C70" s="859"/>
      <c r="D70" s="45"/>
      <c r="E70" s="45"/>
      <c r="F70" s="45"/>
      <c r="G70" s="45"/>
      <c r="H70" s="45"/>
      <c r="I70" s="45"/>
    </row>
    <row r="71" spans="1:9" ht="12.75">
      <c r="A71" s="45"/>
      <c r="B71" s="859"/>
      <c r="C71" s="859"/>
      <c r="D71" s="45"/>
      <c r="E71" s="45"/>
      <c r="F71" s="45"/>
      <c r="G71" s="45"/>
      <c r="H71" s="45"/>
      <c r="I71" s="45"/>
    </row>
    <row r="72" spans="1:9" ht="12.75">
      <c r="A72" s="45"/>
      <c r="B72" s="45"/>
      <c r="C72" s="45"/>
      <c r="D72" s="45"/>
      <c r="E72" s="45"/>
      <c r="F72" s="45"/>
      <c r="G72" s="45"/>
      <c r="H72" s="45"/>
      <c r="I72" s="45"/>
    </row>
    <row r="74" ht="12.75" hidden="1"/>
    <row r="75" ht="12.75" hidden="1"/>
    <row r="76" ht="12.75" hidden="1"/>
    <row r="77" spans="4:6" ht="12.75" hidden="1">
      <c r="D77" t="s">
        <v>446</v>
      </c>
      <c r="E77" t="s">
        <v>446</v>
      </c>
      <c r="F77" t="s">
        <v>446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46">
      <selection activeCell="A1" sqref="A1:IV16384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09" t="s">
        <v>1367</v>
      </c>
      <c r="B1" s="1809"/>
      <c r="C1" s="1809"/>
      <c r="D1" s="1809"/>
      <c r="E1" s="1809"/>
      <c r="F1" s="1809"/>
      <c r="G1" s="1809"/>
    </row>
    <row r="2" spans="1:8" ht="15.75">
      <c r="A2" s="1810" t="s">
        <v>1409</v>
      </c>
      <c r="B2" s="1810"/>
      <c r="C2" s="1810"/>
      <c r="D2" s="1810"/>
      <c r="E2" s="1810"/>
      <c r="F2" s="1810"/>
      <c r="G2" s="1810"/>
      <c r="H2" s="251"/>
    </row>
    <row r="3" spans="1:8" ht="13.5" thickBot="1">
      <c r="A3" s="302"/>
      <c r="B3" s="300"/>
      <c r="C3" s="300"/>
      <c r="D3" s="301"/>
      <c r="E3" s="301"/>
      <c r="F3" s="303"/>
      <c r="G3" s="330" t="s">
        <v>16</v>
      </c>
      <c r="H3" s="251"/>
    </row>
    <row r="4" spans="1:8" ht="12.75">
      <c r="A4" s="625"/>
      <c r="B4" s="626"/>
      <c r="C4" s="1811" t="s">
        <v>614</v>
      </c>
      <c r="D4" s="1801"/>
      <c r="E4" s="1802"/>
      <c r="F4" s="1812" t="s">
        <v>1245</v>
      </c>
      <c r="G4" s="1813"/>
      <c r="H4" s="670"/>
    </row>
    <row r="5" spans="1:7" ht="12.75">
      <c r="A5" s="627"/>
      <c r="B5" s="639"/>
      <c r="C5" s="640" t="s">
        <v>1095</v>
      </c>
      <c r="D5" s="624" t="s">
        <v>336</v>
      </c>
      <c r="E5" s="628" t="s">
        <v>1218</v>
      </c>
      <c r="F5" s="642" t="s">
        <v>336</v>
      </c>
      <c r="G5" s="628" t="s">
        <v>1219</v>
      </c>
    </row>
    <row r="6" spans="1:7" ht="12.75">
      <c r="A6" s="667"/>
      <c r="B6" s="644" t="s">
        <v>1277</v>
      </c>
      <c r="C6" s="662">
        <v>18427.2</v>
      </c>
      <c r="D6" s="620">
        <v>32433.6</v>
      </c>
      <c r="E6" s="629">
        <v>43350.8</v>
      </c>
      <c r="F6" s="647">
        <v>76.00937744204225</v>
      </c>
      <c r="G6" s="629">
        <v>33.66015490109021</v>
      </c>
    </row>
    <row r="7" spans="1:7" ht="12.75">
      <c r="A7" s="630">
        <v>1</v>
      </c>
      <c r="B7" s="668" t="s">
        <v>236</v>
      </c>
      <c r="C7" s="664">
        <v>266.8</v>
      </c>
      <c r="D7" s="621">
        <v>278.5</v>
      </c>
      <c r="E7" s="631">
        <v>810.8</v>
      </c>
      <c r="F7" s="650">
        <v>4.385307346326869</v>
      </c>
      <c r="G7" s="631">
        <v>191.13105924596044</v>
      </c>
    </row>
    <row r="8" spans="1:7" ht="12.75">
      <c r="A8" s="630">
        <v>2</v>
      </c>
      <c r="B8" s="668" t="s">
        <v>237</v>
      </c>
      <c r="C8" s="664">
        <v>24.6</v>
      </c>
      <c r="D8" s="621">
        <v>51.3</v>
      </c>
      <c r="E8" s="631">
        <v>49.6</v>
      </c>
      <c r="F8" s="650">
        <v>108.53658536585363</v>
      </c>
      <c r="G8" s="631">
        <v>-3.313840155945414</v>
      </c>
    </row>
    <row r="9" spans="1:7" ht="12.75">
      <c r="A9" s="630">
        <v>3</v>
      </c>
      <c r="B9" s="668" t="s">
        <v>238</v>
      </c>
      <c r="C9" s="664">
        <v>404</v>
      </c>
      <c r="D9" s="621">
        <v>632.8</v>
      </c>
      <c r="E9" s="631">
        <v>1001.7</v>
      </c>
      <c r="F9" s="650">
        <v>56.633663366336634</v>
      </c>
      <c r="G9" s="631">
        <v>58.29646017699116</v>
      </c>
    </row>
    <row r="10" spans="1:7" ht="12.75">
      <c r="A10" s="630">
        <v>4</v>
      </c>
      <c r="B10" s="668" t="s">
        <v>239</v>
      </c>
      <c r="C10" s="664">
        <v>5.3</v>
      </c>
      <c r="D10" s="621">
        <v>1.1</v>
      </c>
      <c r="E10" s="631">
        <v>1.5</v>
      </c>
      <c r="F10" s="650">
        <v>-79.24528301886792</v>
      </c>
      <c r="G10" s="631">
        <v>36.363636363636346</v>
      </c>
    </row>
    <row r="11" spans="1:7" ht="12.75">
      <c r="A11" s="630">
        <v>5</v>
      </c>
      <c r="B11" s="668" t="s">
        <v>240</v>
      </c>
      <c r="C11" s="664">
        <v>33.8</v>
      </c>
      <c r="D11" s="621">
        <v>13.3</v>
      </c>
      <c r="E11" s="631">
        <v>25.2</v>
      </c>
      <c r="F11" s="650">
        <v>-60.650887573964496</v>
      </c>
      <c r="G11" s="631">
        <v>89.47368421052636</v>
      </c>
    </row>
    <row r="12" spans="1:7" ht="12.75">
      <c r="A12" s="630">
        <v>6</v>
      </c>
      <c r="B12" s="668" t="s">
        <v>188</v>
      </c>
      <c r="C12" s="664">
        <v>19.6</v>
      </c>
      <c r="D12" s="621">
        <v>2.4</v>
      </c>
      <c r="E12" s="631">
        <v>0</v>
      </c>
      <c r="F12" s="650">
        <v>-87.75510204081633</v>
      </c>
      <c r="G12" s="631">
        <v>-100</v>
      </c>
    </row>
    <row r="13" spans="1:7" ht="12.75">
      <c r="A13" s="630">
        <v>7</v>
      </c>
      <c r="B13" s="668" t="s">
        <v>241</v>
      </c>
      <c r="C13" s="664">
        <v>15.4</v>
      </c>
      <c r="D13" s="621">
        <v>22.9</v>
      </c>
      <c r="E13" s="631">
        <v>0</v>
      </c>
      <c r="F13" s="650">
        <v>48.7012987012987</v>
      </c>
      <c r="G13" s="631">
        <v>-100</v>
      </c>
    </row>
    <row r="14" spans="1:7" ht="12.75">
      <c r="A14" s="630">
        <v>8</v>
      </c>
      <c r="B14" s="668" t="s">
        <v>242</v>
      </c>
      <c r="C14" s="664">
        <v>23.9</v>
      </c>
      <c r="D14" s="621">
        <v>6.2</v>
      </c>
      <c r="E14" s="631">
        <v>6.3</v>
      </c>
      <c r="F14" s="650">
        <v>-74.05857740585775</v>
      </c>
      <c r="G14" s="631">
        <v>1.6129032258064484</v>
      </c>
    </row>
    <row r="15" spans="1:7" ht="12.75">
      <c r="A15" s="630">
        <v>9</v>
      </c>
      <c r="B15" s="668" t="s">
        <v>243</v>
      </c>
      <c r="C15" s="664">
        <v>0.9</v>
      </c>
      <c r="D15" s="621">
        <v>4.5</v>
      </c>
      <c r="E15" s="631">
        <v>2.6</v>
      </c>
      <c r="F15" s="650">
        <v>400</v>
      </c>
      <c r="G15" s="631">
        <v>-42.222222222222214</v>
      </c>
    </row>
    <row r="16" spans="1:7" ht="12.75">
      <c r="A16" s="630">
        <v>10</v>
      </c>
      <c r="B16" s="668" t="s">
        <v>1281</v>
      </c>
      <c r="C16" s="664">
        <v>310.5</v>
      </c>
      <c r="D16" s="621">
        <v>1012.1</v>
      </c>
      <c r="E16" s="631">
        <v>1627.8</v>
      </c>
      <c r="F16" s="650">
        <v>225.95813204508863</v>
      </c>
      <c r="G16" s="631">
        <v>60.83390969271812</v>
      </c>
    </row>
    <row r="17" spans="1:7" ht="12.75">
      <c r="A17" s="630">
        <v>11</v>
      </c>
      <c r="B17" s="668" t="s">
        <v>244</v>
      </c>
      <c r="C17" s="664">
        <v>455.7</v>
      </c>
      <c r="D17" s="621">
        <v>773.8</v>
      </c>
      <c r="E17" s="631">
        <v>477.4</v>
      </c>
      <c r="F17" s="650">
        <v>69.80469607197716</v>
      </c>
      <c r="G17" s="631">
        <v>-38.30447143964849</v>
      </c>
    </row>
    <row r="18" spans="1:7" ht="12.75">
      <c r="A18" s="630">
        <v>12</v>
      </c>
      <c r="B18" s="668" t="s">
        <v>245</v>
      </c>
      <c r="C18" s="664">
        <v>120.7</v>
      </c>
      <c r="D18" s="621">
        <v>274</v>
      </c>
      <c r="E18" s="631">
        <v>252.4</v>
      </c>
      <c r="F18" s="650">
        <v>127.00911350455678</v>
      </c>
      <c r="G18" s="631">
        <v>-7.883211678832126</v>
      </c>
    </row>
    <row r="19" spans="1:7" ht="12.75">
      <c r="A19" s="630">
        <v>13</v>
      </c>
      <c r="B19" s="668" t="s">
        <v>246</v>
      </c>
      <c r="C19" s="664">
        <v>19.1</v>
      </c>
      <c r="D19" s="621">
        <v>11.6</v>
      </c>
      <c r="E19" s="631">
        <v>236.5</v>
      </c>
      <c r="F19" s="650">
        <v>-39.26701570680628</v>
      </c>
      <c r="G19" s="631" t="s">
        <v>1186</v>
      </c>
    </row>
    <row r="20" spans="1:7" ht="12.75">
      <c r="A20" s="630">
        <v>14</v>
      </c>
      <c r="B20" s="668" t="s">
        <v>247</v>
      </c>
      <c r="C20" s="664">
        <v>1915</v>
      </c>
      <c r="D20" s="621">
        <v>1495.1</v>
      </c>
      <c r="E20" s="631">
        <v>494</v>
      </c>
      <c r="F20" s="650">
        <v>-21.926892950391647</v>
      </c>
      <c r="G20" s="631">
        <v>-66.95873185740083</v>
      </c>
    </row>
    <row r="21" spans="1:7" ht="12.75">
      <c r="A21" s="630">
        <v>15</v>
      </c>
      <c r="B21" s="668" t="s">
        <v>248</v>
      </c>
      <c r="C21" s="664">
        <v>715.4</v>
      </c>
      <c r="D21" s="621">
        <v>1014.3</v>
      </c>
      <c r="E21" s="631">
        <v>1173.9</v>
      </c>
      <c r="F21" s="650">
        <v>41.7808219178082</v>
      </c>
      <c r="G21" s="631">
        <v>15.734989648033121</v>
      </c>
    </row>
    <row r="22" spans="1:7" ht="12.75">
      <c r="A22" s="630">
        <v>16</v>
      </c>
      <c r="B22" s="668" t="s">
        <v>249</v>
      </c>
      <c r="C22" s="664">
        <v>0</v>
      </c>
      <c r="D22" s="621">
        <v>0</v>
      </c>
      <c r="E22" s="631">
        <v>0</v>
      </c>
      <c r="F22" s="650" t="s">
        <v>1186</v>
      </c>
      <c r="G22" s="631" t="s">
        <v>1186</v>
      </c>
    </row>
    <row r="23" spans="1:7" ht="12.75">
      <c r="A23" s="630">
        <v>17</v>
      </c>
      <c r="B23" s="668" t="s">
        <v>250</v>
      </c>
      <c r="C23" s="664">
        <v>2.6</v>
      </c>
      <c r="D23" s="621">
        <v>14</v>
      </c>
      <c r="E23" s="631">
        <v>22.8</v>
      </c>
      <c r="F23" s="650">
        <v>438.46153846153857</v>
      </c>
      <c r="G23" s="631">
        <v>62.85714285714283</v>
      </c>
    </row>
    <row r="24" spans="1:7" ht="12.75">
      <c r="A24" s="630">
        <v>18</v>
      </c>
      <c r="B24" s="668" t="s">
        <v>251</v>
      </c>
      <c r="C24" s="664">
        <v>368.8</v>
      </c>
      <c r="D24" s="621">
        <v>54.6</v>
      </c>
      <c r="E24" s="631">
        <v>3.2</v>
      </c>
      <c r="F24" s="650">
        <v>-85.19522776572668</v>
      </c>
      <c r="G24" s="631">
        <v>-94.13919413919415</v>
      </c>
    </row>
    <row r="25" spans="1:7" ht="12.75">
      <c r="A25" s="630">
        <v>19</v>
      </c>
      <c r="B25" s="668" t="s">
        <v>252</v>
      </c>
      <c r="C25" s="664">
        <v>32.4</v>
      </c>
      <c r="D25" s="621">
        <v>50.4</v>
      </c>
      <c r="E25" s="631">
        <v>228.2</v>
      </c>
      <c r="F25" s="650">
        <v>55.55555555555557</v>
      </c>
      <c r="G25" s="631">
        <v>352.7777777777778</v>
      </c>
    </row>
    <row r="26" spans="1:7" ht="12.75">
      <c r="A26" s="630">
        <v>20</v>
      </c>
      <c r="B26" s="668" t="s">
        <v>253</v>
      </c>
      <c r="C26" s="664">
        <v>1537.1</v>
      </c>
      <c r="D26" s="621">
        <v>2359.7</v>
      </c>
      <c r="E26" s="631">
        <v>2596.6</v>
      </c>
      <c r="F26" s="650">
        <v>53.5163619803526</v>
      </c>
      <c r="G26" s="631">
        <v>10.039411789634272</v>
      </c>
    </row>
    <row r="27" spans="1:7" ht="12.75">
      <c r="A27" s="630">
        <v>21</v>
      </c>
      <c r="B27" s="668" t="s">
        <v>254</v>
      </c>
      <c r="C27" s="664">
        <v>27</v>
      </c>
      <c r="D27" s="621">
        <v>7.7</v>
      </c>
      <c r="E27" s="631">
        <v>30.8</v>
      </c>
      <c r="F27" s="650">
        <v>-71.48148148148148</v>
      </c>
      <c r="G27" s="631">
        <v>300</v>
      </c>
    </row>
    <row r="28" spans="1:7" ht="12.75">
      <c r="A28" s="630">
        <v>22</v>
      </c>
      <c r="B28" s="668" t="s">
        <v>255</v>
      </c>
      <c r="C28" s="664">
        <v>2.3</v>
      </c>
      <c r="D28" s="621">
        <v>0.1</v>
      </c>
      <c r="E28" s="631">
        <v>18.3</v>
      </c>
      <c r="F28" s="650">
        <v>-95.65217391304348</v>
      </c>
      <c r="G28" s="631" t="s">
        <v>1186</v>
      </c>
    </row>
    <row r="29" spans="1:7" ht="12.75">
      <c r="A29" s="630">
        <v>23</v>
      </c>
      <c r="B29" s="668" t="s">
        <v>256</v>
      </c>
      <c r="C29" s="664">
        <v>0</v>
      </c>
      <c r="D29" s="621">
        <v>17</v>
      </c>
      <c r="E29" s="631">
        <v>62</v>
      </c>
      <c r="F29" s="650" t="s">
        <v>1186</v>
      </c>
      <c r="G29" s="631">
        <v>264.7058823529411</v>
      </c>
    </row>
    <row r="30" spans="1:7" ht="12.75">
      <c r="A30" s="630">
        <v>24</v>
      </c>
      <c r="B30" s="668" t="s">
        <v>257</v>
      </c>
      <c r="C30" s="664">
        <v>54.3</v>
      </c>
      <c r="D30" s="621">
        <v>77.3</v>
      </c>
      <c r="E30" s="631">
        <v>91.4</v>
      </c>
      <c r="F30" s="650">
        <v>42.35727440147329</v>
      </c>
      <c r="G30" s="631">
        <v>18.240620957309204</v>
      </c>
    </row>
    <row r="31" spans="1:7" ht="12.75">
      <c r="A31" s="630">
        <v>25</v>
      </c>
      <c r="B31" s="668" t="s">
        <v>258</v>
      </c>
      <c r="C31" s="664">
        <v>2101.9</v>
      </c>
      <c r="D31" s="621">
        <v>7173.7</v>
      </c>
      <c r="E31" s="631">
        <v>19256.6</v>
      </c>
      <c r="F31" s="650">
        <v>241.29597031257435</v>
      </c>
      <c r="G31" s="631">
        <v>168.4333049890572</v>
      </c>
    </row>
    <row r="32" spans="1:7" ht="12.75">
      <c r="A32" s="630">
        <v>26</v>
      </c>
      <c r="B32" s="668" t="s">
        <v>204</v>
      </c>
      <c r="C32" s="664">
        <v>0.2</v>
      </c>
      <c r="D32" s="621">
        <v>65.3</v>
      </c>
      <c r="E32" s="631">
        <v>23.6</v>
      </c>
      <c r="F32" s="650" t="s">
        <v>1186</v>
      </c>
      <c r="G32" s="631">
        <v>-63.85911179173047</v>
      </c>
    </row>
    <row r="33" spans="1:7" ht="12.75">
      <c r="A33" s="630">
        <v>27</v>
      </c>
      <c r="B33" s="668" t="s">
        <v>205</v>
      </c>
      <c r="C33" s="664">
        <v>267.2</v>
      </c>
      <c r="D33" s="621">
        <v>2282.1</v>
      </c>
      <c r="E33" s="631">
        <v>67.4</v>
      </c>
      <c r="F33" s="650">
        <v>754.0793413173652</v>
      </c>
      <c r="G33" s="631">
        <v>-97.04657990447394</v>
      </c>
    </row>
    <row r="34" spans="1:7" ht="12.75">
      <c r="A34" s="630">
        <v>28</v>
      </c>
      <c r="B34" s="668" t="s">
        <v>259</v>
      </c>
      <c r="C34" s="664">
        <v>169.5</v>
      </c>
      <c r="D34" s="621">
        <v>60.1</v>
      </c>
      <c r="E34" s="631">
        <v>186.5</v>
      </c>
      <c r="F34" s="650">
        <v>-64.54277286135694</v>
      </c>
      <c r="G34" s="631">
        <v>210.3161397670549</v>
      </c>
    </row>
    <row r="35" spans="1:7" ht="12.75">
      <c r="A35" s="630">
        <v>29</v>
      </c>
      <c r="B35" s="668" t="s">
        <v>260</v>
      </c>
      <c r="C35" s="664">
        <v>180.6</v>
      </c>
      <c r="D35" s="621">
        <v>364.2</v>
      </c>
      <c r="E35" s="631">
        <v>946.2</v>
      </c>
      <c r="F35" s="650">
        <v>101.66112956810633</v>
      </c>
      <c r="G35" s="631">
        <v>159.80230642504114</v>
      </c>
    </row>
    <row r="36" spans="1:7" ht="12.75">
      <c r="A36" s="630">
        <v>30</v>
      </c>
      <c r="B36" s="668" t="s">
        <v>206</v>
      </c>
      <c r="C36" s="664">
        <v>266.6</v>
      </c>
      <c r="D36" s="621">
        <v>322.4</v>
      </c>
      <c r="E36" s="631">
        <v>657.4</v>
      </c>
      <c r="F36" s="650">
        <v>20.930232558139508</v>
      </c>
      <c r="G36" s="631">
        <v>103.90818858560795</v>
      </c>
    </row>
    <row r="37" spans="1:7" ht="12.75">
      <c r="A37" s="630">
        <v>31</v>
      </c>
      <c r="B37" s="668" t="s">
        <v>261</v>
      </c>
      <c r="C37" s="664">
        <v>15.6</v>
      </c>
      <c r="D37" s="621">
        <v>21.9</v>
      </c>
      <c r="E37" s="631">
        <v>258.7</v>
      </c>
      <c r="F37" s="650">
        <v>40.38461538461539</v>
      </c>
      <c r="G37" s="631" t="s">
        <v>1186</v>
      </c>
    </row>
    <row r="38" spans="1:7" ht="12.75">
      <c r="A38" s="630">
        <v>32</v>
      </c>
      <c r="B38" s="668" t="s">
        <v>262</v>
      </c>
      <c r="C38" s="664">
        <v>1174.1</v>
      </c>
      <c r="D38" s="621">
        <v>2057.1</v>
      </c>
      <c r="E38" s="631">
        <v>1674.3</v>
      </c>
      <c r="F38" s="650">
        <v>75.20654118047872</v>
      </c>
      <c r="G38" s="631">
        <v>-18.608721015021175</v>
      </c>
    </row>
    <row r="39" spans="1:7" ht="12.75">
      <c r="A39" s="630">
        <v>33</v>
      </c>
      <c r="B39" s="668" t="s">
        <v>263</v>
      </c>
      <c r="C39" s="664">
        <v>136.1</v>
      </c>
      <c r="D39" s="621">
        <v>157.8</v>
      </c>
      <c r="E39" s="631">
        <v>253.6</v>
      </c>
      <c r="F39" s="650">
        <v>15.944158706833235</v>
      </c>
      <c r="G39" s="631">
        <v>60.70975918884665</v>
      </c>
    </row>
    <row r="40" spans="1:7" ht="12.75">
      <c r="A40" s="630">
        <v>34</v>
      </c>
      <c r="B40" s="668" t="s">
        <v>264</v>
      </c>
      <c r="C40" s="664">
        <v>271.2</v>
      </c>
      <c r="D40" s="621">
        <v>513.9</v>
      </c>
      <c r="E40" s="631">
        <v>381</v>
      </c>
      <c r="F40" s="650">
        <v>89.49115044247787</v>
      </c>
      <c r="G40" s="631">
        <v>-25.8610624635143</v>
      </c>
    </row>
    <row r="41" spans="1:7" ht="12.75">
      <c r="A41" s="630">
        <v>35</v>
      </c>
      <c r="B41" s="668" t="s">
        <v>265</v>
      </c>
      <c r="C41" s="664">
        <v>104.4</v>
      </c>
      <c r="D41" s="621">
        <v>224.8</v>
      </c>
      <c r="E41" s="631">
        <v>286.7</v>
      </c>
      <c r="F41" s="650">
        <v>115.32567049808429</v>
      </c>
      <c r="G41" s="631">
        <v>27.535587188612084</v>
      </c>
    </row>
    <row r="42" spans="1:7" ht="12.75">
      <c r="A42" s="630">
        <v>36</v>
      </c>
      <c r="B42" s="668" t="s">
        <v>266</v>
      </c>
      <c r="C42" s="664">
        <v>10.9</v>
      </c>
      <c r="D42" s="621">
        <v>42.8</v>
      </c>
      <c r="E42" s="631">
        <v>73.7</v>
      </c>
      <c r="F42" s="650">
        <v>292.66055045871565</v>
      </c>
      <c r="G42" s="631">
        <v>72.19626168224298</v>
      </c>
    </row>
    <row r="43" spans="1:7" ht="12.75">
      <c r="A43" s="630">
        <v>37</v>
      </c>
      <c r="B43" s="668" t="s">
        <v>210</v>
      </c>
      <c r="C43" s="664">
        <v>113.7</v>
      </c>
      <c r="D43" s="621">
        <v>386.2</v>
      </c>
      <c r="E43" s="631">
        <v>468</v>
      </c>
      <c r="F43" s="650">
        <v>239.66578715919087</v>
      </c>
      <c r="G43" s="631">
        <v>21.180735370274448</v>
      </c>
    </row>
    <row r="44" spans="1:7" ht="12.75">
      <c r="A44" s="630">
        <v>38</v>
      </c>
      <c r="B44" s="668" t="s">
        <v>267</v>
      </c>
      <c r="C44" s="664">
        <v>94.3</v>
      </c>
      <c r="D44" s="621">
        <v>111.2</v>
      </c>
      <c r="E44" s="631">
        <v>6.4</v>
      </c>
      <c r="F44" s="650">
        <v>17.921527041357365</v>
      </c>
      <c r="G44" s="631">
        <v>-94.24460431654676</v>
      </c>
    </row>
    <row r="45" spans="1:7" ht="12.75">
      <c r="A45" s="630">
        <v>39</v>
      </c>
      <c r="B45" s="668" t="s">
        <v>268</v>
      </c>
      <c r="C45" s="664">
        <v>1213</v>
      </c>
      <c r="D45" s="621">
        <v>1651.2</v>
      </c>
      <c r="E45" s="631">
        <v>1876.8</v>
      </c>
      <c r="F45" s="650">
        <v>36.12530915086566</v>
      </c>
      <c r="G45" s="631">
        <v>13.662790697674396</v>
      </c>
    </row>
    <row r="46" spans="1:7" ht="12.75">
      <c r="A46" s="630">
        <v>40</v>
      </c>
      <c r="B46" s="668" t="s">
        <v>269</v>
      </c>
      <c r="C46" s="664">
        <v>17.7</v>
      </c>
      <c r="D46" s="621">
        <v>36.3</v>
      </c>
      <c r="E46" s="631">
        <v>62.7</v>
      </c>
      <c r="F46" s="650">
        <v>105.0847457627118</v>
      </c>
      <c r="G46" s="631">
        <v>72.72727272727275</v>
      </c>
    </row>
    <row r="47" spans="1:7" ht="12.75">
      <c r="A47" s="630">
        <v>41</v>
      </c>
      <c r="B47" s="668" t="s">
        <v>270</v>
      </c>
      <c r="C47" s="664">
        <v>2.5</v>
      </c>
      <c r="D47" s="621">
        <v>0</v>
      </c>
      <c r="E47" s="631">
        <v>31.8</v>
      </c>
      <c r="F47" s="650">
        <v>-100</v>
      </c>
      <c r="G47" s="631" t="s">
        <v>1186</v>
      </c>
    </row>
    <row r="48" spans="1:7" ht="12.75">
      <c r="A48" s="630">
        <v>42</v>
      </c>
      <c r="B48" s="668" t="s">
        <v>271</v>
      </c>
      <c r="C48" s="664">
        <v>341.8</v>
      </c>
      <c r="D48" s="621">
        <v>281.6</v>
      </c>
      <c r="E48" s="631">
        <v>230</v>
      </c>
      <c r="F48" s="650">
        <v>-17.612638970157974</v>
      </c>
      <c r="G48" s="631">
        <v>-18.32386363636364</v>
      </c>
    </row>
    <row r="49" spans="1:7" ht="12.75">
      <c r="A49" s="630">
        <v>43</v>
      </c>
      <c r="B49" s="668" t="s">
        <v>176</v>
      </c>
      <c r="C49" s="664">
        <v>546.1</v>
      </c>
      <c r="D49" s="621">
        <v>586.3</v>
      </c>
      <c r="E49" s="631">
        <v>443</v>
      </c>
      <c r="F49" s="650">
        <v>7.361289141182922</v>
      </c>
      <c r="G49" s="631">
        <v>-24.441412246290284</v>
      </c>
    </row>
    <row r="50" spans="1:7" ht="12.75">
      <c r="A50" s="630">
        <v>44</v>
      </c>
      <c r="B50" s="668" t="s">
        <v>272</v>
      </c>
      <c r="C50" s="664">
        <v>186.5</v>
      </c>
      <c r="D50" s="621">
        <v>122.8</v>
      </c>
      <c r="E50" s="631">
        <v>161</v>
      </c>
      <c r="F50" s="650">
        <v>-34.15549597855228</v>
      </c>
      <c r="G50" s="631">
        <v>31.107491856677512</v>
      </c>
    </row>
    <row r="51" spans="1:7" ht="12.75">
      <c r="A51" s="630">
        <v>45</v>
      </c>
      <c r="B51" s="668" t="s">
        <v>273</v>
      </c>
      <c r="C51" s="664">
        <v>269.1</v>
      </c>
      <c r="D51" s="621">
        <v>855.5</v>
      </c>
      <c r="E51" s="631">
        <v>320.1</v>
      </c>
      <c r="F51" s="650">
        <v>217.91155704199178</v>
      </c>
      <c r="G51" s="631">
        <v>-62.58328462887201</v>
      </c>
    </row>
    <row r="52" spans="1:7" ht="12.75">
      <c r="A52" s="630">
        <v>46</v>
      </c>
      <c r="B52" s="668" t="s">
        <v>274</v>
      </c>
      <c r="C52" s="664">
        <v>48</v>
      </c>
      <c r="D52" s="621">
        <v>25.7</v>
      </c>
      <c r="E52" s="631">
        <v>19.9</v>
      </c>
      <c r="F52" s="650">
        <v>-46.45833333333332</v>
      </c>
      <c r="G52" s="631">
        <v>-22.568093385214</v>
      </c>
    </row>
    <row r="53" spans="1:7" ht="12.75">
      <c r="A53" s="630">
        <v>47</v>
      </c>
      <c r="B53" s="668" t="s">
        <v>275</v>
      </c>
      <c r="C53" s="664">
        <v>0.4</v>
      </c>
      <c r="D53" s="621">
        <v>217.7</v>
      </c>
      <c r="E53" s="631">
        <v>453.2</v>
      </c>
      <c r="F53" s="650" t="s">
        <v>1186</v>
      </c>
      <c r="G53" s="631">
        <v>108.17638952687184</v>
      </c>
    </row>
    <row r="54" spans="1:7" ht="12.75">
      <c r="A54" s="630">
        <v>48</v>
      </c>
      <c r="B54" s="668" t="s">
        <v>276</v>
      </c>
      <c r="C54" s="664">
        <v>13</v>
      </c>
      <c r="D54" s="621">
        <v>65.2</v>
      </c>
      <c r="E54" s="631">
        <v>263.9</v>
      </c>
      <c r="F54" s="650">
        <v>401.53846153846155</v>
      </c>
      <c r="G54" s="631">
        <v>304.75460122699394</v>
      </c>
    </row>
    <row r="55" spans="1:7" ht="12.75">
      <c r="A55" s="630">
        <v>49</v>
      </c>
      <c r="B55" s="668" t="s">
        <v>277</v>
      </c>
      <c r="C55" s="664">
        <v>71.7</v>
      </c>
      <c r="D55" s="621">
        <v>92.7</v>
      </c>
      <c r="E55" s="631">
        <v>11.2</v>
      </c>
      <c r="F55" s="650">
        <v>29.288702928870322</v>
      </c>
      <c r="G55" s="631">
        <v>-87.91801510248112</v>
      </c>
    </row>
    <row r="56" spans="1:7" ht="12.75">
      <c r="A56" s="630">
        <v>50</v>
      </c>
      <c r="B56" s="668" t="s">
        <v>278</v>
      </c>
      <c r="C56" s="664">
        <v>24.5</v>
      </c>
      <c r="D56" s="621">
        <v>52.9</v>
      </c>
      <c r="E56" s="631">
        <v>127.9</v>
      </c>
      <c r="F56" s="650">
        <v>115.9183673469388</v>
      </c>
      <c r="G56" s="631">
        <v>141.77693761814743</v>
      </c>
    </row>
    <row r="57" spans="1:7" ht="12.75">
      <c r="A57" s="630">
        <v>51</v>
      </c>
      <c r="B57" s="668" t="s">
        <v>279</v>
      </c>
      <c r="C57" s="664">
        <v>995.3</v>
      </c>
      <c r="D57" s="621">
        <v>1511.2</v>
      </c>
      <c r="E57" s="631">
        <v>2025.3</v>
      </c>
      <c r="F57" s="650">
        <v>51.83361800462174</v>
      </c>
      <c r="G57" s="631">
        <v>34.01932239280043</v>
      </c>
    </row>
    <row r="58" spans="1:7" ht="12.75">
      <c r="A58" s="630">
        <v>52</v>
      </c>
      <c r="B58" s="668" t="s">
        <v>280</v>
      </c>
      <c r="C58" s="664">
        <v>181</v>
      </c>
      <c r="D58" s="621">
        <v>58.7</v>
      </c>
      <c r="E58" s="631">
        <v>59.4</v>
      </c>
      <c r="F58" s="650">
        <v>-67.56906077348066</v>
      </c>
      <c r="G58" s="631">
        <v>1.1925042589437993</v>
      </c>
    </row>
    <row r="59" spans="1:7" ht="12.75">
      <c r="A59" s="630">
        <v>53</v>
      </c>
      <c r="B59" s="668" t="s">
        <v>281</v>
      </c>
      <c r="C59" s="664">
        <v>285.8</v>
      </c>
      <c r="D59" s="621">
        <v>506.5</v>
      </c>
      <c r="E59" s="631">
        <v>6.7</v>
      </c>
      <c r="F59" s="650">
        <v>77.22183344996503</v>
      </c>
      <c r="G59" s="631">
        <v>-98.6771964461994</v>
      </c>
    </row>
    <row r="60" spans="1:7" ht="12.75">
      <c r="A60" s="630">
        <v>54</v>
      </c>
      <c r="B60" s="668" t="s">
        <v>220</v>
      </c>
      <c r="C60" s="664">
        <v>540.4</v>
      </c>
      <c r="D60" s="621">
        <v>1022.5</v>
      </c>
      <c r="E60" s="631">
        <v>454.5</v>
      </c>
      <c r="F60" s="650">
        <v>89.21169504071057</v>
      </c>
      <c r="G60" s="631">
        <v>-55.55012224938876</v>
      </c>
    </row>
    <row r="61" spans="1:7" ht="12.75">
      <c r="A61" s="630">
        <v>55</v>
      </c>
      <c r="B61" s="668" t="s">
        <v>282</v>
      </c>
      <c r="C61" s="664">
        <v>420.5</v>
      </c>
      <c r="D61" s="621">
        <v>288.2</v>
      </c>
      <c r="E61" s="631">
        <v>645.5</v>
      </c>
      <c r="F61" s="650">
        <v>-31.462544589774083</v>
      </c>
      <c r="G61" s="631">
        <v>123.9764052741152</v>
      </c>
    </row>
    <row r="62" spans="1:7" ht="12.75">
      <c r="A62" s="630">
        <v>56</v>
      </c>
      <c r="B62" s="668" t="s">
        <v>283</v>
      </c>
      <c r="C62" s="664">
        <v>23.8</v>
      </c>
      <c r="D62" s="621">
        <v>25.3</v>
      </c>
      <c r="E62" s="631">
        <v>74</v>
      </c>
      <c r="F62" s="650">
        <v>6.302521008403389</v>
      </c>
      <c r="G62" s="631">
        <v>192.49011857707512</v>
      </c>
    </row>
    <row r="63" spans="1:7" ht="12.75">
      <c r="A63" s="630">
        <v>57</v>
      </c>
      <c r="B63" s="668" t="s">
        <v>284</v>
      </c>
      <c r="C63" s="664">
        <v>1099.3</v>
      </c>
      <c r="D63" s="621">
        <v>1556.4</v>
      </c>
      <c r="E63" s="631">
        <v>1290.6</v>
      </c>
      <c r="F63" s="650">
        <v>41.5810060947876</v>
      </c>
      <c r="G63" s="631">
        <v>-17.077872012336172</v>
      </c>
    </row>
    <row r="64" spans="1:7" ht="12.75">
      <c r="A64" s="630">
        <v>58</v>
      </c>
      <c r="B64" s="668" t="s">
        <v>285</v>
      </c>
      <c r="C64" s="664">
        <v>31</v>
      </c>
      <c r="D64" s="621">
        <v>56.7</v>
      </c>
      <c r="E64" s="631">
        <v>109.8</v>
      </c>
      <c r="F64" s="650">
        <v>82.90322580645159</v>
      </c>
      <c r="G64" s="631">
        <v>93.65079365079362</v>
      </c>
    </row>
    <row r="65" spans="1:7" ht="12.75">
      <c r="A65" s="630">
        <v>59</v>
      </c>
      <c r="B65" s="668" t="s">
        <v>286</v>
      </c>
      <c r="C65" s="664">
        <v>2.1</v>
      </c>
      <c r="D65" s="621">
        <v>31</v>
      </c>
      <c r="E65" s="631">
        <v>21.2</v>
      </c>
      <c r="F65" s="650" t="s">
        <v>1186</v>
      </c>
      <c r="G65" s="631">
        <v>-31.61290322580645</v>
      </c>
    </row>
    <row r="66" spans="1:7" ht="12.75">
      <c r="A66" s="630">
        <v>60</v>
      </c>
      <c r="B66" s="668" t="s">
        <v>287</v>
      </c>
      <c r="C66" s="664">
        <v>344.6</v>
      </c>
      <c r="D66" s="621">
        <v>643.6</v>
      </c>
      <c r="E66" s="631">
        <v>392.6</v>
      </c>
      <c r="F66" s="650">
        <v>86.76726639582125</v>
      </c>
      <c r="G66" s="631">
        <v>-38.99937849596022</v>
      </c>
    </row>
    <row r="67" spans="1:7" ht="12.75">
      <c r="A67" s="630">
        <v>61</v>
      </c>
      <c r="B67" s="668" t="s">
        <v>288</v>
      </c>
      <c r="C67" s="664">
        <v>36</v>
      </c>
      <c r="D67" s="621">
        <v>45.6</v>
      </c>
      <c r="E67" s="631">
        <v>52.8</v>
      </c>
      <c r="F67" s="650">
        <v>26.666666666666657</v>
      </c>
      <c r="G67" s="631">
        <v>15.789473684210549</v>
      </c>
    </row>
    <row r="68" spans="1:7" ht="12.75">
      <c r="A68" s="630">
        <v>62</v>
      </c>
      <c r="B68" s="668" t="s">
        <v>289</v>
      </c>
      <c r="C68" s="664">
        <v>199.9</v>
      </c>
      <c r="D68" s="621">
        <v>565.5</v>
      </c>
      <c r="E68" s="631">
        <v>288.2</v>
      </c>
      <c r="F68" s="650">
        <v>182.89144572286142</v>
      </c>
      <c r="G68" s="631">
        <v>-49.03625110521661</v>
      </c>
    </row>
    <row r="69" spans="1:7" ht="12.75">
      <c r="A69" s="630">
        <v>63</v>
      </c>
      <c r="B69" s="668" t="s">
        <v>290</v>
      </c>
      <c r="C69" s="664">
        <v>76.1</v>
      </c>
      <c r="D69" s="621">
        <v>34.3</v>
      </c>
      <c r="E69" s="631">
        <v>46.8</v>
      </c>
      <c r="F69" s="650">
        <v>-54.92772667542707</v>
      </c>
      <c r="G69" s="631">
        <v>36.44314868804665</v>
      </c>
    </row>
    <row r="70" spans="1:7" ht="12.75">
      <c r="A70" s="630">
        <v>64</v>
      </c>
      <c r="B70" s="668" t="s">
        <v>319</v>
      </c>
      <c r="C70" s="664">
        <v>195.6</v>
      </c>
      <c r="D70" s="621">
        <v>142</v>
      </c>
      <c r="E70" s="631">
        <v>128.8</v>
      </c>
      <c r="F70" s="650">
        <v>-27.40286298568509</v>
      </c>
      <c r="G70" s="631">
        <v>-9.295774647887313</v>
      </c>
    </row>
    <row r="71" spans="1:7" ht="13.5" thickBot="1">
      <c r="A71" s="630"/>
      <c r="B71" s="669" t="s">
        <v>168</v>
      </c>
      <c r="C71" s="665">
        <v>7048</v>
      </c>
      <c r="D71" s="622">
        <v>10569.3</v>
      </c>
      <c r="E71" s="666">
        <v>11077.3</v>
      </c>
      <c r="F71" s="655">
        <v>49.961691259931825</v>
      </c>
      <c r="G71" s="632">
        <v>4.806373175139271</v>
      </c>
    </row>
    <row r="72" spans="1:7" ht="13.5" thickBot="1">
      <c r="A72" s="1374"/>
      <c r="B72" s="1375" t="s">
        <v>225</v>
      </c>
      <c r="C72" s="1376">
        <v>25475.2</v>
      </c>
      <c r="D72" s="1377">
        <v>43002.9</v>
      </c>
      <c r="E72" s="1378">
        <v>54428.1</v>
      </c>
      <c r="F72" s="1379">
        <v>68.80299271448311</v>
      </c>
      <c r="G72" s="1380">
        <v>26.568440733066836</v>
      </c>
    </row>
    <row r="73" spans="1:7" ht="12.75">
      <c r="A73" s="13" t="s">
        <v>857</v>
      </c>
      <c r="B73" s="13"/>
      <c r="G73" s="251"/>
    </row>
  </sheetData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B4">
      <selection activeCell="M66" sqref="M66"/>
    </sheetView>
  </sheetViews>
  <sheetFormatPr defaultColWidth="9.140625" defaultRowHeight="12.75"/>
  <cols>
    <col min="1" max="1" width="1.7109375" style="809" customWidth="1"/>
    <col min="2" max="2" width="4.57421875" style="809" customWidth="1"/>
    <col min="3" max="3" width="4.421875" style="809" customWidth="1"/>
    <col min="4" max="4" width="3.8515625" style="809" customWidth="1"/>
    <col min="5" max="5" width="4.28125" style="809" customWidth="1"/>
    <col min="6" max="6" width="21.8515625" style="809" customWidth="1"/>
    <col min="7" max="7" width="9.140625" style="809" hidden="1" customWidth="1"/>
    <col min="8" max="8" width="9.140625" style="809" customWidth="1"/>
    <col min="9" max="9" width="10.140625" style="809" customWidth="1"/>
    <col min="10" max="10" width="9.140625" style="809" hidden="1" customWidth="1"/>
    <col min="11" max="11" width="9.28125" style="809" customWidth="1"/>
    <col min="12" max="12" width="9.421875" style="809" customWidth="1"/>
    <col min="13" max="13" width="10.00390625" style="809" customWidth="1"/>
    <col min="14" max="14" width="8.8515625" style="809" customWidth="1"/>
    <col min="15" max="15" width="10.140625" style="809" customWidth="1"/>
    <col min="16" max="17" width="9.140625" style="809" customWidth="1"/>
    <col min="18" max="18" width="10.00390625" style="809" bestFit="1" customWidth="1"/>
    <col min="19" max="16384" width="9.140625" style="809" customWidth="1"/>
  </cols>
  <sheetData>
    <row r="1" spans="1:15" ht="12.75">
      <c r="A1" s="1814" t="s">
        <v>1368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</row>
    <row r="2" spans="1:15" ht="15.75">
      <c r="A2" s="1815" t="s">
        <v>572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</row>
    <row r="3" spans="2:15" s="810" customFormat="1" ht="12.75"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</row>
    <row r="4" spans="2:15" s="810" customFormat="1" ht="13.5" thickBot="1">
      <c r="B4" s="1817"/>
      <c r="C4" s="1817"/>
      <c r="D4" s="1817"/>
      <c r="E4" s="1817"/>
      <c r="F4" s="1817"/>
      <c r="O4" s="689" t="s">
        <v>582</v>
      </c>
    </row>
    <row r="5" spans="2:15" s="810" customFormat="1" ht="12.75">
      <c r="B5" s="1822" t="s">
        <v>1092</v>
      </c>
      <c r="C5" s="1823"/>
      <c r="D5" s="1823"/>
      <c r="E5" s="1823"/>
      <c r="F5" s="1824"/>
      <c r="G5" s="1831" t="s">
        <v>1095</v>
      </c>
      <c r="H5" s="1823"/>
      <c r="I5" s="1824"/>
      <c r="J5" s="1831" t="s">
        <v>336</v>
      </c>
      <c r="K5" s="1823"/>
      <c r="L5" s="1824"/>
      <c r="M5" s="1833" t="s">
        <v>649</v>
      </c>
      <c r="N5" s="1818" t="s">
        <v>1005</v>
      </c>
      <c r="O5" s="1819"/>
    </row>
    <row r="6" spans="2:15" s="810" customFormat="1" ht="12.75">
      <c r="B6" s="1825"/>
      <c r="C6" s="1826"/>
      <c r="D6" s="1826"/>
      <c r="E6" s="1826"/>
      <c r="F6" s="1827"/>
      <c r="G6" s="1832"/>
      <c r="H6" s="1829"/>
      <c r="I6" s="1830"/>
      <c r="J6" s="1832"/>
      <c r="K6" s="1829"/>
      <c r="L6" s="1830"/>
      <c r="M6" s="1834"/>
      <c r="N6" s="1820" t="s">
        <v>692</v>
      </c>
      <c r="O6" s="1821"/>
    </row>
    <row r="7" spans="2:15" s="810" customFormat="1" ht="12.75">
      <c r="B7" s="1828"/>
      <c r="C7" s="1829"/>
      <c r="D7" s="1829"/>
      <c r="E7" s="1829"/>
      <c r="F7" s="1830"/>
      <c r="G7" s="823" t="s">
        <v>650</v>
      </c>
      <c r="H7" s="1381" t="s">
        <v>1144</v>
      </c>
      <c r="I7" s="1381" t="s">
        <v>1289</v>
      </c>
      <c r="J7" s="1381" t="s">
        <v>650</v>
      </c>
      <c r="K7" s="1381" t="s">
        <v>1144</v>
      </c>
      <c r="L7" s="1381" t="s">
        <v>1289</v>
      </c>
      <c r="M7" s="1381" t="s">
        <v>1144</v>
      </c>
      <c r="N7" s="1382" t="s">
        <v>336</v>
      </c>
      <c r="O7" s="1383" t="s">
        <v>649</v>
      </c>
    </row>
    <row r="8" spans="2:15" s="810" customFormat="1" ht="12.75">
      <c r="B8" s="825" t="s">
        <v>1290</v>
      </c>
      <c r="G8" s="811">
        <v>8766.7</v>
      </c>
      <c r="H8" s="811">
        <v>-4244.1</v>
      </c>
      <c r="I8" s="811">
        <v>23679.60000000005</v>
      </c>
      <c r="J8" s="811">
        <v>4828.7</v>
      </c>
      <c r="K8" s="811">
        <v>8375.500000000007</v>
      </c>
      <c r="L8" s="811">
        <v>41437.3</v>
      </c>
      <c r="M8" s="811">
        <v>-13936.6</v>
      </c>
      <c r="N8" s="811">
        <v>-297.3445489031834</v>
      </c>
      <c r="O8" s="826">
        <v>-266.3972300161183</v>
      </c>
    </row>
    <row r="9" spans="2:15" s="810" customFormat="1" ht="12.75">
      <c r="B9" s="825"/>
      <c r="C9" s="810" t="s">
        <v>1301</v>
      </c>
      <c r="G9" s="811">
        <v>33692.2</v>
      </c>
      <c r="H9" s="811">
        <v>19679.7</v>
      </c>
      <c r="I9" s="811">
        <v>61971.1</v>
      </c>
      <c r="J9" s="811">
        <v>37917.3</v>
      </c>
      <c r="K9" s="811">
        <v>26956.4</v>
      </c>
      <c r="L9" s="811">
        <v>69906.8</v>
      </c>
      <c r="M9" s="811">
        <v>20567.6</v>
      </c>
      <c r="N9" s="811">
        <v>36.975665279450396</v>
      </c>
      <c r="O9" s="826">
        <v>-23.700494131263827</v>
      </c>
    </row>
    <row r="10" spans="2:15" s="810" customFormat="1" ht="12.75">
      <c r="B10" s="825"/>
      <c r="D10" s="810" t="s">
        <v>1302</v>
      </c>
      <c r="G10" s="811">
        <v>0</v>
      </c>
      <c r="H10" s="811">
        <v>0</v>
      </c>
      <c r="I10" s="811">
        <v>0</v>
      </c>
      <c r="J10" s="811">
        <v>0</v>
      </c>
      <c r="K10" s="811">
        <v>0</v>
      </c>
      <c r="L10" s="811">
        <v>0</v>
      </c>
      <c r="M10" s="811">
        <v>0</v>
      </c>
      <c r="N10" s="812" t="s">
        <v>1186</v>
      </c>
      <c r="O10" s="827" t="s">
        <v>1186</v>
      </c>
    </row>
    <row r="11" spans="2:15" s="810" customFormat="1" ht="12.75">
      <c r="B11" s="825"/>
      <c r="D11" s="810" t="s">
        <v>1303</v>
      </c>
      <c r="G11" s="811">
        <v>33692.2</v>
      </c>
      <c r="H11" s="811">
        <v>19679.7</v>
      </c>
      <c r="I11" s="811">
        <v>61971.1</v>
      </c>
      <c r="J11" s="811">
        <v>37917.3</v>
      </c>
      <c r="K11" s="811">
        <v>26956.4</v>
      </c>
      <c r="L11" s="811">
        <v>69906.8</v>
      </c>
      <c r="M11" s="811">
        <v>20567.6</v>
      </c>
      <c r="N11" s="811">
        <v>36.975665279450396</v>
      </c>
      <c r="O11" s="826">
        <v>-23.700494131263827</v>
      </c>
    </row>
    <row r="12" spans="2:15" s="810" customFormat="1" ht="12.75">
      <c r="B12" s="825"/>
      <c r="C12" s="810" t="s">
        <v>1304</v>
      </c>
      <c r="G12" s="811">
        <v>-79566</v>
      </c>
      <c r="H12" s="811">
        <v>-65014.1</v>
      </c>
      <c r="I12" s="811">
        <v>-217962.8</v>
      </c>
      <c r="J12" s="811">
        <v>-100766.2</v>
      </c>
      <c r="K12" s="811">
        <v>-91552.3</v>
      </c>
      <c r="L12" s="811">
        <v>-279227.8</v>
      </c>
      <c r="M12" s="811">
        <v>-116773.8</v>
      </c>
      <c r="N12" s="811">
        <v>40.81914538538564</v>
      </c>
      <c r="O12" s="826">
        <v>27.548734439222173</v>
      </c>
    </row>
    <row r="13" spans="2:15" s="810" customFormat="1" ht="12.75">
      <c r="B13" s="825"/>
      <c r="D13" s="810" t="s">
        <v>1302</v>
      </c>
      <c r="G13" s="811">
        <v>-14032.9</v>
      </c>
      <c r="H13" s="811">
        <v>-9495.1</v>
      </c>
      <c r="I13" s="811">
        <v>-40815.7</v>
      </c>
      <c r="J13" s="811">
        <v>-19217.1</v>
      </c>
      <c r="K13" s="811">
        <v>-15344.7</v>
      </c>
      <c r="L13" s="811">
        <v>-41356.7</v>
      </c>
      <c r="M13" s="811">
        <v>-12079.2</v>
      </c>
      <c r="N13" s="811">
        <v>61.60651283293488</v>
      </c>
      <c r="O13" s="826">
        <v>-21.28096345969618</v>
      </c>
    </row>
    <row r="14" spans="2:15" s="810" customFormat="1" ht="12.75">
      <c r="B14" s="825"/>
      <c r="D14" s="810" t="s">
        <v>1303</v>
      </c>
      <c r="G14" s="811">
        <v>-65533.1</v>
      </c>
      <c r="H14" s="811">
        <v>-55519</v>
      </c>
      <c r="I14" s="811">
        <v>-177147.1</v>
      </c>
      <c r="J14" s="811">
        <v>-81549.1</v>
      </c>
      <c r="K14" s="811">
        <v>-76207.6</v>
      </c>
      <c r="L14" s="811">
        <v>-237871.1</v>
      </c>
      <c r="M14" s="811">
        <v>-104694.6</v>
      </c>
      <c r="N14" s="811">
        <v>37.26399971181038</v>
      </c>
      <c r="O14" s="826">
        <v>37.380786168308674</v>
      </c>
    </row>
    <row r="15" spans="2:15" s="810" customFormat="1" ht="12.75">
      <c r="B15" s="825"/>
      <c r="C15" s="810" t="s">
        <v>1305</v>
      </c>
      <c r="G15" s="811">
        <v>-45873.8</v>
      </c>
      <c r="H15" s="811">
        <v>-45334.4</v>
      </c>
      <c r="I15" s="811">
        <v>-155991.7</v>
      </c>
      <c r="J15" s="811">
        <v>-62848.9</v>
      </c>
      <c r="K15" s="811">
        <v>-64595.9</v>
      </c>
      <c r="L15" s="811">
        <v>-209321</v>
      </c>
      <c r="M15" s="811">
        <v>-96206.2</v>
      </c>
      <c r="N15" s="811">
        <v>42.487603232865105</v>
      </c>
      <c r="O15" s="826">
        <v>48.93545875202605</v>
      </c>
    </row>
    <row r="16" spans="2:15" s="810" customFormat="1" ht="12.75">
      <c r="B16" s="825"/>
      <c r="C16" s="810" t="s">
        <v>1306</v>
      </c>
      <c r="G16" s="811">
        <v>-81.29999999999836</v>
      </c>
      <c r="H16" s="811">
        <v>-6799.8</v>
      </c>
      <c r="I16" s="811">
        <v>-11092</v>
      </c>
      <c r="J16" s="811">
        <v>-2424.2</v>
      </c>
      <c r="K16" s="811">
        <v>-6242.8</v>
      </c>
      <c r="L16" s="811">
        <v>-10478</v>
      </c>
      <c r="M16" s="811">
        <v>-5025</v>
      </c>
      <c r="N16" s="811">
        <v>-8.191417394629253</v>
      </c>
      <c r="O16" s="826">
        <v>-19.507272377779202</v>
      </c>
    </row>
    <row r="17" spans="2:15" s="810" customFormat="1" ht="12.75">
      <c r="B17" s="825"/>
      <c r="D17" s="810" t="s">
        <v>1246</v>
      </c>
      <c r="G17" s="811">
        <v>14897.1</v>
      </c>
      <c r="H17" s="811">
        <v>11533.5</v>
      </c>
      <c r="I17" s="811">
        <v>42236.1</v>
      </c>
      <c r="J17" s="811">
        <v>16394.2</v>
      </c>
      <c r="K17" s="811">
        <v>16740.8</v>
      </c>
      <c r="L17" s="811">
        <v>52830.1</v>
      </c>
      <c r="M17" s="811">
        <v>15481.1</v>
      </c>
      <c r="N17" s="811">
        <v>45.14934755278102</v>
      </c>
      <c r="O17" s="826">
        <v>-7.524730000955743</v>
      </c>
    </row>
    <row r="18" spans="2:15" s="810" customFormat="1" ht="12.75">
      <c r="B18" s="825"/>
      <c r="E18" s="810" t="s">
        <v>1307</v>
      </c>
      <c r="G18" s="811">
        <v>6683.2</v>
      </c>
      <c r="H18" s="811">
        <v>4995.6</v>
      </c>
      <c r="I18" s="811">
        <v>18653.1</v>
      </c>
      <c r="J18" s="811">
        <v>5640.5</v>
      </c>
      <c r="K18" s="811">
        <v>7713.4</v>
      </c>
      <c r="L18" s="811">
        <v>27959.8</v>
      </c>
      <c r="M18" s="811">
        <v>8742.2</v>
      </c>
      <c r="N18" s="811">
        <v>54.4038754103611</v>
      </c>
      <c r="O18" s="826">
        <v>13.337827676511022</v>
      </c>
    </row>
    <row r="19" spans="2:15" s="810" customFormat="1" ht="12.75">
      <c r="B19" s="825"/>
      <c r="E19" s="810" t="s">
        <v>1308</v>
      </c>
      <c r="G19" s="811">
        <v>3645.3</v>
      </c>
      <c r="H19" s="811">
        <v>3607.5</v>
      </c>
      <c r="I19" s="811">
        <v>13301.8</v>
      </c>
      <c r="J19" s="811">
        <v>4970.4</v>
      </c>
      <c r="K19" s="811">
        <v>5751.5</v>
      </c>
      <c r="L19" s="811">
        <v>12734.4</v>
      </c>
      <c r="M19" s="811">
        <v>2577.6</v>
      </c>
      <c r="N19" s="811">
        <v>59.43173943173943</v>
      </c>
      <c r="O19" s="826">
        <v>-55.18386507867513</v>
      </c>
    </row>
    <row r="20" spans="2:15" s="810" customFormat="1" ht="12.75">
      <c r="B20" s="825"/>
      <c r="E20" s="810" t="s">
        <v>1303</v>
      </c>
      <c r="G20" s="811">
        <v>4568.6</v>
      </c>
      <c r="H20" s="811">
        <v>2930.4</v>
      </c>
      <c r="I20" s="811">
        <v>10281.2</v>
      </c>
      <c r="J20" s="811">
        <v>5783.3</v>
      </c>
      <c r="K20" s="811">
        <v>3275.9</v>
      </c>
      <c r="L20" s="811">
        <v>12135.9</v>
      </c>
      <c r="M20" s="811">
        <v>4161.3</v>
      </c>
      <c r="N20" s="811">
        <v>11.79019929019929</v>
      </c>
      <c r="O20" s="826">
        <v>27.02768704783419</v>
      </c>
    </row>
    <row r="21" spans="2:15" s="810" customFormat="1" ht="12.75">
      <c r="B21" s="825"/>
      <c r="D21" s="810" t="s">
        <v>1247</v>
      </c>
      <c r="G21" s="811">
        <v>-14978.4</v>
      </c>
      <c r="H21" s="811">
        <v>-18333.3</v>
      </c>
      <c r="I21" s="811">
        <v>-53328.1</v>
      </c>
      <c r="J21" s="811">
        <v>-18818.4</v>
      </c>
      <c r="K21" s="811">
        <v>-22983.6</v>
      </c>
      <c r="L21" s="811">
        <v>-63308.1</v>
      </c>
      <c r="M21" s="811">
        <v>-20506.1</v>
      </c>
      <c r="N21" s="811">
        <v>25.365318846034263</v>
      </c>
      <c r="O21" s="826">
        <v>-10.779425329365287</v>
      </c>
    </row>
    <row r="22" spans="2:15" s="810" customFormat="1" ht="12.75">
      <c r="B22" s="825"/>
      <c r="E22" s="810" t="s">
        <v>1309</v>
      </c>
      <c r="G22" s="811">
        <v>-5955.7</v>
      </c>
      <c r="H22" s="811">
        <v>-8137.4</v>
      </c>
      <c r="I22" s="811">
        <v>-22675.9</v>
      </c>
      <c r="J22" s="811">
        <v>-7292.9</v>
      </c>
      <c r="K22" s="811">
        <v>-9472.1</v>
      </c>
      <c r="L22" s="811">
        <v>-22116.2</v>
      </c>
      <c r="M22" s="811">
        <v>-4299.2</v>
      </c>
      <c r="N22" s="811">
        <v>16.402044879199753</v>
      </c>
      <c r="O22" s="826">
        <v>-54.6119656675922</v>
      </c>
    </row>
    <row r="23" spans="2:15" s="810" customFormat="1" ht="12.75">
      <c r="B23" s="825"/>
      <c r="E23" s="810" t="s">
        <v>1307</v>
      </c>
      <c r="G23" s="811">
        <v>-5019.1</v>
      </c>
      <c r="H23" s="811">
        <v>-6838.7</v>
      </c>
      <c r="I23" s="811">
        <v>-20862</v>
      </c>
      <c r="J23" s="811">
        <v>-7024.4</v>
      </c>
      <c r="K23" s="811">
        <v>-10499.3</v>
      </c>
      <c r="L23" s="811">
        <v>-31396.3</v>
      </c>
      <c r="M23" s="811">
        <v>-12263.1</v>
      </c>
      <c r="N23" s="811">
        <v>53.52771725620366</v>
      </c>
      <c r="O23" s="826">
        <v>16.7992151857743</v>
      </c>
    </row>
    <row r="24" spans="2:15" s="810" customFormat="1" ht="12.75">
      <c r="B24" s="825"/>
      <c r="F24" s="813" t="s">
        <v>1248</v>
      </c>
      <c r="G24" s="811"/>
      <c r="H24" s="811">
        <v>-2744.1</v>
      </c>
      <c r="I24" s="811">
        <v>-7373</v>
      </c>
      <c r="J24" s="811"/>
      <c r="K24" s="811">
        <v>-3994.1</v>
      </c>
      <c r="L24" s="811">
        <v>-12126</v>
      </c>
      <c r="M24" s="811">
        <v>-5594.5</v>
      </c>
      <c r="N24" s="811">
        <v>45.552275791698555</v>
      </c>
      <c r="O24" s="826">
        <v>40.06910192533988</v>
      </c>
    </row>
    <row r="25" spans="2:15" s="810" customFormat="1" ht="12.75">
      <c r="B25" s="825"/>
      <c r="E25" s="814" t="s">
        <v>1249</v>
      </c>
      <c r="G25" s="811"/>
      <c r="H25" s="811">
        <v>-126.1</v>
      </c>
      <c r="I25" s="811">
        <v>-635.7</v>
      </c>
      <c r="J25" s="811"/>
      <c r="K25" s="811">
        <v>-264.6</v>
      </c>
      <c r="L25" s="811">
        <v>-980.4</v>
      </c>
      <c r="M25" s="811">
        <v>-376.2</v>
      </c>
      <c r="N25" s="811">
        <v>109.83346550356863</v>
      </c>
      <c r="O25" s="826">
        <v>42.17687074829931</v>
      </c>
    </row>
    <row r="26" spans="2:15" s="810" customFormat="1" ht="12.75">
      <c r="B26" s="825"/>
      <c r="E26" s="810" t="s">
        <v>1303</v>
      </c>
      <c r="G26" s="811">
        <v>-4003.6</v>
      </c>
      <c r="H26" s="811">
        <v>-3357.2</v>
      </c>
      <c r="I26" s="811">
        <v>-9790.2</v>
      </c>
      <c r="J26" s="811">
        <v>-4501.1</v>
      </c>
      <c r="K26" s="811">
        <v>-3012.2</v>
      </c>
      <c r="L26" s="811">
        <v>-9795.6</v>
      </c>
      <c r="M26" s="811">
        <v>-3943.8</v>
      </c>
      <c r="N26" s="811">
        <v>-10.276420826879543</v>
      </c>
      <c r="O26" s="826">
        <v>30.927561250912966</v>
      </c>
    </row>
    <row r="27" spans="1:15" s="810" customFormat="1" ht="12.75">
      <c r="A27" s="815"/>
      <c r="B27" s="825"/>
      <c r="C27" s="810" t="s">
        <v>1310</v>
      </c>
      <c r="G27" s="811">
        <v>-45955.1</v>
      </c>
      <c r="H27" s="811">
        <v>-52134.2</v>
      </c>
      <c r="I27" s="811">
        <v>-167083.7</v>
      </c>
      <c r="J27" s="811">
        <v>-65273.1</v>
      </c>
      <c r="K27" s="811">
        <v>-70838.7</v>
      </c>
      <c r="L27" s="811">
        <v>-219799</v>
      </c>
      <c r="M27" s="811">
        <v>-101231.2</v>
      </c>
      <c r="N27" s="811">
        <v>35.87760050024744</v>
      </c>
      <c r="O27" s="826">
        <v>42.9038082291177</v>
      </c>
    </row>
    <row r="28" spans="2:15" s="810" customFormat="1" ht="12.75">
      <c r="B28" s="825"/>
      <c r="C28" s="810" t="s">
        <v>1311</v>
      </c>
      <c r="G28" s="811">
        <v>-703.3</v>
      </c>
      <c r="H28" s="811">
        <v>1246.3</v>
      </c>
      <c r="I28" s="811">
        <v>7946.8</v>
      </c>
      <c r="J28" s="811">
        <v>2042.8</v>
      </c>
      <c r="K28" s="811">
        <v>3408.6</v>
      </c>
      <c r="L28" s="811">
        <v>11749.5</v>
      </c>
      <c r="M28" s="811">
        <v>3325.3</v>
      </c>
      <c r="N28" s="811">
        <v>173.49755275615826</v>
      </c>
      <c r="O28" s="826">
        <v>-2.443818576541681</v>
      </c>
    </row>
    <row r="29" spans="2:15" s="810" customFormat="1" ht="12.75">
      <c r="B29" s="825"/>
      <c r="D29" s="810" t="s">
        <v>1250</v>
      </c>
      <c r="G29" s="811">
        <v>2561.1</v>
      </c>
      <c r="H29" s="811">
        <v>2860.7</v>
      </c>
      <c r="I29" s="811">
        <v>13447.7</v>
      </c>
      <c r="J29" s="811">
        <v>5649.1</v>
      </c>
      <c r="K29" s="811">
        <v>5367.5</v>
      </c>
      <c r="L29" s="811">
        <v>16506.6</v>
      </c>
      <c r="M29" s="811">
        <v>4563.6</v>
      </c>
      <c r="N29" s="811">
        <v>87.62890201698886</v>
      </c>
      <c r="O29" s="826">
        <v>-14.977177456916621</v>
      </c>
    </row>
    <row r="30" spans="2:15" s="810" customFormat="1" ht="12.75">
      <c r="B30" s="825"/>
      <c r="D30" s="810" t="s">
        <v>1251</v>
      </c>
      <c r="G30" s="811">
        <v>-3264.4</v>
      </c>
      <c r="H30" s="811">
        <v>-1614.4</v>
      </c>
      <c r="I30" s="811">
        <v>-5500.9</v>
      </c>
      <c r="J30" s="811">
        <v>-3606.3</v>
      </c>
      <c r="K30" s="811">
        <v>-1958.9</v>
      </c>
      <c r="L30" s="811">
        <v>-4757.1</v>
      </c>
      <c r="M30" s="811">
        <v>-1238.3</v>
      </c>
      <c r="N30" s="811">
        <v>21.33919722497522</v>
      </c>
      <c r="O30" s="826">
        <v>-36.78595129919853</v>
      </c>
    </row>
    <row r="31" spans="2:15" s="810" customFormat="1" ht="12.75">
      <c r="B31" s="825"/>
      <c r="C31" s="810" t="s">
        <v>1252</v>
      </c>
      <c r="G31" s="811">
        <v>-46658.4</v>
      </c>
      <c r="H31" s="811">
        <v>-50887.9</v>
      </c>
      <c r="I31" s="811">
        <v>-159136.9</v>
      </c>
      <c r="J31" s="811">
        <v>-63230.3</v>
      </c>
      <c r="K31" s="811">
        <v>-67430.1</v>
      </c>
      <c r="L31" s="811">
        <v>-208049.5</v>
      </c>
      <c r="M31" s="811">
        <v>-97905.9</v>
      </c>
      <c r="N31" s="811">
        <v>32.5071382391492</v>
      </c>
      <c r="O31" s="826">
        <v>45.19613644351704</v>
      </c>
    </row>
    <row r="32" spans="2:15" s="810" customFormat="1" ht="12.75">
      <c r="B32" s="825"/>
      <c r="C32" s="814" t="s">
        <v>1325</v>
      </c>
      <c r="G32" s="811">
        <v>55425.1</v>
      </c>
      <c r="H32" s="811">
        <v>46643.8</v>
      </c>
      <c r="I32" s="811">
        <v>182816.5</v>
      </c>
      <c r="J32" s="811">
        <v>68059</v>
      </c>
      <c r="K32" s="811">
        <v>75805.6</v>
      </c>
      <c r="L32" s="811">
        <v>249486.8</v>
      </c>
      <c r="M32" s="811">
        <v>83969.3</v>
      </c>
      <c r="N32" s="811">
        <v>62.520206329672966</v>
      </c>
      <c r="O32" s="826">
        <v>10.76925715250588</v>
      </c>
    </row>
    <row r="33" spans="2:15" s="810" customFormat="1" ht="12.75">
      <c r="B33" s="825"/>
      <c r="D33" s="810" t="s">
        <v>1253</v>
      </c>
      <c r="G33" s="811">
        <v>57289.5</v>
      </c>
      <c r="H33" s="811">
        <v>47481.5</v>
      </c>
      <c r="I33" s="811">
        <v>185462.9</v>
      </c>
      <c r="J33" s="811">
        <v>70624.1</v>
      </c>
      <c r="K33" s="811">
        <v>76801.3</v>
      </c>
      <c r="L33" s="811">
        <v>257461.3</v>
      </c>
      <c r="M33" s="811">
        <v>85740.1</v>
      </c>
      <c r="N33" s="811">
        <v>61.74994471531018</v>
      </c>
      <c r="O33" s="826">
        <v>11.638865487953984</v>
      </c>
    </row>
    <row r="34" spans="2:15" s="810" customFormat="1" ht="12.75">
      <c r="B34" s="825"/>
      <c r="E34" s="810" t="s">
        <v>1326</v>
      </c>
      <c r="G34" s="811">
        <v>12710.5</v>
      </c>
      <c r="H34" s="811">
        <v>3182.2</v>
      </c>
      <c r="I34" s="811">
        <v>20993.2</v>
      </c>
      <c r="J34" s="811">
        <v>10946.8</v>
      </c>
      <c r="K34" s="811">
        <v>7904.8</v>
      </c>
      <c r="L34" s="811">
        <v>26796.2</v>
      </c>
      <c r="M34" s="811">
        <v>7100.9</v>
      </c>
      <c r="N34" s="811">
        <v>148.4067626170574</v>
      </c>
      <c r="O34" s="826">
        <v>-10.169770266167397</v>
      </c>
    </row>
    <row r="35" spans="2:15" s="810" customFormat="1" ht="12.75">
      <c r="B35" s="825"/>
      <c r="E35" s="810" t="s">
        <v>1254</v>
      </c>
      <c r="G35" s="811">
        <v>36060</v>
      </c>
      <c r="H35" s="811">
        <v>38248.7</v>
      </c>
      <c r="I35" s="811">
        <v>142682.7</v>
      </c>
      <c r="J35" s="811">
        <v>53455.6</v>
      </c>
      <c r="K35" s="811">
        <v>63455.9</v>
      </c>
      <c r="L35" s="811">
        <v>209698.5</v>
      </c>
      <c r="M35" s="811">
        <v>67649.7</v>
      </c>
      <c r="N35" s="811">
        <v>65.90341632526075</v>
      </c>
      <c r="O35" s="826">
        <v>6.608999320788131</v>
      </c>
    </row>
    <row r="36" spans="2:15" s="810" customFormat="1" ht="12.75">
      <c r="B36" s="825"/>
      <c r="E36" s="810" t="s">
        <v>1327</v>
      </c>
      <c r="G36" s="811">
        <v>7269.6</v>
      </c>
      <c r="H36" s="811">
        <v>5260.7</v>
      </c>
      <c r="I36" s="811">
        <v>18789.9</v>
      </c>
      <c r="J36" s="811">
        <v>6221.7</v>
      </c>
      <c r="K36" s="811">
        <v>4550.5</v>
      </c>
      <c r="L36" s="811">
        <v>17755.4</v>
      </c>
      <c r="M36" s="811">
        <v>10376.4</v>
      </c>
      <c r="N36" s="811">
        <v>-13.500104548824298</v>
      </c>
      <c r="O36" s="826">
        <v>128.02768926491595</v>
      </c>
    </row>
    <row r="37" spans="2:15" s="810" customFormat="1" ht="12.75">
      <c r="B37" s="825"/>
      <c r="E37" s="810" t="s">
        <v>1328</v>
      </c>
      <c r="G37" s="811">
        <v>1249.4</v>
      </c>
      <c r="H37" s="811">
        <v>789.9</v>
      </c>
      <c r="I37" s="811">
        <v>2997.1</v>
      </c>
      <c r="J37" s="811">
        <v>0</v>
      </c>
      <c r="K37" s="811">
        <v>890.1</v>
      </c>
      <c r="L37" s="811">
        <v>3211.2</v>
      </c>
      <c r="M37" s="811">
        <v>613.1</v>
      </c>
      <c r="N37" s="811">
        <v>12.685150018989752</v>
      </c>
      <c r="O37" s="827">
        <v>-31.12009886529603</v>
      </c>
    </row>
    <row r="38" spans="2:15" s="810" customFormat="1" ht="12.75">
      <c r="B38" s="825"/>
      <c r="D38" s="810" t="s">
        <v>1255</v>
      </c>
      <c r="G38" s="811">
        <v>-1864.4</v>
      </c>
      <c r="H38" s="811">
        <v>-837.7</v>
      </c>
      <c r="I38" s="811">
        <v>-2646.4</v>
      </c>
      <c r="J38" s="811">
        <v>-2565.1</v>
      </c>
      <c r="K38" s="811">
        <v>-995.7</v>
      </c>
      <c r="L38" s="811">
        <v>-7974.5</v>
      </c>
      <c r="M38" s="811">
        <v>-1770.8</v>
      </c>
      <c r="N38" s="811">
        <v>18.861167482392265</v>
      </c>
      <c r="O38" s="826">
        <v>77.84473234910112</v>
      </c>
    </row>
    <row r="39" spans="2:15" s="810" customFormat="1" ht="12.75">
      <c r="B39" s="828" t="s">
        <v>1329</v>
      </c>
      <c r="C39" s="816" t="s">
        <v>1330</v>
      </c>
      <c r="D39" s="816"/>
      <c r="E39" s="816"/>
      <c r="F39" s="816"/>
      <c r="G39" s="817">
        <v>696.8</v>
      </c>
      <c r="H39" s="817">
        <v>1673.7</v>
      </c>
      <c r="I39" s="817">
        <v>7912.5</v>
      </c>
      <c r="J39" s="817">
        <v>2200.2</v>
      </c>
      <c r="K39" s="817">
        <v>629.2</v>
      </c>
      <c r="L39" s="817">
        <v>6231</v>
      </c>
      <c r="M39" s="817">
        <v>1373.2</v>
      </c>
      <c r="N39" s="817">
        <v>-62.406643962478334</v>
      </c>
      <c r="O39" s="829">
        <v>118.24539097266369</v>
      </c>
    </row>
    <row r="40" spans="2:15" s="810" customFormat="1" ht="12.75">
      <c r="B40" s="830" t="s">
        <v>1331</v>
      </c>
      <c r="C40" s="818"/>
      <c r="D40" s="819"/>
      <c r="E40" s="819"/>
      <c r="F40" s="819"/>
      <c r="G40" s="820">
        <v>9463.5</v>
      </c>
      <c r="H40" s="820">
        <v>-2570.4</v>
      </c>
      <c r="I40" s="820">
        <v>31592.10000000005</v>
      </c>
      <c r="J40" s="820">
        <v>7028.899999999994</v>
      </c>
      <c r="K40" s="820">
        <v>9004.7</v>
      </c>
      <c r="L40" s="820">
        <v>47668.3</v>
      </c>
      <c r="M40" s="820">
        <v>-12563.4</v>
      </c>
      <c r="N40" s="820">
        <v>-450.322906940554</v>
      </c>
      <c r="O40" s="831">
        <v>-239.52047264206468</v>
      </c>
    </row>
    <row r="41" spans="2:15" s="810" customFormat="1" ht="12.75">
      <c r="B41" s="825" t="s">
        <v>1332</v>
      </c>
      <c r="C41" s="810" t="s">
        <v>1333</v>
      </c>
      <c r="G41" s="811">
        <v>-19751.1</v>
      </c>
      <c r="H41" s="811">
        <v>1850.7</v>
      </c>
      <c r="I41" s="811">
        <v>11032.6</v>
      </c>
      <c r="J41" s="811">
        <v>517.1</v>
      </c>
      <c r="K41" s="811">
        <v>1450.4</v>
      </c>
      <c r="L41" s="811">
        <v>18049.8</v>
      </c>
      <c r="M41" s="811">
        <v>-249.5</v>
      </c>
      <c r="N41" s="811">
        <v>-21.62965364456692</v>
      </c>
      <c r="O41" s="826">
        <v>-117.20215113072257</v>
      </c>
    </row>
    <row r="42" spans="2:15" s="810" customFormat="1" ht="12.75">
      <c r="B42" s="825"/>
      <c r="C42" s="810" t="s">
        <v>1334</v>
      </c>
      <c r="G42" s="811">
        <v>-34.4</v>
      </c>
      <c r="H42" s="811">
        <v>24.2</v>
      </c>
      <c r="I42" s="811">
        <v>293.9</v>
      </c>
      <c r="J42" s="811">
        <v>22.9</v>
      </c>
      <c r="K42" s="811">
        <v>-249.9</v>
      </c>
      <c r="L42" s="811">
        <v>1829.2</v>
      </c>
      <c r="M42" s="811">
        <v>744.6</v>
      </c>
      <c r="N42" s="821">
        <v>-1132.6446280991738</v>
      </c>
      <c r="O42" s="826">
        <v>-397.95918367346934</v>
      </c>
    </row>
    <row r="43" spans="2:15" s="810" customFormat="1" ht="12.75">
      <c r="B43" s="825"/>
      <c r="C43" s="810" t="s">
        <v>1335</v>
      </c>
      <c r="G43" s="811">
        <v>0</v>
      </c>
      <c r="H43" s="811">
        <v>0</v>
      </c>
      <c r="I43" s="811">
        <v>0</v>
      </c>
      <c r="J43" s="811">
        <v>0</v>
      </c>
      <c r="K43" s="811">
        <v>0</v>
      </c>
      <c r="L43" s="811">
        <v>0</v>
      </c>
      <c r="M43" s="811">
        <v>0</v>
      </c>
      <c r="N43" s="821" t="s">
        <v>1186</v>
      </c>
      <c r="O43" s="832" t="s">
        <v>1186</v>
      </c>
    </row>
    <row r="44" spans="2:15" s="810" customFormat="1" ht="12.75">
      <c r="B44" s="825"/>
      <c r="C44" s="810" t="s">
        <v>1256</v>
      </c>
      <c r="G44" s="811">
        <v>-18003.4</v>
      </c>
      <c r="H44" s="811">
        <v>-2193.4</v>
      </c>
      <c r="I44" s="811">
        <v>-11396.1</v>
      </c>
      <c r="J44" s="811">
        <v>-10130</v>
      </c>
      <c r="K44" s="811">
        <v>-1137.6</v>
      </c>
      <c r="L44" s="811">
        <v>-17675.1</v>
      </c>
      <c r="M44" s="811">
        <v>-4678.7</v>
      </c>
      <c r="N44" s="811">
        <v>-48.135315036017154</v>
      </c>
      <c r="O44" s="826">
        <v>311.27812939521806</v>
      </c>
    </row>
    <row r="45" spans="2:15" s="810" customFormat="1" ht="12.75">
      <c r="B45" s="825"/>
      <c r="D45" s="810" t="s">
        <v>1257</v>
      </c>
      <c r="G45" s="811">
        <v>-1601.1</v>
      </c>
      <c r="H45" s="811">
        <v>-693</v>
      </c>
      <c r="I45" s="811">
        <v>853.2</v>
      </c>
      <c r="J45" s="811">
        <v>-3409</v>
      </c>
      <c r="K45" s="811">
        <v>-364.1</v>
      </c>
      <c r="L45" s="811">
        <v>-3024.2</v>
      </c>
      <c r="M45" s="811">
        <v>-3312.3</v>
      </c>
      <c r="N45" s="811">
        <v>-47.460317460317455</v>
      </c>
      <c r="O45" s="826">
        <v>809.7226036803077</v>
      </c>
    </row>
    <row r="46" spans="2:15" s="810" customFormat="1" ht="12.75">
      <c r="B46" s="825"/>
      <c r="D46" s="810" t="s">
        <v>1303</v>
      </c>
      <c r="G46" s="811">
        <v>-16402.3</v>
      </c>
      <c r="H46" s="811">
        <v>-1500.4</v>
      </c>
      <c r="I46" s="811">
        <v>-12249.3</v>
      </c>
      <c r="J46" s="811">
        <v>-6721</v>
      </c>
      <c r="K46" s="811">
        <v>-773.5</v>
      </c>
      <c r="L46" s="811">
        <v>-14650.9</v>
      </c>
      <c r="M46" s="811">
        <v>-1366.4</v>
      </c>
      <c r="N46" s="811">
        <v>-48.44708077845908</v>
      </c>
      <c r="O46" s="826">
        <v>76.65158371040725</v>
      </c>
    </row>
    <row r="47" spans="2:15" s="810" customFormat="1" ht="12.75">
      <c r="B47" s="825"/>
      <c r="C47" s="810" t="s">
        <v>1258</v>
      </c>
      <c r="G47" s="811">
        <v>-1713.3</v>
      </c>
      <c r="H47" s="811">
        <v>4019.9</v>
      </c>
      <c r="I47" s="811">
        <v>22134.8</v>
      </c>
      <c r="J47" s="811">
        <v>10624.2</v>
      </c>
      <c r="K47" s="811">
        <v>2837.9</v>
      </c>
      <c r="L47" s="811">
        <v>33895.7</v>
      </c>
      <c r="M47" s="811">
        <v>3684.6</v>
      </c>
      <c r="N47" s="811">
        <v>-29.403716510360955</v>
      </c>
      <c r="O47" s="826">
        <v>29.83544169984847</v>
      </c>
    </row>
    <row r="48" spans="2:15" s="810" customFormat="1" ht="12.75">
      <c r="B48" s="825"/>
      <c r="D48" s="810" t="s">
        <v>1257</v>
      </c>
      <c r="G48" s="811">
        <v>1296.8</v>
      </c>
      <c r="H48" s="811">
        <v>4082.1</v>
      </c>
      <c r="I48" s="811">
        <v>12483.6</v>
      </c>
      <c r="J48" s="811">
        <v>10500.8</v>
      </c>
      <c r="K48" s="811">
        <v>1968</v>
      </c>
      <c r="L48" s="811">
        <v>19554.6</v>
      </c>
      <c r="M48" s="811">
        <v>4949.4</v>
      </c>
      <c r="N48" s="811">
        <v>-51.78952009994855</v>
      </c>
      <c r="O48" s="826">
        <v>151.49390243902437</v>
      </c>
    </row>
    <row r="49" spans="2:15" s="810" customFormat="1" ht="12.75">
      <c r="B49" s="825"/>
      <c r="D49" s="810" t="s">
        <v>1336</v>
      </c>
      <c r="G49" s="811">
        <v>-1810</v>
      </c>
      <c r="H49" s="811">
        <v>-537.6</v>
      </c>
      <c r="I49" s="811">
        <v>3391.5</v>
      </c>
      <c r="J49" s="811">
        <v>-743</v>
      </c>
      <c r="K49" s="811">
        <v>-990.6</v>
      </c>
      <c r="L49" s="811">
        <v>-2899</v>
      </c>
      <c r="M49" s="811">
        <v>-1059.9</v>
      </c>
      <c r="N49" s="811">
        <v>84.26339285714285</v>
      </c>
      <c r="O49" s="826">
        <v>6.995760145366452</v>
      </c>
    </row>
    <row r="50" spans="2:15" s="810" customFormat="1" ht="12.75">
      <c r="B50" s="825"/>
      <c r="E50" s="810" t="s">
        <v>1337</v>
      </c>
      <c r="G50" s="811">
        <v>-1594.9</v>
      </c>
      <c r="H50" s="811">
        <v>-522.9</v>
      </c>
      <c r="I50" s="811">
        <v>3455.9</v>
      </c>
      <c r="J50" s="811">
        <v>-647.4</v>
      </c>
      <c r="K50" s="811">
        <v>-982.9</v>
      </c>
      <c r="L50" s="811">
        <v>-2832.4</v>
      </c>
      <c r="M50" s="811">
        <v>-1058.7</v>
      </c>
      <c r="N50" s="811">
        <v>87.97093134442532</v>
      </c>
      <c r="O50" s="826">
        <v>7.711873028792356</v>
      </c>
    </row>
    <row r="51" spans="2:15" s="810" customFormat="1" ht="12.75">
      <c r="B51" s="825"/>
      <c r="F51" s="810" t="s">
        <v>1338</v>
      </c>
      <c r="G51" s="811">
        <v>1702.7</v>
      </c>
      <c r="H51" s="811">
        <v>1872.1</v>
      </c>
      <c r="I51" s="811">
        <v>11325.5</v>
      </c>
      <c r="J51" s="811">
        <v>2748.6</v>
      </c>
      <c r="K51" s="811">
        <v>1669</v>
      </c>
      <c r="L51" s="811">
        <v>7287.9</v>
      </c>
      <c r="M51" s="811">
        <v>2434.2</v>
      </c>
      <c r="N51" s="811">
        <v>-10.848779445542435</v>
      </c>
      <c r="O51" s="826">
        <v>45.84781306171359</v>
      </c>
    </row>
    <row r="52" spans="2:15" s="810" customFormat="1" ht="12.75">
      <c r="B52" s="825"/>
      <c r="F52" s="810" t="s">
        <v>1339</v>
      </c>
      <c r="G52" s="811">
        <v>-3297.6</v>
      </c>
      <c r="H52" s="811">
        <v>-2395</v>
      </c>
      <c r="I52" s="811">
        <v>-7869.6</v>
      </c>
      <c r="J52" s="811">
        <v>-3396</v>
      </c>
      <c r="K52" s="811">
        <v>-2651.9</v>
      </c>
      <c r="L52" s="811">
        <v>-10120.3</v>
      </c>
      <c r="M52" s="811">
        <v>-3492.9</v>
      </c>
      <c r="N52" s="811">
        <v>10.726513569937374</v>
      </c>
      <c r="O52" s="826">
        <v>31.71311135412346</v>
      </c>
    </row>
    <row r="53" spans="2:15" s="810" customFormat="1" ht="12.75">
      <c r="B53" s="825"/>
      <c r="E53" s="810" t="s">
        <v>1259</v>
      </c>
      <c r="G53" s="811">
        <v>-215.1</v>
      </c>
      <c r="H53" s="811">
        <v>-14.7</v>
      </c>
      <c r="I53" s="811">
        <v>-64.4</v>
      </c>
      <c r="J53" s="811">
        <v>-95.6</v>
      </c>
      <c r="K53" s="811">
        <v>-7.7</v>
      </c>
      <c r="L53" s="811">
        <v>-66.6</v>
      </c>
      <c r="M53" s="811">
        <v>-1.2</v>
      </c>
      <c r="N53" s="811">
        <v>-47.61904761904761</v>
      </c>
      <c r="O53" s="826">
        <v>-84.4155844155844</v>
      </c>
    </row>
    <row r="54" spans="2:15" s="810" customFormat="1" ht="12.75">
      <c r="B54" s="825"/>
      <c r="D54" s="810" t="s">
        <v>1260</v>
      </c>
      <c r="G54" s="811">
        <v>-1200.1</v>
      </c>
      <c r="H54" s="811">
        <v>475.4</v>
      </c>
      <c r="I54" s="811">
        <v>6259.7</v>
      </c>
      <c r="J54" s="811">
        <v>866.4</v>
      </c>
      <c r="K54" s="811">
        <v>1860.5</v>
      </c>
      <c r="L54" s="811">
        <v>17240.1</v>
      </c>
      <c r="M54" s="811">
        <v>-204.9</v>
      </c>
      <c r="N54" s="811">
        <v>291.35464871687</v>
      </c>
      <c r="O54" s="826">
        <v>-111.01316850309058</v>
      </c>
    </row>
    <row r="55" spans="2:15" s="810" customFormat="1" ht="12.75">
      <c r="B55" s="825"/>
      <c r="E55" s="810" t="s">
        <v>854</v>
      </c>
      <c r="G55" s="811">
        <v>-20.2</v>
      </c>
      <c r="H55" s="811">
        <v>18.5</v>
      </c>
      <c r="I55" s="811">
        <v>-5.6</v>
      </c>
      <c r="J55" s="811">
        <v>-110</v>
      </c>
      <c r="K55" s="811">
        <v>7</v>
      </c>
      <c r="L55" s="811">
        <v>-84.1</v>
      </c>
      <c r="M55" s="811">
        <v>2.1</v>
      </c>
      <c r="N55" s="811">
        <v>-62.16216216216216</v>
      </c>
      <c r="O55" s="826">
        <v>-70</v>
      </c>
    </row>
    <row r="56" spans="2:15" s="810" customFormat="1" ht="12.75">
      <c r="B56" s="825"/>
      <c r="E56" s="810" t="s">
        <v>1261</v>
      </c>
      <c r="G56" s="811">
        <v>-1179.9</v>
      </c>
      <c r="H56" s="811">
        <v>456.9</v>
      </c>
      <c r="I56" s="811">
        <v>6265.3</v>
      </c>
      <c r="J56" s="811">
        <v>976.4</v>
      </c>
      <c r="K56" s="811">
        <v>1853.5</v>
      </c>
      <c r="L56" s="811">
        <v>17324.2</v>
      </c>
      <c r="M56" s="811">
        <v>-207</v>
      </c>
      <c r="N56" s="811">
        <v>305.668636463121</v>
      </c>
      <c r="O56" s="827">
        <v>-111.16806042622068</v>
      </c>
    </row>
    <row r="57" spans="2:15" s="810" customFormat="1" ht="12.75">
      <c r="B57" s="825"/>
      <c r="D57" s="810" t="s">
        <v>1262</v>
      </c>
      <c r="G57" s="811">
        <v>0</v>
      </c>
      <c r="H57" s="811">
        <v>0</v>
      </c>
      <c r="I57" s="811">
        <v>0</v>
      </c>
      <c r="J57" s="811">
        <v>0</v>
      </c>
      <c r="K57" s="811">
        <v>0</v>
      </c>
      <c r="L57" s="811">
        <v>0</v>
      </c>
      <c r="M57" s="811">
        <v>0</v>
      </c>
      <c r="N57" s="812" t="s">
        <v>1186</v>
      </c>
      <c r="O57" s="827" t="s">
        <v>1186</v>
      </c>
    </row>
    <row r="58" spans="2:15" s="810" customFormat="1" ht="12.75">
      <c r="B58" s="825" t="s">
        <v>1340</v>
      </c>
      <c r="G58" s="811">
        <v>-10287.6</v>
      </c>
      <c r="H58" s="811">
        <v>-719.6999999999971</v>
      </c>
      <c r="I58" s="811">
        <v>42624.700000000055</v>
      </c>
      <c r="J58" s="811">
        <v>7545.999999999993</v>
      </c>
      <c r="K58" s="811">
        <v>10455.1</v>
      </c>
      <c r="L58" s="811">
        <v>65718.1</v>
      </c>
      <c r="M58" s="811">
        <v>-12812.9</v>
      </c>
      <c r="N58" s="811">
        <v>-1552.702514936785</v>
      </c>
      <c r="O58" s="826">
        <v>-222.55167334602254</v>
      </c>
    </row>
    <row r="59" spans="2:15" s="810" customFormat="1" ht="12.75">
      <c r="B59" s="828" t="s">
        <v>1341</v>
      </c>
      <c r="C59" s="816" t="s">
        <v>1342</v>
      </c>
      <c r="D59" s="816"/>
      <c r="E59" s="816"/>
      <c r="F59" s="816"/>
      <c r="G59" s="817">
        <v>14803.6</v>
      </c>
      <c r="H59" s="817">
        <v>-2439.6</v>
      </c>
      <c r="I59" s="817">
        <v>-6690.300000000061</v>
      </c>
      <c r="J59" s="817">
        <v>6329.500000000007</v>
      </c>
      <c r="K59" s="817">
        <v>3269.799999999992</v>
      </c>
      <c r="L59" s="817">
        <v>-7198.299999999959</v>
      </c>
      <c r="M59" s="817">
        <v>-7882.299999999992</v>
      </c>
      <c r="N59" s="817">
        <v>-234.03016888014398</v>
      </c>
      <c r="O59" s="829">
        <v>-341.06367361918194</v>
      </c>
    </row>
    <row r="60" spans="2:15" s="810" customFormat="1" ht="12.75">
      <c r="B60" s="830" t="s">
        <v>1343</v>
      </c>
      <c r="C60" s="819"/>
      <c r="D60" s="819"/>
      <c r="E60" s="819"/>
      <c r="F60" s="819"/>
      <c r="G60" s="820">
        <v>4516</v>
      </c>
      <c r="H60" s="820">
        <v>-3159.3</v>
      </c>
      <c r="I60" s="820">
        <v>35934.4</v>
      </c>
      <c r="J60" s="820">
        <v>13875.5</v>
      </c>
      <c r="K60" s="820">
        <v>13724.9</v>
      </c>
      <c r="L60" s="820">
        <v>58519.8</v>
      </c>
      <c r="M60" s="820">
        <v>-20695.2</v>
      </c>
      <c r="N60" s="820">
        <v>-534.4285126452062</v>
      </c>
      <c r="O60" s="831">
        <v>-250.78579807503152</v>
      </c>
    </row>
    <row r="61" spans="2:15" s="810" customFormat="1" ht="12.75">
      <c r="B61" s="825" t="s">
        <v>1344</v>
      </c>
      <c r="G61" s="811">
        <v>-4516</v>
      </c>
      <c r="H61" s="811">
        <v>3159.3</v>
      </c>
      <c r="I61" s="811">
        <v>-35934.4</v>
      </c>
      <c r="J61" s="811">
        <v>-13875.5</v>
      </c>
      <c r="K61" s="811">
        <v>-13724.9</v>
      </c>
      <c r="L61" s="811">
        <v>-58519.8</v>
      </c>
      <c r="M61" s="811">
        <v>20695.2</v>
      </c>
      <c r="N61" s="811">
        <v>-534.4285126452062</v>
      </c>
      <c r="O61" s="826">
        <v>-250.78579807503152</v>
      </c>
    </row>
    <row r="62" spans="2:15" s="810" customFormat="1" ht="12.75">
      <c r="B62" s="825"/>
      <c r="C62" s="810" t="s">
        <v>1263</v>
      </c>
      <c r="G62" s="811">
        <v>-5301.1</v>
      </c>
      <c r="H62" s="811">
        <v>2091.7</v>
      </c>
      <c r="I62" s="811">
        <v>-37002</v>
      </c>
      <c r="J62" s="811">
        <v>-13875.4</v>
      </c>
      <c r="K62" s="811">
        <v>-13724.9</v>
      </c>
      <c r="L62" s="811">
        <v>-58519.8</v>
      </c>
      <c r="M62" s="811">
        <v>20695.2</v>
      </c>
      <c r="N62" s="811">
        <v>-756.1600611942439</v>
      </c>
      <c r="O62" s="826">
        <v>-250.78579807503152</v>
      </c>
    </row>
    <row r="63" spans="2:15" s="810" customFormat="1" ht="12.75">
      <c r="B63" s="825"/>
      <c r="D63" s="810" t="s">
        <v>854</v>
      </c>
      <c r="G63" s="811">
        <v>-1426.1</v>
      </c>
      <c r="H63" s="811">
        <v>4305.5</v>
      </c>
      <c r="I63" s="811">
        <v>-29636.8</v>
      </c>
      <c r="J63" s="811">
        <v>-7961.2</v>
      </c>
      <c r="K63" s="811">
        <v>-7092</v>
      </c>
      <c r="L63" s="811">
        <v>-45751.3</v>
      </c>
      <c r="M63" s="811">
        <v>15519.6</v>
      </c>
      <c r="N63" s="811">
        <v>-264.71954476831957</v>
      </c>
      <c r="O63" s="826">
        <v>-318.83248730964465</v>
      </c>
    </row>
    <row r="64" spans="2:15" s="810" customFormat="1" ht="12.75">
      <c r="B64" s="825"/>
      <c r="D64" s="810" t="s">
        <v>1261</v>
      </c>
      <c r="G64" s="811">
        <v>-3875</v>
      </c>
      <c r="H64" s="811">
        <v>-2213.8</v>
      </c>
      <c r="I64" s="811">
        <v>-7365.2</v>
      </c>
      <c r="J64" s="811">
        <v>-5914.2</v>
      </c>
      <c r="K64" s="811">
        <v>-6632.9</v>
      </c>
      <c r="L64" s="811">
        <v>-12768.5</v>
      </c>
      <c r="M64" s="811">
        <v>5175.6</v>
      </c>
      <c r="N64" s="811">
        <v>199.61604480982922</v>
      </c>
      <c r="O64" s="826">
        <v>-178.0292179891149</v>
      </c>
    </row>
    <row r="65" spans="2:15" s="810" customFormat="1" ht="12.75">
      <c r="B65" s="825"/>
      <c r="C65" s="810" t="s">
        <v>1345</v>
      </c>
      <c r="G65" s="811">
        <v>785.1</v>
      </c>
      <c r="H65" s="811">
        <v>1067.6</v>
      </c>
      <c r="I65" s="811">
        <v>1067.6</v>
      </c>
      <c r="J65" s="811">
        <v>-0.1</v>
      </c>
      <c r="K65" s="811">
        <v>0</v>
      </c>
      <c r="L65" s="811">
        <v>0</v>
      </c>
      <c r="M65" s="811">
        <v>0</v>
      </c>
      <c r="N65" s="821" t="s">
        <v>1186</v>
      </c>
      <c r="O65" s="832" t="s">
        <v>1186</v>
      </c>
    </row>
    <row r="66" spans="2:15" s="810" customFormat="1" ht="13.5" thickBot="1">
      <c r="B66" s="833" t="s">
        <v>1264</v>
      </c>
      <c r="C66" s="834"/>
      <c r="D66" s="834"/>
      <c r="E66" s="834"/>
      <c r="F66" s="834"/>
      <c r="G66" s="835">
        <v>-5716.1</v>
      </c>
      <c r="H66" s="836">
        <v>3634.7</v>
      </c>
      <c r="I66" s="835">
        <v>-29674.7</v>
      </c>
      <c r="J66" s="836">
        <v>-13009.1</v>
      </c>
      <c r="K66" s="836">
        <v>-11864.4</v>
      </c>
      <c r="L66" s="836">
        <v>-41279.7</v>
      </c>
      <c r="M66" s="836">
        <v>20490.3</v>
      </c>
      <c r="N66" s="835">
        <v>-426.4203373043167</v>
      </c>
      <c r="O66" s="837">
        <v>-272.70405583088905</v>
      </c>
    </row>
    <row r="68" s="822" customFormat="1" ht="12.75"/>
    <row r="69" s="822" customFormat="1" ht="12.75"/>
    <row r="70" s="822" customFormat="1" ht="12.75">
      <c r="O70" s="851"/>
    </row>
    <row r="71" s="822" customFormat="1" ht="12.75"/>
    <row r="72" s="822" customFormat="1" ht="12.75"/>
    <row r="73" s="822" customFormat="1" ht="12.75"/>
    <row r="74" s="822" customFormat="1" ht="12.75"/>
    <row r="75" s="822" customFormat="1" ht="12.75"/>
    <row r="76" s="822" customFormat="1" ht="12.75"/>
    <row r="77" s="822" customFormat="1" ht="12.75"/>
    <row r="78" s="822" customFormat="1" ht="12.75"/>
    <row r="79" s="822" customFormat="1" ht="12.75"/>
    <row r="80" s="822" customFormat="1" ht="12.75"/>
    <row r="81" s="822" customFormat="1" ht="12.75"/>
    <row r="82" s="822" customFormat="1" ht="12.75"/>
    <row r="83" s="822" customFormat="1" ht="12.75"/>
    <row r="84" s="822" customFormat="1" ht="12.75"/>
    <row r="85" s="822" customFormat="1" ht="12.75"/>
    <row r="86" s="822" customFormat="1" ht="12.75"/>
    <row r="87" s="822" customFormat="1" ht="12.75"/>
    <row r="88" s="822" customFormat="1" ht="12.75"/>
    <row r="89" s="822" customFormat="1" ht="12.75"/>
    <row r="90" s="822" customFormat="1" ht="12.75"/>
    <row r="91" s="822" customFormat="1" ht="12.75"/>
    <row r="92" s="822" customFormat="1" ht="12.75"/>
    <row r="93" s="822" customFormat="1" ht="12.75"/>
    <row r="94" s="822" customFormat="1" ht="12.75"/>
    <row r="95" s="822" customFormat="1" ht="12.75"/>
    <row r="96" s="822" customFormat="1" ht="12.75"/>
    <row r="97" s="822" customFormat="1" ht="12.75"/>
    <row r="98" s="822" customFormat="1" ht="12.75"/>
    <row r="99" s="822" customFormat="1" ht="12.75"/>
    <row r="100" s="822" customFormat="1" ht="12.75"/>
    <row r="101" s="822" customFormat="1" ht="12.75"/>
    <row r="102" s="822" customFormat="1" ht="12.75"/>
    <row r="103" s="822" customFormat="1" ht="12.75"/>
    <row r="104" s="822" customFormat="1" ht="12.75"/>
    <row r="105" s="822" customFormat="1" ht="12.75"/>
    <row r="106" s="822" customFormat="1" ht="12.75"/>
    <row r="107" s="822" customFormat="1" ht="12.75"/>
    <row r="108" s="822" customFormat="1" ht="12.75"/>
    <row r="109" s="822" customFormat="1" ht="12.75"/>
    <row r="110" s="822" customFormat="1" ht="12.75"/>
    <row r="111" s="822" customFormat="1" ht="12.75"/>
    <row r="112" s="822" customFormat="1" ht="12.75"/>
    <row r="113" s="822" customFormat="1" ht="12.75"/>
    <row r="114" s="822" customFormat="1" ht="12.75"/>
    <row r="115" s="822" customFormat="1" ht="12.75"/>
    <row r="116" s="822" customFormat="1" ht="12.75"/>
    <row r="117" s="822" customFormat="1" ht="12.75"/>
    <row r="118" s="822" customFormat="1" ht="12.75"/>
    <row r="119" s="822" customFormat="1" ht="12.75"/>
    <row r="120" s="822" customFormat="1" ht="12.75"/>
    <row r="121" s="822" customFormat="1" ht="12.75"/>
    <row r="122" s="822" customFormat="1" ht="12.75"/>
    <row r="123" s="822" customFormat="1" ht="12.75"/>
    <row r="124" s="822" customFormat="1" ht="12.75"/>
    <row r="125" s="822" customFormat="1" ht="12.75"/>
    <row r="126" s="822" customFormat="1" ht="12.75"/>
    <row r="127" s="822" customFormat="1" ht="12.75"/>
    <row r="128" s="822" customFormat="1" ht="12.75"/>
    <row r="129" s="822" customFormat="1" ht="12.75"/>
    <row r="130" s="822" customFormat="1" ht="12.75"/>
    <row r="131" s="822" customFormat="1" ht="12.75"/>
    <row r="132" s="822" customFormat="1" ht="12.75"/>
    <row r="133" s="822" customFormat="1" ht="12.75"/>
    <row r="134" s="822" customFormat="1" ht="12.75"/>
    <row r="135" s="822" customFormat="1" ht="12.75"/>
    <row r="136" s="822" customFormat="1" ht="12.75"/>
    <row r="137" s="822" customFormat="1" ht="12.75"/>
    <row r="138" s="822" customFormat="1" ht="12.75"/>
    <row r="139" s="822" customFormat="1" ht="12.75"/>
    <row r="140" s="822" customFormat="1" ht="12.75"/>
    <row r="141" s="822" customFormat="1" ht="12.75"/>
    <row r="142" s="822" customFormat="1" ht="12.75"/>
    <row r="143" s="822" customFormat="1" ht="12.75"/>
    <row r="144" s="822" customFormat="1" ht="12.75"/>
    <row r="145" s="822" customFormat="1" ht="12.75"/>
    <row r="146" s="822" customFormat="1" ht="12.75"/>
    <row r="147" s="822" customFormat="1" ht="12.75"/>
    <row r="148" s="822" customFormat="1" ht="12.75"/>
    <row r="149" s="822" customFormat="1" ht="12.75"/>
    <row r="150" s="822" customFormat="1" ht="12.75"/>
    <row r="151" s="822" customFormat="1" ht="12.75"/>
    <row r="152" s="822" customFormat="1" ht="12.75"/>
    <row r="153" s="822" customFormat="1" ht="12.75"/>
    <row r="154" s="822" customFormat="1" ht="12.75"/>
    <row r="155" s="822" customFormat="1" ht="12.75"/>
    <row r="156" s="822" customFormat="1" ht="12.75"/>
    <row r="157" s="822" customFormat="1" ht="12.75"/>
    <row r="158" s="822" customFormat="1" ht="12.75"/>
    <row r="159" s="822" customFormat="1" ht="12.75"/>
    <row r="160" s="822" customFormat="1" ht="12.75"/>
    <row r="161" s="822" customFormat="1" ht="12.75"/>
    <row r="162" s="822" customFormat="1" ht="12.75"/>
    <row r="163" s="822" customFormat="1" ht="12.75"/>
    <row r="164" s="822" customFormat="1" ht="12.75"/>
    <row r="165" s="822" customFormat="1" ht="12.75"/>
    <row r="166" s="822" customFormat="1" ht="12.75"/>
    <row r="167" s="822" customFormat="1" ht="12.75"/>
    <row r="168" s="822" customFormat="1" ht="12.75"/>
    <row r="169" s="822" customFormat="1" ht="12.75"/>
    <row r="170" s="822" customFormat="1" ht="12.75"/>
    <row r="171" s="822" customFormat="1" ht="12.75"/>
    <row r="172" s="822" customFormat="1" ht="12.75"/>
    <row r="173" s="822" customFormat="1" ht="12.75"/>
    <row r="174" s="822" customFormat="1" ht="12.75"/>
    <row r="175" s="822" customFormat="1" ht="12.75"/>
    <row r="176" s="822" customFormat="1" ht="12.75"/>
    <row r="177" s="822" customFormat="1" ht="12.75"/>
    <row r="178" s="822" customFormat="1" ht="12.75"/>
    <row r="179" s="822" customFormat="1" ht="12.75"/>
    <row r="180" s="822" customFormat="1" ht="12.75"/>
    <row r="181" s="822" customFormat="1" ht="12.75"/>
    <row r="182" s="822" customFormat="1" ht="12.75"/>
    <row r="183" s="822" customFormat="1" ht="12.75"/>
    <row r="184" s="822" customFormat="1" ht="12.75"/>
    <row r="185" s="822" customFormat="1" ht="12.75"/>
    <row r="186" s="822" customFormat="1" ht="12.75"/>
    <row r="187" s="822" customFormat="1" ht="12.75"/>
    <row r="188" s="822" customFormat="1" ht="12.75"/>
    <row r="189" s="822" customFormat="1" ht="12.75"/>
    <row r="190" s="822" customFormat="1" ht="12.75"/>
    <row r="191" s="822" customFormat="1" ht="12.75"/>
    <row r="192" s="822" customFormat="1" ht="12.75"/>
    <row r="193" s="822" customFormat="1" ht="12.75"/>
    <row r="194" s="822" customFormat="1" ht="12.75"/>
    <row r="195" s="822" customFormat="1" ht="12.75"/>
    <row r="196" s="822" customFormat="1" ht="12.75"/>
    <row r="197" s="822" customFormat="1" ht="12.75"/>
    <row r="198" s="822" customFormat="1" ht="12.75"/>
    <row r="199" s="822" customFormat="1" ht="12.75"/>
    <row r="200" s="822" customFormat="1" ht="12.75"/>
    <row r="201" s="822" customFormat="1" ht="12.75"/>
    <row r="202" s="822" customFormat="1" ht="12.75"/>
    <row r="203" s="822" customFormat="1" ht="12.75"/>
    <row r="204" s="822" customFormat="1" ht="12.75"/>
    <row r="205" s="822" customFormat="1" ht="12.75"/>
    <row r="206" s="822" customFormat="1" ht="12.75"/>
    <row r="207" s="822" customFormat="1" ht="12.75"/>
    <row r="208" s="822" customFormat="1" ht="12.75"/>
    <row r="209" s="822" customFormat="1" ht="12.75"/>
    <row r="210" s="822" customFormat="1" ht="12.75"/>
    <row r="211" s="822" customFormat="1" ht="12.75"/>
    <row r="212" s="822" customFormat="1" ht="12.75"/>
    <row r="213" s="822" customFormat="1" ht="12.75"/>
    <row r="214" s="822" customFormat="1" ht="12.75"/>
    <row r="215" s="822" customFormat="1" ht="12.75"/>
    <row r="216" s="822" customFormat="1" ht="12.75"/>
    <row r="217" s="822" customFormat="1" ht="12.75"/>
    <row r="218" s="822" customFormat="1" ht="12.75"/>
    <row r="219" s="822" customFormat="1" ht="12.75"/>
    <row r="220" s="822" customFormat="1" ht="12.75"/>
    <row r="221" s="822" customFormat="1" ht="12.75"/>
    <row r="222" s="822" customFormat="1" ht="12.75"/>
    <row r="223" s="822" customFormat="1" ht="12.75"/>
    <row r="224" s="822" customFormat="1" ht="12.75"/>
    <row r="225" s="822" customFormat="1" ht="12.75"/>
    <row r="226" s="822" customFormat="1" ht="12.75"/>
    <row r="227" s="822" customFormat="1" ht="12.75"/>
    <row r="228" s="822" customFormat="1" ht="12.75"/>
    <row r="229" s="822" customFormat="1" ht="12.75"/>
    <row r="230" s="822" customFormat="1" ht="12.75"/>
    <row r="231" s="822" customFormat="1" ht="12.75"/>
    <row r="232" s="822" customFormat="1" ht="12.75"/>
    <row r="233" s="822" customFormat="1" ht="12.75"/>
    <row r="234" s="822" customFormat="1" ht="12.75"/>
    <row r="235" s="822" customFormat="1" ht="12.75"/>
    <row r="236" s="822" customFormat="1" ht="12.75"/>
    <row r="237" s="822" customFormat="1" ht="12.75"/>
    <row r="238" s="822" customFormat="1" ht="12.75"/>
    <row r="239" s="822" customFormat="1" ht="12.75"/>
    <row r="240" s="822" customFormat="1" ht="12.75"/>
    <row r="241" s="822" customFormat="1" ht="12.75"/>
    <row r="242" s="822" customFormat="1" ht="12.75"/>
    <row r="243" s="822" customFormat="1" ht="12.75"/>
    <row r="244" s="822" customFormat="1" ht="12.75"/>
    <row r="245" s="822" customFormat="1" ht="12.75"/>
    <row r="246" s="822" customFormat="1" ht="12.75"/>
    <row r="247" s="822" customFormat="1" ht="12.75"/>
    <row r="248" s="822" customFormat="1" ht="12.75"/>
    <row r="249" s="822" customFormat="1" ht="12.75"/>
    <row r="250" s="822" customFormat="1" ht="12.75"/>
    <row r="251" s="822" customFormat="1" ht="12.75"/>
    <row r="252" s="822" customFormat="1" ht="12.75"/>
    <row r="253" s="822" customFormat="1" ht="12.75"/>
    <row r="254" s="822" customFormat="1" ht="12.75"/>
    <row r="255" s="822" customFormat="1" ht="12.75"/>
    <row r="256" s="822" customFormat="1" ht="12.75"/>
    <row r="257" s="822" customFormat="1" ht="12.75"/>
    <row r="258" s="822" customFormat="1" ht="12.75"/>
    <row r="259" s="822" customFormat="1" ht="12.75"/>
    <row r="260" s="822" customFormat="1" ht="12.75"/>
    <row r="261" s="822" customFormat="1" ht="12.75"/>
    <row r="262" s="822" customFormat="1" ht="12.75"/>
    <row r="263" s="822" customFormat="1" ht="12.75"/>
    <row r="264" s="822" customFormat="1" ht="12.75"/>
    <row r="265" s="822" customFormat="1" ht="12.75"/>
    <row r="266" s="822" customFormat="1" ht="12.75"/>
    <row r="267" s="822" customFormat="1" ht="12.75"/>
    <row r="268" s="822" customFormat="1" ht="12.75"/>
    <row r="269" s="822" customFormat="1" ht="12.75"/>
    <row r="270" s="822" customFormat="1" ht="12.75"/>
    <row r="271" s="822" customFormat="1" ht="12.75"/>
    <row r="272" s="822" customFormat="1" ht="12.75"/>
    <row r="273" s="822" customFormat="1" ht="12.75"/>
    <row r="274" s="822" customFormat="1" ht="12.75"/>
    <row r="275" s="822" customFormat="1" ht="12.75"/>
    <row r="276" s="822" customFormat="1" ht="12.75"/>
    <row r="277" s="822" customFormat="1" ht="12.75"/>
    <row r="278" s="822" customFormat="1" ht="12.75"/>
    <row r="279" s="822" customFormat="1" ht="12.75"/>
    <row r="280" s="822" customFormat="1" ht="12.75"/>
    <row r="281" s="822" customFormat="1" ht="12.75"/>
    <row r="282" s="822" customFormat="1" ht="12.75"/>
    <row r="283" s="822" customFormat="1" ht="12.75"/>
    <row r="284" s="822" customFormat="1" ht="12.75"/>
    <row r="285" s="822" customFormat="1" ht="12.75"/>
    <row r="286" s="822" customFormat="1" ht="12.75"/>
    <row r="287" s="822" customFormat="1" ht="12.75"/>
    <row r="288" s="822" customFormat="1" ht="12.75"/>
    <row r="289" s="822" customFormat="1" ht="12.75"/>
    <row r="290" s="822" customFormat="1" ht="12.75"/>
    <row r="291" s="822" customFormat="1" ht="12.75"/>
    <row r="292" s="822" customFormat="1" ht="12.75"/>
    <row r="293" s="822" customFormat="1" ht="12.75"/>
    <row r="294" s="822" customFormat="1" ht="12.75"/>
    <row r="295" s="822" customFormat="1" ht="12.75"/>
    <row r="296" s="822" customFormat="1" ht="12.75"/>
    <row r="297" s="822" customFormat="1" ht="12.75"/>
    <row r="298" s="822" customFormat="1" ht="12.75"/>
    <row r="299" s="822" customFormat="1" ht="12.75"/>
    <row r="300" s="822" customFormat="1" ht="12.75"/>
    <row r="301" s="822" customFormat="1" ht="12.75"/>
    <row r="302" s="822" customFormat="1" ht="12.75"/>
    <row r="303" s="822" customFormat="1" ht="12.75"/>
    <row r="304" s="822" customFormat="1" ht="12.75"/>
    <row r="305" s="822" customFormat="1" ht="12.75"/>
    <row r="306" s="822" customFormat="1" ht="12.75"/>
    <row r="307" s="822" customFormat="1" ht="12.75"/>
    <row r="308" s="822" customFormat="1" ht="12.75"/>
    <row r="309" s="822" customFormat="1" ht="12.75"/>
    <row r="310" s="822" customFormat="1" ht="12.75"/>
    <row r="311" s="822" customFormat="1" ht="12.75"/>
    <row r="312" s="822" customFormat="1" ht="12.75"/>
    <row r="313" s="822" customFormat="1" ht="12.75"/>
    <row r="314" s="822" customFormat="1" ht="12.75"/>
    <row r="315" s="822" customFormat="1" ht="12.75"/>
    <row r="316" s="822" customFormat="1" ht="12.75"/>
    <row r="317" s="822" customFormat="1" ht="12.75"/>
    <row r="318" s="822" customFormat="1" ht="12.75"/>
    <row r="319" s="822" customFormat="1" ht="12.75"/>
    <row r="320" s="822" customFormat="1" ht="12.75"/>
    <row r="321" s="822" customFormat="1" ht="12.75"/>
    <row r="322" s="822" customFormat="1" ht="12.75"/>
    <row r="323" s="822" customFormat="1" ht="12.75"/>
    <row r="324" s="822" customFormat="1" ht="12.75"/>
    <row r="325" s="822" customFormat="1" ht="12.75"/>
    <row r="326" s="822" customFormat="1" ht="12.75"/>
    <row r="327" s="822" customFormat="1" ht="12.75"/>
    <row r="328" s="822" customFormat="1" ht="12.75"/>
    <row r="329" s="822" customFormat="1" ht="12.75"/>
    <row r="330" s="822" customFormat="1" ht="12.75"/>
    <row r="331" s="822" customFormat="1" ht="12.75"/>
    <row r="332" s="822" customFormat="1" ht="12.75"/>
    <row r="333" s="822" customFormat="1" ht="12.75"/>
    <row r="334" s="822" customFormat="1" ht="12.75"/>
    <row r="335" s="822" customFormat="1" ht="12.75"/>
    <row r="336" s="822" customFormat="1" ht="12.75"/>
    <row r="337" s="822" customFormat="1" ht="12.75"/>
    <row r="338" s="822" customFormat="1" ht="12.75"/>
    <row r="339" s="822" customFormat="1" ht="12.75"/>
    <row r="340" s="822" customFormat="1" ht="12.75"/>
    <row r="341" s="822" customFormat="1" ht="12.75"/>
    <row r="342" s="822" customFormat="1" ht="12.75"/>
    <row r="343" s="822" customFormat="1" ht="12.75"/>
    <row r="344" s="822" customFormat="1" ht="12.75"/>
    <row r="345" s="822" customFormat="1" ht="12.75"/>
    <row r="346" s="822" customFormat="1" ht="12.75"/>
    <row r="347" s="822" customFormat="1" ht="12.75"/>
    <row r="348" s="822" customFormat="1" ht="12.75"/>
    <row r="349" s="822" customFormat="1" ht="12.75"/>
    <row r="350" s="822" customFormat="1" ht="12.75"/>
    <row r="351" s="822" customFormat="1" ht="12.75"/>
    <row r="352" s="822" customFormat="1" ht="12.75"/>
    <row r="353" s="822" customFormat="1" ht="12.75"/>
    <row r="354" s="822" customFormat="1" ht="12.75"/>
    <row r="355" s="822" customFormat="1" ht="12.75"/>
    <row r="356" s="822" customFormat="1" ht="12.75"/>
    <row r="357" s="822" customFormat="1" ht="12.75"/>
    <row r="358" s="822" customFormat="1" ht="12.75"/>
    <row r="359" s="822" customFormat="1" ht="12.75"/>
    <row r="360" s="822" customFormat="1" ht="12.75"/>
    <row r="361" s="822" customFormat="1" ht="12.75"/>
    <row r="362" s="822" customFormat="1" ht="12.75"/>
    <row r="363" s="822" customFormat="1" ht="12.75"/>
    <row r="364" s="822" customFormat="1" ht="12.75"/>
    <row r="365" s="822" customFormat="1" ht="12.75"/>
    <row r="366" s="822" customFormat="1" ht="12.75"/>
    <row r="367" s="822" customFormat="1" ht="12.75"/>
    <row r="368" s="822" customFormat="1" ht="12.75"/>
    <row r="369" s="822" customFormat="1" ht="12.75"/>
    <row r="370" s="822" customFormat="1" ht="12.75"/>
    <row r="371" s="822" customFormat="1" ht="12.75"/>
    <row r="372" s="822" customFormat="1" ht="12.75"/>
    <row r="373" s="822" customFormat="1" ht="12.75"/>
    <row r="374" s="822" customFormat="1" ht="12.75"/>
    <row r="375" s="822" customFormat="1" ht="12.75"/>
    <row r="376" s="822" customFormat="1" ht="12.75"/>
    <row r="377" s="822" customFormat="1" ht="12.75"/>
    <row r="378" s="822" customFormat="1" ht="12.75"/>
    <row r="379" s="822" customFormat="1" ht="12.75"/>
    <row r="380" s="822" customFormat="1" ht="12.75"/>
    <row r="381" s="822" customFormat="1" ht="12.75"/>
    <row r="382" s="822" customFormat="1" ht="12.75"/>
    <row r="383" s="822" customFormat="1" ht="12.75"/>
    <row r="384" s="822" customFormat="1" ht="12.75"/>
    <row r="385" s="822" customFormat="1" ht="12.75"/>
    <row r="386" s="822" customFormat="1" ht="12.75"/>
    <row r="387" s="822" customFormat="1" ht="12.75"/>
    <row r="388" s="822" customFormat="1" ht="12.75"/>
    <row r="389" s="822" customFormat="1" ht="12.75"/>
    <row r="390" s="822" customFormat="1" ht="12.75"/>
    <row r="391" s="822" customFormat="1" ht="12.75"/>
    <row r="392" s="822" customFormat="1" ht="12.75"/>
    <row r="393" s="822" customFormat="1" ht="12.75"/>
    <row r="394" s="822" customFormat="1" ht="12.75"/>
    <row r="395" s="822" customFormat="1" ht="12.75"/>
    <row r="396" s="822" customFormat="1" ht="12.75"/>
    <row r="397" s="822" customFormat="1" ht="12.75"/>
    <row r="398" s="822" customFormat="1" ht="12.75"/>
    <row r="399" s="822" customFormat="1" ht="12.75"/>
    <row r="400" s="822" customFormat="1" ht="12.75"/>
    <row r="401" s="822" customFormat="1" ht="12.75"/>
    <row r="402" s="822" customFormat="1" ht="12.75"/>
    <row r="403" s="822" customFormat="1" ht="12.75"/>
    <row r="404" s="822" customFormat="1" ht="12.75"/>
    <row r="405" s="822" customFormat="1" ht="12.75"/>
    <row r="406" s="822" customFormat="1" ht="12.75"/>
    <row r="407" s="822" customFormat="1" ht="12.75"/>
    <row r="408" s="822" customFormat="1" ht="12.75"/>
    <row r="409" s="822" customFormat="1" ht="12.75"/>
    <row r="410" s="822" customFormat="1" ht="12.75"/>
    <row r="411" s="822" customFormat="1" ht="12.75"/>
    <row r="412" s="822" customFormat="1" ht="12.75"/>
    <row r="413" s="822" customFormat="1" ht="12.75"/>
    <row r="414" s="822" customFormat="1" ht="12.75"/>
    <row r="415" s="822" customFormat="1" ht="12.75"/>
    <row r="416" s="822" customFormat="1" ht="12.75"/>
    <row r="417" s="822" customFormat="1" ht="12.75"/>
    <row r="418" s="822" customFormat="1" ht="12.75"/>
    <row r="419" s="822" customFormat="1" ht="12.75"/>
    <row r="420" s="822" customFormat="1" ht="12.75"/>
    <row r="421" s="822" customFormat="1" ht="12.75"/>
    <row r="422" s="822" customFormat="1" ht="12.75"/>
    <row r="423" s="822" customFormat="1" ht="12.75"/>
    <row r="424" s="822" customFormat="1" ht="12.75"/>
    <row r="425" s="822" customFormat="1" ht="12.75"/>
    <row r="426" s="822" customFormat="1" ht="12.75"/>
    <row r="427" s="822" customFormat="1" ht="12.75"/>
    <row r="428" s="822" customFormat="1" ht="12.75"/>
    <row r="429" s="822" customFormat="1" ht="12.75"/>
    <row r="430" s="822" customFormat="1" ht="12.75"/>
    <row r="431" s="822" customFormat="1" ht="12.75"/>
    <row r="432" s="822" customFormat="1" ht="12.75"/>
    <row r="433" s="822" customFormat="1" ht="12.75"/>
    <row r="434" s="822" customFormat="1" ht="12.75"/>
    <row r="435" s="822" customFormat="1" ht="12.75"/>
    <row r="436" s="822" customFormat="1" ht="12.75"/>
    <row r="437" s="822" customFormat="1" ht="12.75"/>
    <row r="438" s="822" customFormat="1" ht="12.75"/>
    <row r="439" s="822" customFormat="1" ht="12.75"/>
    <row r="440" s="822" customFormat="1" ht="12.75"/>
    <row r="441" s="822" customFormat="1" ht="12.75"/>
    <row r="442" s="822" customFormat="1" ht="12.75"/>
    <row r="443" s="822" customFormat="1" ht="12.75"/>
    <row r="444" s="822" customFormat="1" ht="12.75"/>
    <row r="445" s="822" customFormat="1" ht="12.75"/>
    <row r="446" s="822" customFormat="1" ht="12.75"/>
    <row r="447" s="822" customFormat="1" ht="12.75"/>
    <row r="448" s="822" customFormat="1" ht="12.75"/>
    <row r="449" s="822" customFormat="1" ht="12.75"/>
    <row r="450" s="822" customFormat="1" ht="12.75"/>
    <row r="451" s="822" customFormat="1" ht="12.75"/>
    <row r="452" s="822" customFormat="1" ht="12.75"/>
    <row r="453" s="822" customFormat="1" ht="12.75"/>
    <row r="454" s="822" customFormat="1" ht="12.75"/>
    <row r="455" s="822" customFormat="1" ht="12.75"/>
    <row r="456" s="822" customFormat="1" ht="12.75"/>
    <row r="457" s="822" customFormat="1" ht="12.75"/>
    <row r="458" s="822" customFormat="1" ht="12.75"/>
    <row r="459" s="822" customFormat="1" ht="12.75"/>
    <row r="460" s="822" customFormat="1" ht="12.75"/>
    <row r="461" s="822" customFormat="1" ht="12.75"/>
    <row r="462" s="822" customFormat="1" ht="12.75"/>
    <row r="463" s="822" customFormat="1" ht="12.75"/>
    <row r="464" s="822" customFormat="1" ht="12.75"/>
    <row r="465" s="822" customFormat="1" ht="12.75"/>
    <row r="466" s="822" customFormat="1" ht="12.75"/>
    <row r="467" s="822" customFormat="1" ht="12.75"/>
    <row r="468" s="822" customFormat="1" ht="12.75"/>
    <row r="469" s="822" customFormat="1" ht="12.75"/>
    <row r="470" s="822" customFormat="1" ht="12.75"/>
    <row r="471" s="822" customFormat="1" ht="12.75"/>
    <row r="472" s="822" customFormat="1" ht="12.75"/>
    <row r="473" s="822" customFormat="1" ht="12.75"/>
    <row r="474" s="822" customFormat="1" ht="12.75"/>
    <row r="475" s="822" customFormat="1" ht="12.75"/>
    <row r="476" s="822" customFormat="1" ht="12.75"/>
    <row r="477" s="822" customFormat="1" ht="12.75"/>
    <row r="478" s="822" customFormat="1" ht="12.75"/>
    <row r="479" s="822" customFormat="1" ht="12.75"/>
    <row r="480" s="822" customFormat="1" ht="12.75"/>
    <row r="481" s="822" customFormat="1" ht="12.75"/>
    <row r="482" s="822" customFormat="1" ht="12.75"/>
    <row r="483" s="822" customFormat="1" ht="12.75"/>
    <row r="484" s="822" customFormat="1" ht="12.75"/>
    <row r="485" s="822" customFormat="1" ht="12.75"/>
    <row r="486" s="822" customFormat="1" ht="12.75"/>
    <row r="487" s="822" customFormat="1" ht="12.75"/>
    <row r="488" s="822" customFormat="1" ht="12.75"/>
    <row r="489" s="822" customFormat="1" ht="12.75"/>
    <row r="490" s="822" customFormat="1" ht="12.75"/>
    <row r="491" s="822" customFormat="1" ht="12.75"/>
    <row r="492" s="822" customFormat="1" ht="12.75"/>
    <row r="493" s="822" customFormat="1" ht="12.75"/>
    <row r="494" s="822" customFormat="1" ht="12.75"/>
    <row r="495" s="822" customFormat="1" ht="12.75"/>
    <row r="496" s="822" customFormat="1" ht="12.75"/>
    <row r="497" s="822" customFormat="1" ht="12.75"/>
    <row r="498" s="822" customFormat="1" ht="12.75"/>
    <row r="499" s="822" customFormat="1" ht="12.75"/>
    <row r="500" s="822" customFormat="1" ht="12.75"/>
    <row r="501" s="822" customFormat="1" ht="12.75"/>
    <row r="502" s="822" customFormat="1" ht="12.75"/>
    <row r="503" s="822" customFormat="1" ht="12.75"/>
    <row r="504" s="822" customFormat="1" ht="12.75"/>
    <row r="505" s="822" customFormat="1" ht="12.75"/>
    <row r="506" s="822" customFormat="1" ht="12.75"/>
    <row r="507" s="822" customFormat="1" ht="12.75"/>
    <row r="508" s="822" customFormat="1" ht="12.75"/>
    <row r="509" s="822" customFormat="1" ht="12.75"/>
    <row r="510" s="822" customFormat="1" ht="12.75"/>
    <row r="511" s="822" customFormat="1" ht="12.75"/>
    <row r="512" s="822" customFormat="1" ht="12.75"/>
    <row r="513" s="822" customFormat="1" ht="12.75"/>
    <row r="514" s="822" customFormat="1" ht="12.75"/>
    <row r="515" s="822" customFormat="1" ht="12.75"/>
    <row r="516" s="822" customFormat="1" ht="12.75"/>
    <row r="517" s="822" customFormat="1" ht="12.75"/>
    <row r="518" s="822" customFormat="1" ht="12.75"/>
    <row r="519" s="822" customFormat="1" ht="12.75"/>
    <row r="520" s="822" customFormat="1" ht="12.75"/>
    <row r="521" s="822" customFormat="1" ht="12.75"/>
    <row r="522" s="822" customFormat="1" ht="12.75"/>
    <row r="523" s="822" customFormat="1" ht="12.75"/>
    <row r="524" s="822" customFormat="1" ht="12.75"/>
    <row r="525" s="822" customFormat="1" ht="12.75"/>
    <row r="526" s="822" customFormat="1" ht="12.75"/>
    <row r="527" s="822" customFormat="1" ht="12.75"/>
    <row r="528" s="822" customFormat="1" ht="12.75"/>
    <row r="529" s="822" customFormat="1" ht="12.75"/>
    <row r="530" s="822" customFormat="1" ht="12.75"/>
    <row r="531" s="822" customFormat="1" ht="12.75"/>
    <row r="532" s="822" customFormat="1" ht="12.75"/>
    <row r="533" s="822" customFormat="1" ht="12.75"/>
    <row r="534" s="822" customFormat="1" ht="12.75"/>
    <row r="535" s="822" customFormat="1" ht="12.75"/>
    <row r="536" s="822" customFormat="1" ht="12.75"/>
    <row r="537" s="822" customFormat="1" ht="12.75"/>
    <row r="538" s="822" customFormat="1" ht="12.75"/>
    <row r="539" s="822" customFormat="1" ht="12.75"/>
    <row r="540" s="822" customFormat="1" ht="12.75"/>
    <row r="541" s="822" customFormat="1" ht="12.75"/>
    <row r="542" s="822" customFormat="1" ht="12.75"/>
    <row r="543" s="822" customFormat="1" ht="12.75"/>
    <row r="544" s="822" customFormat="1" ht="12.75"/>
    <row r="545" s="822" customFormat="1" ht="12.75"/>
    <row r="546" s="822" customFormat="1" ht="12.75"/>
    <row r="547" s="822" customFormat="1" ht="12.75"/>
    <row r="548" s="822" customFormat="1" ht="12.75"/>
    <row r="549" s="822" customFormat="1" ht="12.75"/>
    <row r="550" s="822" customFormat="1" ht="12.75"/>
    <row r="551" s="822" customFormat="1" ht="12.75"/>
    <row r="552" s="822" customFormat="1" ht="12.75"/>
    <row r="553" s="822" customFormat="1" ht="12.75"/>
    <row r="554" s="822" customFormat="1" ht="12.75"/>
    <row r="555" s="822" customFormat="1" ht="12.75"/>
    <row r="556" s="822" customFormat="1" ht="12.75"/>
    <row r="557" s="822" customFormat="1" ht="12.75"/>
    <row r="558" s="822" customFormat="1" ht="12.75"/>
    <row r="559" s="822" customFormat="1" ht="12.75"/>
    <row r="560" s="822" customFormat="1" ht="12.75"/>
    <row r="561" s="822" customFormat="1" ht="12.75"/>
    <row r="562" s="822" customFormat="1" ht="12.75"/>
    <row r="563" s="822" customFormat="1" ht="12.75"/>
    <row r="564" s="822" customFormat="1" ht="12.75"/>
    <row r="565" s="822" customFormat="1" ht="12.75"/>
    <row r="566" s="822" customFormat="1" ht="12.75"/>
    <row r="567" s="822" customFormat="1" ht="12.75"/>
    <row r="568" s="822" customFormat="1" ht="12.75"/>
    <row r="569" s="822" customFormat="1" ht="12.75"/>
    <row r="570" s="822" customFormat="1" ht="12.75"/>
    <row r="571" s="822" customFormat="1" ht="12.75"/>
    <row r="572" s="822" customFormat="1" ht="12.75"/>
    <row r="573" s="822" customFormat="1" ht="12.75"/>
    <row r="574" s="822" customFormat="1" ht="12.75"/>
    <row r="575" s="822" customFormat="1" ht="12.75"/>
    <row r="576" s="822" customFormat="1" ht="12.75"/>
    <row r="577" s="822" customFormat="1" ht="12.75"/>
    <row r="578" s="822" customFormat="1" ht="12.75"/>
    <row r="579" s="822" customFormat="1" ht="12.75"/>
    <row r="580" s="822" customFormat="1" ht="12.75"/>
    <row r="581" s="822" customFormat="1" ht="12.75"/>
    <row r="582" s="822" customFormat="1" ht="12.75"/>
    <row r="583" s="822" customFormat="1" ht="12.75"/>
    <row r="584" s="822" customFormat="1" ht="12.75"/>
    <row r="585" s="822" customFormat="1" ht="12.75"/>
    <row r="586" s="822" customFormat="1" ht="12.75"/>
    <row r="587" s="822" customFormat="1" ht="12.75"/>
    <row r="588" s="822" customFormat="1" ht="12.75"/>
    <row r="589" s="822" customFormat="1" ht="12.75"/>
    <row r="590" s="822" customFormat="1" ht="12.75"/>
    <row r="591" s="822" customFormat="1" ht="12.75"/>
    <row r="592" s="822" customFormat="1" ht="12.75"/>
    <row r="593" s="822" customFormat="1" ht="12.75"/>
    <row r="594" s="822" customFormat="1" ht="12.75"/>
    <row r="595" s="822" customFormat="1" ht="12.75"/>
    <row r="596" s="822" customFormat="1" ht="12.75"/>
    <row r="597" s="822" customFormat="1" ht="12.75"/>
    <row r="598" s="822" customFormat="1" ht="12.75"/>
    <row r="599" s="822" customFormat="1" ht="12.75"/>
    <row r="600" s="822" customFormat="1" ht="12.75"/>
    <row r="601" s="822" customFormat="1" ht="12.75"/>
    <row r="602" s="822" customFormat="1" ht="12.75"/>
    <row r="603" s="822" customFormat="1" ht="12.75"/>
    <row r="604" s="822" customFormat="1" ht="12.75"/>
    <row r="605" s="822" customFormat="1" ht="12.75"/>
    <row r="606" s="822" customFormat="1" ht="12.75"/>
    <row r="607" s="822" customFormat="1" ht="12.75"/>
    <row r="608" s="822" customFormat="1" ht="12.75"/>
    <row r="609" s="822" customFormat="1" ht="12.75"/>
    <row r="610" s="822" customFormat="1" ht="12.75"/>
    <row r="611" s="822" customFormat="1" ht="12.75"/>
    <row r="612" s="822" customFormat="1" ht="12.75"/>
    <row r="613" s="822" customFormat="1" ht="12.75"/>
    <row r="614" s="822" customFormat="1" ht="12.75"/>
    <row r="615" s="822" customFormat="1" ht="12.75"/>
    <row r="616" s="822" customFormat="1" ht="12.75"/>
    <row r="617" s="822" customFormat="1" ht="12.75"/>
    <row r="618" s="822" customFormat="1" ht="12.75"/>
    <row r="619" s="822" customFormat="1" ht="12.75"/>
    <row r="620" s="822" customFormat="1" ht="12.75"/>
    <row r="621" s="822" customFormat="1" ht="12.75"/>
    <row r="622" s="822" customFormat="1" ht="12.75"/>
    <row r="623" s="822" customFormat="1" ht="12.75"/>
    <row r="624" s="822" customFormat="1" ht="12.75"/>
    <row r="625" s="822" customFormat="1" ht="12.75"/>
    <row r="626" s="822" customFormat="1" ht="12.75"/>
    <row r="627" s="822" customFormat="1" ht="12.75"/>
    <row r="628" s="822" customFormat="1" ht="12.75"/>
    <row r="629" s="822" customFormat="1" ht="12.75"/>
    <row r="630" s="822" customFormat="1" ht="12.75"/>
    <row r="631" s="822" customFormat="1" ht="12.75"/>
    <row r="632" s="822" customFormat="1" ht="12.75"/>
    <row r="633" s="822" customFormat="1" ht="12.75"/>
    <row r="634" s="822" customFormat="1" ht="12.75"/>
    <row r="635" s="822" customFormat="1" ht="12.75"/>
    <row r="636" s="822" customFormat="1" ht="12.75"/>
    <row r="637" s="822" customFormat="1" ht="12.75"/>
    <row r="638" s="822" customFormat="1" ht="12.75"/>
    <row r="639" s="822" customFormat="1" ht="12.75"/>
    <row r="640" s="822" customFormat="1" ht="12.75"/>
    <row r="641" s="822" customFormat="1" ht="12.75"/>
    <row r="642" s="822" customFormat="1" ht="12.75"/>
    <row r="643" s="822" customFormat="1" ht="12.75"/>
    <row r="644" s="822" customFormat="1" ht="12.75"/>
    <row r="645" s="822" customFormat="1" ht="12.75"/>
    <row r="646" s="822" customFormat="1" ht="12.75"/>
    <row r="647" s="822" customFormat="1" ht="12.75"/>
    <row r="648" s="822" customFormat="1" ht="12.75"/>
    <row r="649" s="822" customFormat="1" ht="12.75"/>
    <row r="650" s="822" customFormat="1" ht="12.75"/>
    <row r="651" s="822" customFormat="1" ht="12.75"/>
    <row r="652" s="822" customFormat="1" ht="12.75"/>
    <row r="653" s="822" customFormat="1" ht="12.75"/>
    <row r="654" s="822" customFormat="1" ht="12.75"/>
    <row r="655" s="822" customFormat="1" ht="12.75"/>
    <row r="656" s="822" customFormat="1" ht="12.75"/>
    <row r="657" s="822" customFormat="1" ht="12.75"/>
    <row r="658" s="822" customFormat="1" ht="12.75"/>
    <row r="659" s="822" customFormat="1" ht="12.75"/>
    <row r="660" s="822" customFormat="1" ht="12.75"/>
    <row r="661" s="822" customFormat="1" ht="12.75"/>
    <row r="662" s="822" customFormat="1" ht="12.75"/>
    <row r="663" s="822" customFormat="1" ht="12.75"/>
    <row r="664" s="822" customFormat="1" ht="12.75"/>
    <row r="665" s="822" customFormat="1" ht="12.75"/>
    <row r="666" s="822" customFormat="1" ht="12.75"/>
    <row r="667" s="822" customFormat="1" ht="12.75"/>
    <row r="668" s="822" customFormat="1" ht="12.75"/>
    <row r="669" s="822" customFormat="1" ht="12.75"/>
    <row r="670" s="822" customFormat="1" ht="12.75"/>
    <row r="671" s="822" customFormat="1" ht="12.75"/>
    <row r="672" s="822" customFormat="1" ht="12.75"/>
    <row r="673" s="822" customFormat="1" ht="12.75"/>
    <row r="674" s="822" customFormat="1" ht="12.75"/>
    <row r="675" s="822" customFormat="1" ht="12.75"/>
    <row r="676" s="822" customFormat="1" ht="12.75"/>
    <row r="677" s="822" customFormat="1" ht="12.75"/>
    <row r="678" s="822" customFormat="1" ht="12.75"/>
    <row r="679" s="822" customFormat="1" ht="12.75"/>
    <row r="680" s="822" customFormat="1" ht="12.75"/>
    <row r="681" s="822" customFormat="1" ht="12.75"/>
    <row r="682" s="822" customFormat="1" ht="12.75"/>
    <row r="683" s="822" customFormat="1" ht="12.75"/>
    <row r="684" s="822" customFormat="1" ht="12.75"/>
    <row r="685" s="822" customFormat="1" ht="12.75"/>
    <row r="686" s="822" customFormat="1" ht="12.75"/>
    <row r="687" s="822" customFormat="1" ht="12.75"/>
    <row r="688" s="822" customFormat="1" ht="12.75"/>
    <row r="689" s="822" customFormat="1" ht="12.75"/>
    <row r="690" s="822" customFormat="1" ht="12.75"/>
    <row r="691" s="822" customFormat="1" ht="12.75"/>
    <row r="692" s="822" customFormat="1" ht="12.75"/>
    <row r="693" s="822" customFormat="1" ht="12.75"/>
    <row r="694" s="822" customFormat="1" ht="12.75"/>
    <row r="695" s="822" customFormat="1" ht="12.75"/>
    <row r="696" s="822" customFormat="1" ht="12.75"/>
    <row r="697" s="822" customFormat="1" ht="12.75"/>
    <row r="698" s="822" customFormat="1" ht="12.75"/>
    <row r="699" s="822" customFormat="1" ht="12.75"/>
    <row r="700" s="822" customFormat="1" ht="12.75"/>
    <row r="701" s="822" customFormat="1" ht="12.75"/>
    <row r="702" s="822" customFormat="1" ht="12.75"/>
    <row r="703" s="822" customFormat="1" ht="12.75"/>
    <row r="704" s="822" customFormat="1" ht="12.75"/>
    <row r="705" s="822" customFormat="1" ht="12.75"/>
    <row r="706" s="822" customFormat="1" ht="12.75"/>
    <row r="707" s="822" customFormat="1" ht="12.75"/>
    <row r="708" s="822" customFormat="1" ht="12.75"/>
    <row r="709" s="822" customFormat="1" ht="12.75"/>
    <row r="710" s="822" customFormat="1" ht="12.75"/>
    <row r="711" s="822" customFormat="1" ht="12.75"/>
    <row r="712" s="822" customFormat="1" ht="12.75"/>
    <row r="713" s="822" customFormat="1" ht="12.75"/>
    <row r="714" s="822" customFormat="1" ht="12.75"/>
    <row r="715" s="822" customFormat="1" ht="12.75"/>
    <row r="716" s="822" customFormat="1" ht="12.75"/>
    <row r="717" s="822" customFormat="1" ht="12.75"/>
    <row r="718" s="822" customFormat="1" ht="12.75"/>
    <row r="719" s="822" customFormat="1" ht="12.75"/>
    <row r="720" s="822" customFormat="1" ht="12.75"/>
    <row r="721" s="822" customFormat="1" ht="12.75"/>
    <row r="722" s="822" customFormat="1" ht="12.75"/>
    <row r="723" s="822" customFormat="1" ht="12.75"/>
    <row r="724" s="822" customFormat="1" ht="12.75"/>
    <row r="725" s="822" customFormat="1" ht="12.75"/>
    <row r="726" s="822" customFormat="1" ht="12.75"/>
    <row r="727" s="822" customFormat="1" ht="12.75"/>
    <row r="728" s="822" customFormat="1" ht="12.75"/>
    <row r="729" s="822" customFormat="1" ht="12.75"/>
    <row r="730" s="822" customFormat="1" ht="12.75"/>
    <row r="731" s="822" customFormat="1" ht="12.75"/>
    <row r="732" s="822" customFormat="1" ht="12.75"/>
    <row r="733" s="822" customFormat="1" ht="12.75"/>
    <row r="734" s="822" customFormat="1" ht="12.75"/>
    <row r="735" s="822" customFormat="1" ht="12.75"/>
    <row r="736" s="822" customFormat="1" ht="12.75"/>
    <row r="737" s="822" customFormat="1" ht="12.75"/>
    <row r="738" s="822" customFormat="1" ht="12.75"/>
    <row r="739" s="822" customFormat="1" ht="12.75"/>
    <row r="740" s="822" customFormat="1" ht="12.75"/>
    <row r="741" s="822" customFormat="1" ht="12.75"/>
    <row r="742" s="822" customFormat="1" ht="12.75"/>
    <row r="743" s="822" customFormat="1" ht="12.75"/>
    <row r="744" s="822" customFormat="1" ht="12.75"/>
    <row r="745" s="822" customFormat="1" ht="12.75"/>
    <row r="746" s="822" customFormat="1" ht="12.75"/>
    <row r="747" s="822" customFormat="1" ht="12.75"/>
    <row r="748" s="822" customFormat="1" ht="12.75"/>
    <row r="749" s="822" customFormat="1" ht="12.75"/>
    <row r="750" s="822" customFormat="1" ht="12.75"/>
    <row r="751" s="822" customFormat="1" ht="12.75"/>
    <row r="752" s="822" customFormat="1" ht="12.75"/>
    <row r="753" s="822" customFormat="1" ht="12.75"/>
    <row r="754" s="822" customFormat="1" ht="12.75"/>
    <row r="755" s="822" customFormat="1" ht="12.75"/>
    <row r="756" s="822" customFormat="1" ht="12.75"/>
    <row r="757" s="822" customFormat="1" ht="12.75"/>
    <row r="758" s="822" customFormat="1" ht="12.75"/>
    <row r="759" s="822" customFormat="1" ht="12.75"/>
    <row r="760" s="822" customFormat="1" ht="12.75"/>
    <row r="761" s="822" customFormat="1" ht="12.75"/>
    <row r="762" s="822" customFormat="1" ht="12.75"/>
    <row r="763" s="822" customFormat="1" ht="12.75"/>
    <row r="764" s="822" customFormat="1" ht="12.75"/>
    <row r="765" s="822" customFormat="1" ht="12.75"/>
    <row r="766" s="822" customFormat="1" ht="12.75"/>
    <row r="767" s="822" customFormat="1" ht="12.75"/>
    <row r="768" s="822" customFormat="1" ht="12.75"/>
    <row r="769" s="822" customFormat="1" ht="12.75"/>
    <row r="770" s="822" customFormat="1" ht="12.75"/>
    <row r="771" s="822" customFormat="1" ht="12.75"/>
    <row r="772" s="822" customFormat="1" ht="12.75"/>
    <row r="773" s="822" customFormat="1" ht="12.75"/>
    <row r="774" s="822" customFormat="1" ht="12.75"/>
    <row r="775" s="822" customFormat="1" ht="12.75"/>
    <row r="776" s="822" customFormat="1" ht="12.75"/>
    <row r="777" s="822" customFormat="1" ht="12.75"/>
    <row r="778" s="822" customFormat="1" ht="12.75"/>
    <row r="779" s="822" customFormat="1" ht="12.75"/>
    <row r="780" s="822" customFormat="1" ht="12.75"/>
    <row r="781" s="822" customFormat="1" ht="12.75"/>
    <row r="782" s="822" customFormat="1" ht="12.75"/>
    <row r="783" s="822" customFormat="1" ht="12.75"/>
    <row r="784" s="822" customFormat="1" ht="12.75"/>
    <row r="785" s="822" customFormat="1" ht="12.75"/>
    <row r="786" s="822" customFormat="1" ht="12.75"/>
    <row r="787" s="822" customFormat="1" ht="12.75"/>
    <row r="788" s="822" customFormat="1" ht="12.75"/>
    <row r="789" s="822" customFormat="1" ht="12.75"/>
    <row r="790" s="822" customFormat="1" ht="12.75"/>
    <row r="791" s="822" customFormat="1" ht="12.75"/>
    <row r="792" s="822" customFormat="1" ht="12.75"/>
    <row r="793" s="822" customFormat="1" ht="12.75"/>
    <row r="794" s="822" customFormat="1" ht="12.75"/>
    <row r="795" s="822" customFormat="1" ht="12.75"/>
    <row r="796" s="822" customFormat="1" ht="12.75"/>
    <row r="797" s="822" customFormat="1" ht="12.75"/>
    <row r="798" s="822" customFormat="1" ht="12.75"/>
    <row r="799" s="822" customFormat="1" ht="12.75"/>
    <row r="800" s="822" customFormat="1" ht="12.75"/>
    <row r="801" s="822" customFormat="1" ht="12.75"/>
    <row r="802" s="822" customFormat="1" ht="12.75"/>
    <row r="803" s="822" customFormat="1" ht="12.75"/>
    <row r="804" s="822" customFormat="1" ht="12.75"/>
    <row r="805" s="822" customFormat="1" ht="12.75"/>
    <row r="806" s="822" customFormat="1" ht="12.75"/>
    <row r="807" s="822" customFormat="1" ht="12.75"/>
    <row r="808" s="822" customFormat="1" ht="12.75"/>
    <row r="809" s="822" customFormat="1" ht="12.75"/>
    <row r="810" s="822" customFormat="1" ht="12.75"/>
    <row r="811" s="822" customFormat="1" ht="12.75"/>
    <row r="812" s="822" customFormat="1" ht="12.75"/>
    <row r="813" s="822" customFormat="1" ht="12.75"/>
    <row r="814" s="822" customFormat="1" ht="12.75"/>
    <row r="815" s="822" customFormat="1" ht="12.75"/>
    <row r="816" s="822" customFormat="1" ht="12.75"/>
    <row r="817" s="822" customFormat="1" ht="12.75"/>
    <row r="818" s="822" customFormat="1" ht="12.75"/>
    <row r="819" s="822" customFormat="1" ht="12.75"/>
    <row r="820" s="822" customFormat="1" ht="12.75"/>
    <row r="821" s="822" customFormat="1" ht="12.75"/>
    <row r="822" s="822" customFormat="1" ht="12.75"/>
    <row r="823" s="822" customFormat="1" ht="12.75"/>
    <row r="824" s="822" customFormat="1" ht="12.75"/>
    <row r="825" s="822" customFormat="1" ht="12.75"/>
    <row r="826" s="822" customFormat="1" ht="12.75"/>
    <row r="827" s="822" customFormat="1" ht="12.75"/>
    <row r="828" s="822" customFormat="1" ht="12.75"/>
    <row r="829" s="822" customFormat="1" ht="12.75"/>
    <row r="830" s="822" customFormat="1" ht="12.75"/>
    <row r="831" s="822" customFormat="1" ht="12.75"/>
    <row r="832" s="822" customFormat="1" ht="12.75"/>
    <row r="833" s="822" customFormat="1" ht="12.75"/>
    <row r="834" s="822" customFormat="1" ht="12.75"/>
    <row r="835" s="822" customFormat="1" ht="12.75"/>
    <row r="836" s="822" customFormat="1" ht="12.75"/>
    <row r="837" s="822" customFormat="1" ht="12.75"/>
    <row r="838" s="822" customFormat="1" ht="12.75"/>
    <row r="839" s="822" customFormat="1" ht="12.75"/>
    <row r="840" s="822" customFormat="1" ht="12.75"/>
    <row r="841" s="822" customFormat="1" ht="12.75"/>
    <row r="842" s="822" customFormat="1" ht="12.75"/>
    <row r="843" s="822" customFormat="1" ht="12.75"/>
    <row r="844" s="822" customFormat="1" ht="12.75"/>
    <row r="845" s="822" customFormat="1" ht="12.75"/>
    <row r="846" s="822" customFormat="1" ht="12.75"/>
    <row r="847" s="822" customFormat="1" ht="12.75"/>
    <row r="848" s="822" customFormat="1" ht="12.75"/>
    <row r="849" s="822" customFormat="1" ht="12.75"/>
    <row r="850" s="822" customFormat="1" ht="12.75"/>
    <row r="851" s="822" customFormat="1" ht="12.75"/>
    <row r="852" s="822" customFormat="1" ht="12.75"/>
    <row r="853" s="822" customFormat="1" ht="12.75"/>
    <row r="854" s="822" customFormat="1" ht="12.75"/>
    <row r="855" s="822" customFormat="1" ht="12.75"/>
    <row r="856" s="822" customFormat="1" ht="12.75"/>
    <row r="857" s="822" customFormat="1" ht="12.75"/>
    <row r="858" s="822" customFormat="1" ht="12.75"/>
    <row r="859" s="822" customFormat="1" ht="12.75"/>
    <row r="860" s="822" customFormat="1" ht="12.75"/>
    <row r="861" s="822" customFormat="1" ht="12.75"/>
    <row r="862" s="822" customFormat="1" ht="12.75"/>
    <row r="863" s="822" customFormat="1" ht="12.75"/>
    <row r="864" s="822" customFormat="1" ht="12.75"/>
    <row r="865" s="822" customFormat="1" ht="12.75"/>
    <row r="866" s="822" customFormat="1" ht="12.75"/>
    <row r="867" s="822" customFormat="1" ht="12.75"/>
    <row r="868" s="822" customFormat="1" ht="12.75"/>
    <row r="869" s="822" customFormat="1" ht="12.75"/>
    <row r="870" s="822" customFormat="1" ht="12.75"/>
    <row r="871" s="822" customFormat="1" ht="12.75"/>
    <row r="872" s="822" customFormat="1" ht="12.75"/>
    <row r="873" s="822" customFormat="1" ht="12.75"/>
    <row r="874" s="822" customFormat="1" ht="12.75"/>
    <row r="875" s="822" customFormat="1" ht="12.75"/>
    <row r="876" s="822" customFormat="1" ht="12.75"/>
    <row r="877" s="822" customFormat="1" ht="12.75"/>
    <row r="878" s="822" customFormat="1" ht="12.75"/>
    <row r="879" s="822" customFormat="1" ht="12.75"/>
    <row r="880" s="822" customFormat="1" ht="12.75"/>
    <row r="881" s="822" customFormat="1" ht="12.75"/>
    <row r="882" s="822" customFormat="1" ht="12.75"/>
    <row r="883" s="822" customFormat="1" ht="12.75"/>
    <row r="884" s="822" customFormat="1" ht="12.75"/>
    <row r="885" s="822" customFormat="1" ht="12.75"/>
    <row r="886" s="822" customFormat="1" ht="12.75"/>
    <row r="887" s="822" customFormat="1" ht="12.75"/>
    <row r="888" s="822" customFormat="1" ht="12.75"/>
    <row r="889" s="822" customFormat="1" ht="12.75"/>
    <row r="890" s="822" customFormat="1" ht="12.75"/>
    <row r="891" s="822" customFormat="1" ht="12.75"/>
    <row r="892" s="822" customFormat="1" ht="12.75"/>
    <row r="893" s="822" customFormat="1" ht="12.75"/>
    <row r="894" s="822" customFormat="1" ht="12.75"/>
    <row r="895" s="822" customFormat="1" ht="12.75"/>
    <row r="896" s="822" customFormat="1" ht="12.75"/>
    <row r="897" s="822" customFormat="1" ht="12.75"/>
    <row r="898" s="822" customFormat="1" ht="12.75"/>
    <row r="899" s="822" customFormat="1" ht="12.75"/>
    <row r="900" s="822" customFormat="1" ht="12.75"/>
    <row r="901" s="822" customFormat="1" ht="12.75"/>
    <row r="902" s="822" customFormat="1" ht="12.75"/>
    <row r="903" s="822" customFormat="1" ht="12.75"/>
    <row r="904" s="822" customFormat="1" ht="12.75"/>
    <row r="905" s="822" customFormat="1" ht="12.75"/>
    <row r="906" s="822" customFormat="1" ht="12.75"/>
    <row r="907" s="822" customFormat="1" ht="12.75"/>
    <row r="908" s="822" customFormat="1" ht="12.75"/>
    <row r="909" s="822" customFormat="1" ht="12.75"/>
    <row r="910" s="822" customFormat="1" ht="12.75"/>
    <row r="911" s="822" customFormat="1" ht="12.75"/>
    <row r="912" s="822" customFormat="1" ht="12.75"/>
    <row r="913" s="822" customFormat="1" ht="12.75"/>
    <row r="914" s="822" customFormat="1" ht="12.75"/>
    <row r="915" s="822" customFormat="1" ht="12.75"/>
    <row r="916" s="822" customFormat="1" ht="12.75"/>
    <row r="917" s="822" customFormat="1" ht="12.75"/>
    <row r="918" s="822" customFormat="1" ht="12.75"/>
    <row r="919" s="822" customFormat="1" ht="12.75"/>
    <row r="920" s="822" customFormat="1" ht="12.75"/>
    <row r="921" s="822" customFormat="1" ht="12.75"/>
    <row r="922" s="822" customFormat="1" ht="12.75"/>
    <row r="923" s="822" customFormat="1" ht="12.75"/>
    <row r="924" s="822" customFormat="1" ht="12.75"/>
    <row r="925" s="822" customFormat="1" ht="12.75"/>
    <row r="926" s="822" customFormat="1" ht="12.75"/>
    <row r="927" s="822" customFormat="1" ht="12.75"/>
    <row r="928" s="822" customFormat="1" ht="12.75"/>
    <row r="929" s="822" customFormat="1" ht="12.75"/>
    <row r="930" s="822" customFormat="1" ht="12.75"/>
    <row r="931" s="822" customFormat="1" ht="12.75"/>
    <row r="932" s="822" customFormat="1" ht="12.75"/>
    <row r="933" s="822" customFormat="1" ht="12.75"/>
    <row r="934" s="822" customFormat="1" ht="12.75"/>
    <row r="935" s="822" customFormat="1" ht="12.75"/>
    <row r="936" s="822" customFormat="1" ht="12.75"/>
    <row r="937" s="822" customFormat="1" ht="12.75"/>
    <row r="938" s="822" customFormat="1" ht="12.75"/>
    <row r="939" s="822" customFormat="1" ht="12.75"/>
    <row r="940" s="822" customFormat="1" ht="12.75"/>
    <row r="941" s="822" customFormat="1" ht="12.75"/>
    <row r="942" s="822" customFormat="1" ht="12.75"/>
    <row r="943" s="822" customFormat="1" ht="12.75"/>
    <row r="944" s="822" customFormat="1" ht="12.75"/>
    <row r="945" s="822" customFormat="1" ht="12.75"/>
    <row r="946" s="822" customFormat="1" ht="12.75"/>
    <row r="947" s="822" customFormat="1" ht="12.75"/>
    <row r="948" s="822" customFormat="1" ht="12.75"/>
    <row r="949" s="822" customFormat="1" ht="12.75"/>
    <row r="950" s="822" customFormat="1" ht="12.75"/>
    <row r="951" s="822" customFormat="1" ht="12.75"/>
    <row r="952" s="822" customFormat="1" ht="12.75"/>
    <row r="953" s="822" customFormat="1" ht="12.75"/>
    <row r="954" s="822" customFormat="1" ht="12.75"/>
    <row r="955" s="822" customFormat="1" ht="12.75"/>
    <row r="956" s="822" customFormat="1" ht="12.75"/>
    <row r="957" s="822" customFormat="1" ht="12.75"/>
    <row r="958" s="822" customFormat="1" ht="12.75"/>
    <row r="959" s="822" customFormat="1" ht="12.75"/>
    <row r="960" s="822" customFormat="1" ht="12.75"/>
    <row r="961" s="822" customFormat="1" ht="12.75"/>
    <row r="962" s="822" customFormat="1" ht="12.75"/>
    <row r="963" s="822" customFormat="1" ht="12.75"/>
    <row r="964" s="822" customFormat="1" ht="12.75"/>
    <row r="965" s="822" customFormat="1" ht="12.75"/>
    <row r="966" s="822" customFormat="1" ht="12.75"/>
    <row r="967" s="822" customFormat="1" ht="12.75"/>
    <row r="968" s="822" customFormat="1" ht="12.75"/>
    <row r="969" s="822" customFormat="1" ht="12.75"/>
    <row r="970" s="822" customFormat="1" ht="12.75"/>
    <row r="971" s="822" customFormat="1" ht="12.75"/>
    <row r="972" s="822" customFormat="1" ht="12.75"/>
    <row r="973" s="822" customFormat="1" ht="12.75"/>
    <row r="974" s="822" customFormat="1" ht="12.75"/>
    <row r="975" s="822" customFormat="1" ht="12.75"/>
    <row r="976" s="822" customFormat="1" ht="12.75"/>
    <row r="977" s="822" customFormat="1" ht="12.75"/>
    <row r="978" s="822" customFormat="1" ht="12.75"/>
    <row r="979" s="822" customFormat="1" ht="12.75"/>
    <row r="980" s="822" customFormat="1" ht="12.75"/>
    <row r="981" s="822" customFormat="1" ht="12.75"/>
    <row r="982" s="822" customFormat="1" ht="12.75"/>
    <row r="983" s="822" customFormat="1" ht="12.75"/>
    <row r="984" s="822" customFormat="1" ht="12.75"/>
    <row r="985" s="822" customFormat="1" ht="12.75"/>
    <row r="986" s="822" customFormat="1" ht="12.75"/>
    <row r="987" s="822" customFormat="1" ht="12.75"/>
    <row r="988" s="822" customFormat="1" ht="12.75"/>
    <row r="989" s="822" customFormat="1" ht="12.75"/>
    <row r="990" s="822" customFormat="1" ht="12.75"/>
    <row r="991" s="822" customFormat="1" ht="12.75"/>
    <row r="992" s="822" customFormat="1" ht="12.75"/>
    <row r="993" s="822" customFormat="1" ht="12.75"/>
    <row r="994" s="822" customFormat="1" ht="12.75"/>
    <row r="995" s="822" customFormat="1" ht="12.75"/>
    <row r="996" s="822" customFormat="1" ht="12.75"/>
    <row r="997" s="822" customFormat="1" ht="12.75"/>
    <row r="998" s="822" customFormat="1" ht="12.75"/>
    <row r="999" s="822" customFormat="1" ht="12.75"/>
    <row r="1000" s="822" customFormat="1" ht="12.75"/>
    <row r="1001" s="822" customFormat="1" ht="12.75"/>
    <row r="1002" s="822" customFormat="1" ht="12.75"/>
    <row r="1003" s="822" customFormat="1" ht="12.75"/>
    <row r="1004" s="822" customFormat="1" ht="12.75"/>
    <row r="1005" s="822" customFormat="1" ht="12.75"/>
    <row r="1006" s="822" customFormat="1" ht="12.75"/>
    <row r="1007" s="822" customFormat="1" ht="12.75"/>
    <row r="1008" s="822" customFormat="1" ht="12.75"/>
    <row r="1009" s="822" customFormat="1" ht="12.75"/>
    <row r="1010" s="822" customFormat="1" ht="12.75"/>
    <row r="1011" s="822" customFormat="1" ht="12.75"/>
    <row r="1012" s="822" customFormat="1" ht="12.75"/>
    <row r="1013" s="822" customFormat="1" ht="12.75"/>
    <row r="1014" s="822" customFormat="1" ht="12.75"/>
    <row r="1015" s="822" customFormat="1" ht="12.75"/>
    <row r="1016" s="822" customFormat="1" ht="12.75"/>
    <row r="1017" s="822" customFormat="1" ht="12.75"/>
    <row r="1018" s="822" customFormat="1" ht="12.75"/>
    <row r="1019" s="822" customFormat="1" ht="12.75"/>
    <row r="1020" s="822" customFormat="1" ht="12.75"/>
    <row r="1021" s="822" customFormat="1" ht="12.75"/>
    <row r="1022" s="822" customFormat="1" ht="12.75"/>
    <row r="1023" s="822" customFormat="1" ht="12.75"/>
    <row r="1024" s="822" customFormat="1" ht="12.75"/>
    <row r="1025" s="822" customFormat="1" ht="12.75"/>
    <row r="1026" s="822" customFormat="1" ht="12.75"/>
    <row r="1027" s="822" customFormat="1" ht="12.75"/>
    <row r="1028" s="822" customFormat="1" ht="12.75"/>
    <row r="1029" s="822" customFormat="1" ht="12.75"/>
    <row r="1030" s="822" customFormat="1" ht="12.75"/>
    <row r="1031" s="822" customFormat="1" ht="12.75"/>
    <row r="1032" s="822" customFormat="1" ht="12.75"/>
    <row r="1033" s="822" customFormat="1" ht="12.75"/>
    <row r="1034" s="822" customFormat="1" ht="12.75"/>
    <row r="1035" s="822" customFormat="1" ht="12.75"/>
    <row r="1036" s="822" customFormat="1" ht="12.75"/>
    <row r="1037" s="822" customFormat="1" ht="12.75"/>
    <row r="1038" s="822" customFormat="1" ht="12.75"/>
    <row r="1039" s="822" customFormat="1" ht="12.75"/>
    <row r="1040" s="822" customFormat="1" ht="12.75"/>
    <row r="1041" s="822" customFormat="1" ht="12.75"/>
    <row r="1042" s="822" customFormat="1" ht="12.75"/>
    <row r="1043" s="822" customFormat="1" ht="12.75"/>
    <row r="1044" s="822" customFormat="1" ht="12.75"/>
    <row r="1045" s="822" customFormat="1" ht="12.75"/>
    <row r="1046" s="822" customFormat="1" ht="12.75"/>
    <row r="1047" s="822" customFormat="1" ht="12.75"/>
    <row r="1048" s="822" customFormat="1" ht="12.75"/>
    <row r="1049" s="822" customFormat="1" ht="12.75"/>
    <row r="1050" s="822" customFormat="1" ht="12.75"/>
    <row r="1051" s="822" customFormat="1" ht="12.75"/>
    <row r="1052" s="822" customFormat="1" ht="12.75"/>
    <row r="1053" s="822" customFormat="1" ht="12.75"/>
    <row r="1054" s="822" customFormat="1" ht="12.75"/>
    <row r="1055" s="822" customFormat="1" ht="12.75"/>
    <row r="1056" s="822" customFormat="1" ht="12.75"/>
    <row r="1057" s="822" customFormat="1" ht="12.75"/>
    <row r="1058" s="822" customFormat="1" ht="12.75"/>
    <row r="1059" s="822" customFormat="1" ht="12.75"/>
    <row r="1060" s="822" customFormat="1" ht="12.75"/>
    <row r="1061" s="822" customFormat="1" ht="12.75"/>
    <row r="1062" s="822" customFormat="1" ht="12.75"/>
    <row r="1063" s="822" customFormat="1" ht="12.75"/>
    <row r="1064" s="822" customFormat="1" ht="12.75"/>
    <row r="1065" s="822" customFormat="1" ht="12.75"/>
    <row r="1066" s="822" customFormat="1" ht="12.75"/>
    <row r="1067" s="822" customFormat="1" ht="12.75"/>
    <row r="1068" s="822" customFormat="1" ht="12.75"/>
    <row r="1069" s="822" customFormat="1" ht="12.75"/>
    <row r="1070" s="822" customFormat="1" ht="12.75"/>
    <row r="1071" s="822" customFormat="1" ht="12.75"/>
    <row r="1072" s="822" customFormat="1" ht="12.75"/>
    <row r="1073" s="822" customFormat="1" ht="12.75"/>
    <row r="1074" s="822" customFormat="1" ht="12.75"/>
    <row r="1075" s="822" customFormat="1" ht="12.75"/>
    <row r="1076" s="822" customFormat="1" ht="12.75"/>
    <row r="1077" s="822" customFormat="1" ht="12.75"/>
    <row r="1078" s="822" customFormat="1" ht="12.75"/>
    <row r="1079" s="822" customFormat="1" ht="12.75"/>
    <row r="1080" s="822" customFormat="1" ht="12.75"/>
    <row r="1081" s="822" customFormat="1" ht="12.75"/>
    <row r="1082" s="822" customFormat="1" ht="12.75"/>
    <row r="1083" s="822" customFormat="1" ht="12.75"/>
    <row r="1084" s="822" customFormat="1" ht="12.75"/>
    <row r="1085" s="822" customFormat="1" ht="12.75"/>
    <row r="1086" s="822" customFormat="1" ht="12.75"/>
    <row r="1087" s="822" customFormat="1" ht="12.75"/>
    <row r="1088" s="822" customFormat="1" ht="12.75"/>
    <row r="1089" s="822" customFormat="1" ht="12.75"/>
    <row r="1090" s="822" customFormat="1" ht="12.75"/>
    <row r="1091" s="822" customFormat="1" ht="12.75"/>
    <row r="1092" s="822" customFormat="1" ht="12.75"/>
    <row r="1093" s="822" customFormat="1" ht="12.75"/>
    <row r="1094" s="822" customFormat="1" ht="12.75"/>
    <row r="1095" s="822" customFormat="1" ht="12.75"/>
    <row r="1096" s="822" customFormat="1" ht="12.75"/>
    <row r="1097" s="822" customFormat="1" ht="12.75"/>
    <row r="1098" s="822" customFormat="1" ht="12.75"/>
    <row r="1099" s="822" customFormat="1" ht="12.75"/>
    <row r="1100" s="822" customFormat="1" ht="12.75"/>
    <row r="1101" s="822" customFormat="1" ht="12.75"/>
    <row r="1102" s="822" customFormat="1" ht="12.75"/>
    <row r="1103" s="822" customFormat="1" ht="12.75"/>
    <row r="1104" s="822" customFormat="1" ht="12.75"/>
    <row r="1105" s="822" customFormat="1" ht="12.75"/>
    <row r="1106" s="822" customFormat="1" ht="12.75"/>
    <row r="1107" s="822" customFormat="1" ht="12.75"/>
    <row r="1108" s="822" customFormat="1" ht="12.75"/>
    <row r="1109" s="822" customFormat="1" ht="12.75"/>
    <row r="1110" s="822" customFormat="1" ht="12.75"/>
    <row r="1111" s="822" customFormat="1" ht="12.75"/>
    <row r="1112" s="822" customFormat="1" ht="12.75"/>
    <row r="1113" s="822" customFormat="1" ht="12.75"/>
    <row r="1114" s="822" customFormat="1" ht="12.75"/>
    <row r="1115" s="822" customFormat="1" ht="12.75"/>
    <row r="1116" s="822" customFormat="1" ht="12.75"/>
    <row r="1117" s="822" customFormat="1" ht="12.75"/>
    <row r="1118" s="822" customFormat="1" ht="12.75"/>
    <row r="1119" s="822" customFormat="1" ht="12.75"/>
    <row r="1120" s="822" customFormat="1" ht="12.75"/>
    <row r="1121" s="822" customFormat="1" ht="12.75"/>
    <row r="1122" s="822" customFormat="1" ht="12.75"/>
    <row r="1123" s="822" customFormat="1" ht="12.75"/>
    <row r="1124" s="822" customFormat="1" ht="12.75"/>
    <row r="1125" s="822" customFormat="1" ht="12.75"/>
    <row r="1126" s="822" customFormat="1" ht="12.75"/>
    <row r="1127" s="822" customFormat="1" ht="12.75"/>
    <row r="1128" s="822" customFormat="1" ht="12.75"/>
    <row r="1129" s="822" customFormat="1" ht="12.75"/>
    <row r="1130" s="822" customFormat="1" ht="12.75"/>
    <row r="1131" s="822" customFormat="1" ht="12.75"/>
    <row r="1132" s="822" customFormat="1" ht="12.75"/>
    <row r="1133" s="822" customFormat="1" ht="12.75"/>
    <row r="1134" s="822" customFormat="1" ht="12.75"/>
    <row r="1135" s="822" customFormat="1" ht="12.75"/>
    <row r="1136" s="822" customFormat="1" ht="12.75"/>
    <row r="1137" s="822" customFormat="1" ht="12.75"/>
    <row r="1138" s="822" customFormat="1" ht="12.75"/>
    <row r="1139" s="822" customFormat="1" ht="12.75"/>
    <row r="1140" s="822" customFormat="1" ht="12.75"/>
    <row r="1141" s="822" customFormat="1" ht="12.75"/>
    <row r="1142" s="822" customFormat="1" ht="12.75"/>
    <row r="1143" s="822" customFormat="1" ht="12.75"/>
    <row r="1144" s="822" customFormat="1" ht="12.75"/>
    <row r="1145" s="822" customFormat="1" ht="12.75"/>
    <row r="1146" s="822" customFormat="1" ht="12.75"/>
    <row r="1147" s="822" customFormat="1" ht="12.75"/>
    <row r="1148" s="822" customFormat="1" ht="12.75"/>
    <row r="1149" s="822" customFormat="1" ht="12.75"/>
    <row r="1150" s="822" customFormat="1" ht="12.75"/>
    <row r="1151" s="822" customFormat="1" ht="12.75"/>
    <row r="1152" s="822" customFormat="1" ht="12.75"/>
    <row r="1153" s="822" customFormat="1" ht="12.75"/>
    <row r="1154" s="822" customFormat="1" ht="12.75"/>
    <row r="1155" s="822" customFormat="1" ht="12.75"/>
    <row r="1156" s="822" customFormat="1" ht="12.75"/>
    <row r="1157" s="822" customFormat="1" ht="12.75"/>
    <row r="1158" s="822" customFormat="1" ht="12.75"/>
    <row r="1159" s="822" customFormat="1" ht="12.75"/>
    <row r="1160" s="822" customFormat="1" ht="12.75"/>
    <row r="1161" s="822" customFormat="1" ht="12.75"/>
    <row r="1162" s="822" customFormat="1" ht="12.75"/>
    <row r="1163" s="822" customFormat="1" ht="12.75"/>
    <row r="1164" s="822" customFormat="1" ht="12.75"/>
    <row r="1165" s="822" customFormat="1" ht="12.75"/>
    <row r="1166" s="822" customFormat="1" ht="12.75"/>
    <row r="1167" s="822" customFormat="1" ht="12.75"/>
    <row r="1168" s="822" customFormat="1" ht="12.75"/>
    <row r="1169" s="822" customFormat="1" ht="12.75"/>
    <row r="1170" s="822" customFormat="1" ht="12.75"/>
    <row r="1171" s="822" customFormat="1" ht="12.75"/>
    <row r="1172" s="822" customFormat="1" ht="12.75"/>
    <row r="1173" s="822" customFormat="1" ht="12.75"/>
    <row r="1174" s="822" customFormat="1" ht="12.75"/>
    <row r="1175" s="822" customFormat="1" ht="12.75"/>
    <row r="1176" s="822" customFormat="1" ht="12.75"/>
    <row r="1177" s="822" customFormat="1" ht="12.75"/>
    <row r="1178" s="822" customFormat="1" ht="12.75"/>
    <row r="1179" s="822" customFormat="1" ht="12.75"/>
    <row r="1180" s="822" customFormat="1" ht="12.75"/>
    <row r="1181" s="822" customFormat="1" ht="12.75"/>
    <row r="1182" s="822" customFormat="1" ht="12.75"/>
    <row r="1183" s="822" customFormat="1" ht="12.75"/>
    <row r="1184" s="822" customFormat="1" ht="12.75"/>
    <row r="1185" s="822" customFormat="1" ht="12.75"/>
    <row r="1186" s="822" customFormat="1" ht="12.75"/>
    <row r="1187" s="822" customFormat="1" ht="12.75"/>
    <row r="1188" s="822" customFormat="1" ht="12.75"/>
    <row r="1189" s="822" customFormat="1" ht="12.75"/>
    <row r="1190" s="822" customFormat="1" ht="12.75"/>
  </sheetData>
  <mergeCells count="10">
    <mergeCell ref="N5:O5"/>
    <mergeCell ref="N6:O6"/>
    <mergeCell ref="B5:F7"/>
    <mergeCell ref="G5:I6"/>
    <mergeCell ref="J5:L6"/>
    <mergeCell ref="M5:M6"/>
    <mergeCell ref="A1:O1"/>
    <mergeCell ref="A2:O2"/>
    <mergeCell ref="B3:O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B1">
      <selection activeCell="I28" sqref="I28"/>
    </sheetView>
  </sheetViews>
  <sheetFormatPr defaultColWidth="9.140625" defaultRowHeight="12.75"/>
  <cols>
    <col min="1" max="1" width="24.140625" style="13" customWidth="1"/>
    <col min="2" max="2" width="12.00390625" style="13" customWidth="1"/>
    <col min="3" max="3" width="11.7109375" style="13" customWidth="1"/>
    <col min="4" max="4" width="12.140625" style="13" customWidth="1"/>
    <col min="5" max="5" width="11.28125" style="13" customWidth="1"/>
    <col min="6" max="6" width="7.8515625" style="13" customWidth="1"/>
    <col min="7" max="7" width="2.421875" style="13" customWidth="1"/>
    <col min="8" max="8" width="7.140625" style="13" bestFit="1" customWidth="1"/>
    <col min="9" max="9" width="8.28125" style="13" customWidth="1"/>
    <col min="10" max="10" width="2.28125" style="13" customWidth="1"/>
    <col min="11" max="11" width="7.28125" style="13" customWidth="1"/>
    <col min="12" max="16384" width="8.140625" style="13" customWidth="1"/>
  </cols>
  <sheetData>
    <row r="1" spans="1:11" s="79" customFormat="1" ht="12.75">
      <c r="A1" s="1618" t="s">
        <v>675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</row>
    <row r="2" spans="1:12" ht="15.75">
      <c r="A2" s="1619" t="s">
        <v>1162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251"/>
    </row>
    <row r="3" ht="12.75">
      <c r="K3" s="1327" t="s">
        <v>582</v>
      </c>
    </row>
    <row r="4" spans="1:11" ht="12.75" customHeight="1">
      <c r="A4" s="1620" t="s">
        <v>950</v>
      </c>
      <c r="B4" s="1623">
        <v>2008</v>
      </c>
      <c r="C4" s="1623">
        <v>2008</v>
      </c>
      <c r="D4" s="1623">
        <v>2009</v>
      </c>
      <c r="E4" s="1623">
        <v>2009</v>
      </c>
      <c r="F4" s="1615" t="s">
        <v>690</v>
      </c>
      <c r="G4" s="1615"/>
      <c r="H4" s="1615"/>
      <c r="I4" s="1615"/>
      <c r="J4" s="1615"/>
      <c r="K4" s="1615"/>
    </row>
    <row r="5" spans="1:11" ht="12.75">
      <c r="A5" s="1621"/>
      <c r="B5" s="1624"/>
      <c r="C5" s="1624"/>
      <c r="D5" s="1624"/>
      <c r="E5" s="1624"/>
      <c r="F5" s="1625" t="s">
        <v>336</v>
      </c>
      <c r="G5" s="1626"/>
      <c r="H5" s="1627"/>
      <c r="I5" s="1625" t="s">
        <v>1219</v>
      </c>
      <c r="J5" s="1626"/>
      <c r="K5" s="1627"/>
    </row>
    <row r="6" spans="1:11" ht="17.25" customHeight="1">
      <c r="A6" s="1622"/>
      <c r="B6" s="65" t="s">
        <v>1082</v>
      </c>
      <c r="C6" s="65" t="s">
        <v>995</v>
      </c>
      <c r="D6" s="65" t="s">
        <v>580</v>
      </c>
      <c r="E6" s="65" t="s">
        <v>719</v>
      </c>
      <c r="F6" s="1616" t="s">
        <v>581</v>
      </c>
      <c r="G6" s="1617"/>
      <c r="H6" s="346" t="s">
        <v>557</v>
      </c>
      <c r="I6" s="1616" t="s">
        <v>581</v>
      </c>
      <c r="J6" s="1617"/>
      <c r="K6" s="346" t="s">
        <v>557</v>
      </c>
    </row>
    <row r="7" spans="1:11" s="30" customFormat="1" ht="15" customHeight="1">
      <c r="A7" s="1183" t="s">
        <v>1163</v>
      </c>
      <c r="B7" s="74">
        <v>164656.646472394</v>
      </c>
      <c r="C7" s="74">
        <v>176569.54335252</v>
      </c>
      <c r="D7" s="74">
        <v>218753.82648954002</v>
      </c>
      <c r="E7" s="74">
        <v>199165.77839968</v>
      </c>
      <c r="F7" s="159">
        <v>7085.226880126005</v>
      </c>
      <c r="G7" s="166" t="s">
        <v>526</v>
      </c>
      <c r="H7" s="167">
        <v>4.303031205797028</v>
      </c>
      <c r="I7" s="168">
        <v>-15521.468089860007</v>
      </c>
      <c r="J7" s="168" t="s">
        <v>527</v>
      </c>
      <c r="K7" s="1184">
        <v>-7.095404153125608</v>
      </c>
    </row>
    <row r="8" spans="1:11" ht="15" customHeight="1">
      <c r="A8" s="64" t="s">
        <v>1164</v>
      </c>
      <c r="B8" s="72">
        <v>170314.216566394</v>
      </c>
      <c r="C8" s="72">
        <v>182390.3990178</v>
      </c>
      <c r="D8" s="72">
        <v>224745.60136872003</v>
      </c>
      <c r="E8" s="72">
        <v>205026.38475999</v>
      </c>
      <c r="F8" s="161">
        <v>12076.182451405999</v>
      </c>
      <c r="G8" s="169"/>
      <c r="H8" s="162">
        <v>7.090531075365815</v>
      </c>
      <c r="I8" s="170">
        <v>-19719.21660873003</v>
      </c>
      <c r="J8" s="170"/>
      <c r="K8" s="1185">
        <v>-8.774016705394146</v>
      </c>
    </row>
    <row r="9" spans="1:11" ht="15" customHeight="1">
      <c r="A9" s="1186" t="s">
        <v>1165</v>
      </c>
      <c r="B9" s="73">
        <v>5657.570094</v>
      </c>
      <c r="C9" s="73">
        <v>5820.85566528</v>
      </c>
      <c r="D9" s="73">
        <v>5991.7748791799995</v>
      </c>
      <c r="E9" s="73">
        <v>5860.606360309999</v>
      </c>
      <c r="F9" s="171">
        <v>163.2855712800001</v>
      </c>
      <c r="G9" s="172"/>
      <c r="H9" s="164">
        <v>2.886143142144517</v>
      </c>
      <c r="I9" s="173">
        <v>-131.1685188700003</v>
      </c>
      <c r="J9" s="173"/>
      <c r="K9" s="1187">
        <v>-2.1891429754108396</v>
      </c>
    </row>
    <row r="10" spans="1:11" s="30" customFormat="1" ht="15" customHeight="1">
      <c r="A10" s="1183" t="s">
        <v>1166</v>
      </c>
      <c r="B10" s="74">
        <v>-20065.031864173983</v>
      </c>
      <c r="C10" s="74">
        <v>-21363.74862268</v>
      </c>
      <c r="D10" s="74">
        <v>-23179.06863231</v>
      </c>
      <c r="E10" s="74">
        <v>-16252.199035800011</v>
      </c>
      <c r="F10" s="163">
        <v>3528.953241493984</v>
      </c>
      <c r="G10" s="174" t="s">
        <v>526</v>
      </c>
      <c r="H10" s="165">
        <v>-17.587578556478213</v>
      </c>
      <c r="I10" s="175">
        <v>2860.2895965099906</v>
      </c>
      <c r="J10" s="175" t="s">
        <v>527</v>
      </c>
      <c r="K10" s="1188">
        <v>-12.33996776092611</v>
      </c>
    </row>
    <row r="11" spans="1:11" s="30" customFormat="1" ht="15" customHeight="1">
      <c r="A11" s="1189" t="s">
        <v>1167</v>
      </c>
      <c r="B11" s="70">
        <v>19168.32331113001</v>
      </c>
      <c r="C11" s="70">
        <v>18635.150673860004</v>
      </c>
      <c r="D11" s="70">
        <v>36126.586536509996</v>
      </c>
      <c r="E11" s="70">
        <v>31993.382649639992</v>
      </c>
      <c r="F11" s="163">
        <v>-533.1726372700068</v>
      </c>
      <c r="G11" s="174"/>
      <c r="H11" s="165">
        <v>-2.781529863701862</v>
      </c>
      <c r="I11" s="175">
        <v>-4133.203886870004</v>
      </c>
      <c r="J11" s="175"/>
      <c r="K11" s="1188">
        <v>-11.44089238182781</v>
      </c>
    </row>
    <row r="12" spans="1:11" ht="15" customHeight="1">
      <c r="A12" s="64" t="s">
        <v>1168</v>
      </c>
      <c r="B12" s="72">
        <v>14979.394264670009</v>
      </c>
      <c r="C12" s="72">
        <v>15709.746682120003</v>
      </c>
      <c r="D12" s="72">
        <v>32443.022814649994</v>
      </c>
      <c r="E12" s="72">
        <v>27496.420009039994</v>
      </c>
      <c r="F12" s="161">
        <v>730.3524174499944</v>
      </c>
      <c r="G12" s="169"/>
      <c r="H12" s="162">
        <v>4.875713961095101</v>
      </c>
      <c r="I12" s="170">
        <v>-4946.60280561</v>
      </c>
      <c r="J12" s="170"/>
      <c r="K12" s="1185">
        <v>-15.247046595720755</v>
      </c>
    </row>
    <row r="13" spans="1:11" ht="15" customHeight="1">
      <c r="A13" s="64" t="s">
        <v>1169</v>
      </c>
      <c r="B13" s="72">
        <v>18925.778102520002</v>
      </c>
      <c r="C13" s="72">
        <v>21997.68114269</v>
      </c>
      <c r="D13" s="72">
        <v>32443.022814649994</v>
      </c>
      <c r="E13" s="72">
        <v>27496.420009039994</v>
      </c>
      <c r="F13" s="161">
        <v>3071.9030401699965</v>
      </c>
      <c r="G13" s="169"/>
      <c r="H13" s="162">
        <v>16.2313170086305</v>
      </c>
      <c r="I13" s="170">
        <v>-4946.60280561</v>
      </c>
      <c r="J13" s="170"/>
      <c r="K13" s="1185">
        <v>-15.247046595720755</v>
      </c>
    </row>
    <row r="14" spans="1:11" ht="15" customHeight="1">
      <c r="A14" s="64" t="s">
        <v>1170</v>
      </c>
      <c r="B14" s="72">
        <v>3946.383837849993</v>
      </c>
      <c r="C14" s="72">
        <v>6287.934460569995</v>
      </c>
      <c r="D14" s="72">
        <v>0</v>
      </c>
      <c r="E14" s="72">
        <v>0</v>
      </c>
      <c r="F14" s="161">
        <v>2341.550622720002</v>
      </c>
      <c r="G14" s="169"/>
      <c r="H14" s="162">
        <v>59.334082008497404</v>
      </c>
      <c r="I14" s="170">
        <v>0</v>
      </c>
      <c r="J14" s="170"/>
      <c r="K14" s="1185"/>
    </row>
    <row r="15" spans="1:11" ht="15" customHeight="1">
      <c r="A15" s="64" t="s">
        <v>1171</v>
      </c>
      <c r="B15" s="72">
        <v>443.0990100000001</v>
      </c>
      <c r="C15" s="72">
        <v>391.69901000000004</v>
      </c>
      <c r="D15" s="72">
        <v>209.87287371000002</v>
      </c>
      <c r="E15" s="72">
        <v>209.87287371000002</v>
      </c>
      <c r="F15" s="161">
        <v>-51.4</v>
      </c>
      <c r="G15" s="169"/>
      <c r="H15" s="162">
        <v>-11.600116190735795</v>
      </c>
      <c r="I15" s="170">
        <v>0</v>
      </c>
      <c r="J15" s="170"/>
      <c r="K15" s="1185">
        <v>0</v>
      </c>
    </row>
    <row r="16" spans="1:11" ht="15" customHeight="1">
      <c r="A16" s="64" t="s">
        <v>1177</v>
      </c>
      <c r="B16" s="72">
        <v>32</v>
      </c>
      <c r="C16" s="72">
        <v>32</v>
      </c>
      <c r="D16" s="72">
        <v>32</v>
      </c>
      <c r="E16" s="72">
        <v>32</v>
      </c>
      <c r="F16" s="161">
        <v>0</v>
      </c>
      <c r="G16" s="169"/>
      <c r="H16" s="162">
        <v>0</v>
      </c>
      <c r="I16" s="170">
        <v>0</v>
      </c>
      <c r="J16" s="170"/>
      <c r="K16" s="1185">
        <v>0</v>
      </c>
    </row>
    <row r="17" spans="1:11" ht="15" customHeight="1">
      <c r="A17" s="64" t="s">
        <v>1172</v>
      </c>
      <c r="B17" s="72">
        <v>660.655</v>
      </c>
      <c r="C17" s="72">
        <v>30.655</v>
      </c>
      <c r="D17" s="72">
        <v>0</v>
      </c>
      <c r="E17" s="72">
        <v>1729</v>
      </c>
      <c r="F17" s="161">
        <v>-630</v>
      </c>
      <c r="G17" s="169"/>
      <c r="H17" s="162">
        <v>-95.35990797012056</v>
      </c>
      <c r="I17" s="170">
        <v>1729</v>
      </c>
      <c r="J17" s="170"/>
      <c r="K17" s="1185"/>
    </row>
    <row r="18" spans="1:11" ht="15" customHeight="1">
      <c r="A18" s="64" t="s">
        <v>1173</v>
      </c>
      <c r="B18" s="72">
        <v>3053.1750364600002</v>
      </c>
      <c r="C18" s="72">
        <v>2471.04998174</v>
      </c>
      <c r="D18" s="72">
        <v>3441.6908481500004</v>
      </c>
      <c r="E18" s="72">
        <v>2526.08976689</v>
      </c>
      <c r="F18" s="161">
        <v>-582.1250547200002</v>
      </c>
      <c r="G18" s="169"/>
      <c r="H18" s="162">
        <v>-19.06621951799214</v>
      </c>
      <c r="I18" s="170">
        <v>-915.6010812600002</v>
      </c>
      <c r="J18" s="170"/>
      <c r="K18" s="1185">
        <v>-26.603234330362934</v>
      </c>
    </row>
    <row r="19" spans="1:11" s="30" customFormat="1" ht="15" customHeight="1">
      <c r="A19" s="1190" t="s">
        <v>1176</v>
      </c>
      <c r="B19" s="75">
        <v>39233.355175303994</v>
      </c>
      <c r="C19" s="75">
        <v>39998.89929654</v>
      </c>
      <c r="D19" s="75">
        <v>59305.65516882</v>
      </c>
      <c r="E19" s="75">
        <v>48245.581685440004</v>
      </c>
      <c r="F19" s="163">
        <v>-4062.125878763991</v>
      </c>
      <c r="G19" s="174" t="s">
        <v>526</v>
      </c>
      <c r="H19" s="165">
        <v>-10.353756033898817</v>
      </c>
      <c r="I19" s="175">
        <v>-6993.493483379994</v>
      </c>
      <c r="J19" s="175" t="s">
        <v>527</v>
      </c>
      <c r="K19" s="1188">
        <v>-11.792287705906384</v>
      </c>
    </row>
    <row r="20" spans="1:11" s="30" customFormat="1" ht="15" customHeight="1">
      <c r="A20" s="1189" t="s">
        <v>1184</v>
      </c>
      <c r="B20" s="70">
        <v>144591.61460822003</v>
      </c>
      <c r="C20" s="70">
        <v>155205.79472984</v>
      </c>
      <c r="D20" s="70">
        <v>195574.75785723003</v>
      </c>
      <c r="E20" s="70">
        <v>182913.57936388</v>
      </c>
      <c r="F20" s="176">
        <v>10614.180121619982</v>
      </c>
      <c r="G20" s="177"/>
      <c r="H20" s="160">
        <v>7.34079922295616</v>
      </c>
      <c r="I20" s="178">
        <v>-12661.178493350017</v>
      </c>
      <c r="J20" s="178"/>
      <c r="K20" s="1191">
        <v>-6.473830586354453</v>
      </c>
    </row>
    <row r="21" spans="1:11" ht="15" customHeight="1">
      <c r="A21" s="64" t="s">
        <v>1174</v>
      </c>
      <c r="B21" s="72">
        <v>112827.084928</v>
      </c>
      <c r="C21" s="72">
        <v>121730.752533</v>
      </c>
      <c r="D21" s="72">
        <v>140774.53738</v>
      </c>
      <c r="E21" s="72">
        <v>147777.138281</v>
      </c>
      <c r="F21" s="161">
        <v>8903.66760500001</v>
      </c>
      <c r="G21" s="169"/>
      <c r="H21" s="162">
        <v>7.8914274978227406</v>
      </c>
      <c r="I21" s="170">
        <v>7002.600900999998</v>
      </c>
      <c r="J21" s="170"/>
      <c r="K21" s="1185">
        <v>4.974337711441036</v>
      </c>
    </row>
    <row r="22" spans="1:11" ht="15" customHeight="1">
      <c r="A22" s="64" t="s">
        <v>1178</v>
      </c>
      <c r="B22" s="72">
        <v>23857.26192658</v>
      </c>
      <c r="C22" s="72">
        <v>27513.988712980004</v>
      </c>
      <c r="D22" s="72">
        <v>45848.69630186</v>
      </c>
      <c r="E22" s="72">
        <v>26667.53992407</v>
      </c>
      <c r="F22" s="161">
        <v>3656.726786400006</v>
      </c>
      <c r="G22" s="169"/>
      <c r="H22" s="162">
        <v>15.327520809611228</v>
      </c>
      <c r="I22" s="170">
        <v>-19181.15637779</v>
      </c>
      <c r="J22" s="170"/>
      <c r="K22" s="1185">
        <v>-41.83577271533423</v>
      </c>
    </row>
    <row r="23" spans="1:11" ht="15" customHeight="1">
      <c r="A23" s="64" t="s">
        <v>1175</v>
      </c>
      <c r="B23" s="72">
        <v>7907.2677536400015</v>
      </c>
      <c r="C23" s="72">
        <v>5961.20348386</v>
      </c>
      <c r="D23" s="72">
        <v>8951.570175370001</v>
      </c>
      <c r="E23" s="72">
        <v>8468.90115881</v>
      </c>
      <c r="F23" s="171">
        <v>-1946.0642697800013</v>
      </c>
      <c r="G23" s="172"/>
      <c r="H23" s="164">
        <v>-24.611083504591804</v>
      </c>
      <c r="I23" s="173">
        <v>-482.6690165600012</v>
      </c>
      <c r="J23" s="173"/>
      <c r="K23" s="1187">
        <v>-5.39200394013613</v>
      </c>
    </row>
    <row r="24" spans="1:11" s="30" customFormat="1" ht="15" customHeight="1">
      <c r="A24" s="154" t="s">
        <v>46</v>
      </c>
      <c r="B24" s="135">
        <v>144591.61460822</v>
      </c>
      <c r="C24" s="135">
        <v>155205.94472984003</v>
      </c>
      <c r="D24" s="135">
        <v>195574.80385723</v>
      </c>
      <c r="E24" s="135">
        <v>182913.57936388</v>
      </c>
      <c r="F24" s="179">
        <v>10614.330121620034</v>
      </c>
      <c r="G24" s="180"/>
      <c r="H24" s="181">
        <v>7.340902963411969</v>
      </c>
      <c r="I24" s="182">
        <v>-12661.22449334999</v>
      </c>
      <c r="J24" s="180"/>
      <c r="K24" s="1192">
        <v>-6.473852584094988</v>
      </c>
    </row>
    <row r="25" spans="1:11" s="30" customFormat="1" ht="15" customHeight="1">
      <c r="A25" s="154" t="s">
        <v>509</v>
      </c>
      <c r="B25" s="1193">
        <v>-3946.383837849993</v>
      </c>
      <c r="C25" s="1193">
        <v>-6287.934460569995</v>
      </c>
      <c r="D25" s="1193">
        <v>7987.517735349997</v>
      </c>
      <c r="E25" s="1193">
        <v>3327.888989739993</v>
      </c>
      <c r="F25" s="1194"/>
      <c r="G25" s="37"/>
      <c r="H25" s="1195"/>
      <c r="I25" s="37"/>
      <c r="J25" s="37"/>
      <c r="K25" s="78"/>
    </row>
    <row r="26" spans="1:11" s="30" customFormat="1" ht="15" customHeight="1">
      <c r="A26" s="1196" t="s">
        <v>991</v>
      </c>
      <c r="B26" s="22"/>
      <c r="C26" s="22"/>
      <c r="D26" s="22"/>
      <c r="E26" s="22"/>
      <c r="F26" s="347"/>
      <c r="G26" s="50"/>
      <c r="H26" s="347"/>
      <c r="I26" s="50"/>
      <c r="J26" s="50"/>
      <c r="K26" s="50"/>
    </row>
    <row r="27" spans="1:11" s="30" customFormat="1" ht="15" customHeight="1">
      <c r="A27" s="348" t="s">
        <v>510</v>
      </c>
      <c r="B27" s="22"/>
      <c r="C27" s="22"/>
      <c r="D27" s="22"/>
      <c r="E27" s="22"/>
      <c r="F27" s="347"/>
      <c r="G27" s="50"/>
      <c r="H27" s="347"/>
      <c r="I27" s="50"/>
      <c r="J27" s="50"/>
      <c r="K27" s="50"/>
    </row>
    <row r="28" spans="1:3" ht="15" customHeight="1">
      <c r="A28" s="249" t="s">
        <v>497</v>
      </c>
      <c r="B28" s="66"/>
      <c r="C28" s="66"/>
    </row>
    <row r="29" spans="1:5" ht="15" customHeight="1">
      <c r="A29" s="249" t="s">
        <v>498</v>
      </c>
      <c r="B29" s="66"/>
      <c r="C29" s="66"/>
      <c r="E29" s="1"/>
    </row>
    <row r="37" ht="12.75">
      <c r="C37" s="252"/>
    </row>
    <row r="38" ht="12.75">
      <c r="B38" s="252"/>
    </row>
    <row r="39" ht="12.75">
      <c r="B39" s="252"/>
    </row>
    <row r="40" ht="12.75">
      <c r="B40" s="252"/>
    </row>
  </sheetData>
  <mergeCells count="12">
    <mergeCell ref="F5:H5"/>
    <mergeCell ref="I5:K5"/>
    <mergeCell ref="F6:G6"/>
    <mergeCell ref="I6:J6"/>
    <mergeCell ref="A1:K1"/>
    <mergeCell ref="A2:K2"/>
    <mergeCell ref="A4:A6"/>
    <mergeCell ref="B4:B5"/>
    <mergeCell ref="C4:C5"/>
    <mergeCell ref="D4:D5"/>
    <mergeCell ref="E4:E5"/>
    <mergeCell ref="F4:K4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1" sqref="A1:IV16384"/>
    </sheetView>
  </sheetViews>
  <sheetFormatPr defaultColWidth="9.140625" defaultRowHeight="21" customHeight="1"/>
  <cols>
    <col min="1" max="1" width="13.28125" style="13" customWidth="1"/>
    <col min="2" max="16384" width="9.140625" style="13" customWidth="1"/>
  </cols>
  <sheetData>
    <row r="1" spans="1:8" ht="21" customHeight="1">
      <c r="A1" s="1618" t="s">
        <v>458</v>
      </c>
      <c r="B1" s="1618"/>
      <c r="C1" s="1618"/>
      <c r="D1" s="1618"/>
      <c r="E1" s="1618"/>
      <c r="F1" s="1618"/>
      <c r="G1" s="1618"/>
      <c r="H1" s="1618"/>
    </row>
    <row r="2" spans="1:8" ht="21" customHeight="1">
      <c r="A2" s="1723" t="s">
        <v>459</v>
      </c>
      <c r="B2" s="1723"/>
      <c r="C2" s="1723"/>
      <c r="D2" s="1723"/>
      <c r="E2" s="1723"/>
      <c r="F2" s="1723"/>
      <c r="G2" s="1723"/>
      <c r="H2" s="1723"/>
    </row>
    <row r="3" spans="1:8" ht="21" customHeight="1">
      <c r="A3" s="1835" t="s">
        <v>16</v>
      </c>
      <c r="B3" s="1835"/>
      <c r="C3" s="1835"/>
      <c r="D3" s="1835"/>
      <c r="E3" s="1835"/>
      <c r="F3" s="1835"/>
      <c r="G3" s="1835"/>
      <c r="H3" s="1835"/>
    </row>
    <row r="4" spans="1:8" ht="21" customHeight="1">
      <c r="A4" s="356" t="s">
        <v>1075</v>
      </c>
      <c r="B4" s="356" t="s">
        <v>1370</v>
      </c>
      <c r="C4" s="356" t="s">
        <v>1347</v>
      </c>
      <c r="D4" s="356" t="s">
        <v>576</v>
      </c>
      <c r="E4" s="356" t="s">
        <v>577</v>
      </c>
      <c r="F4" s="356" t="s">
        <v>1095</v>
      </c>
      <c r="G4" s="356" t="s">
        <v>336</v>
      </c>
      <c r="H4" s="357" t="s">
        <v>1219</v>
      </c>
    </row>
    <row r="5" spans="1:8" ht="21" customHeight="1">
      <c r="A5" s="64" t="s">
        <v>1349</v>
      </c>
      <c r="B5" s="338">
        <v>728.7</v>
      </c>
      <c r="C5" s="338">
        <v>726.1</v>
      </c>
      <c r="D5" s="338">
        <v>980.096</v>
      </c>
      <c r="E5" s="338">
        <v>957.5</v>
      </c>
      <c r="F5" s="338">
        <v>2133.8</v>
      </c>
      <c r="G5" s="338">
        <v>3417.43</v>
      </c>
      <c r="H5" s="338">
        <v>5512</v>
      </c>
    </row>
    <row r="6" spans="1:8" ht="21" customHeight="1">
      <c r="A6" s="64" t="s">
        <v>1350</v>
      </c>
      <c r="B6" s="338">
        <v>980.1</v>
      </c>
      <c r="C6" s="338">
        <v>1117.4</v>
      </c>
      <c r="D6" s="338">
        <v>977.561</v>
      </c>
      <c r="E6" s="338">
        <v>1207.954</v>
      </c>
      <c r="F6" s="338">
        <v>1655.209</v>
      </c>
      <c r="G6" s="338">
        <v>2820.1</v>
      </c>
      <c r="H6" s="338">
        <v>5885</v>
      </c>
    </row>
    <row r="7" spans="1:9" ht="21" customHeight="1">
      <c r="A7" s="64" t="s">
        <v>1351</v>
      </c>
      <c r="B7" s="338">
        <v>1114.2</v>
      </c>
      <c r="C7" s="338">
        <v>1316.8</v>
      </c>
      <c r="D7" s="338">
        <v>907.879</v>
      </c>
      <c r="E7" s="338">
        <v>865.719</v>
      </c>
      <c r="F7" s="338">
        <v>2411.6</v>
      </c>
      <c r="G7" s="338">
        <v>1543.517</v>
      </c>
      <c r="H7" s="338">
        <v>5267.961</v>
      </c>
      <c r="I7" s="1"/>
    </row>
    <row r="8" spans="1:8" ht="21" customHeight="1">
      <c r="A8" s="64" t="s">
        <v>1352</v>
      </c>
      <c r="B8" s="338">
        <v>1019.2</v>
      </c>
      <c r="C8" s="338">
        <v>1186.5</v>
      </c>
      <c r="D8" s="338">
        <v>1103.189</v>
      </c>
      <c r="E8" s="338">
        <v>1188.259</v>
      </c>
      <c r="F8" s="338">
        <v>2065.7</v>
      </c>
      <c r="G8" s="338">
        <v>1571.367</v>
      </c>
      <c r="H8" s="338">
        <v>5329.037</v>
      </c>
    </row>
    <row r="9" spans="1:8" ht="21" customHeight="1">
      <c r="A9" s="64" t="s">
        <v>1353</v>
      </c>
      <c r="B9" s="338">
        <v>1354.5</v>
      </c>
      <c r="C9" s="338">
        <v>1205.8</v>
      </c>
      <c r="D9" s="338">
        <v>1583.675</v>
      </c>
      <c r="E9" s="338">
        <v>1661.361</v>
      </c>
      <c r="F9" s="338">
        <v>2859.9</v>
      </c>
      <c r="G9" s="338">
        <v>2301.56</v>
      </c>
      <c r="H9" s="338"/>
    </row>
    <row r="10" spans="1:8" ht="21" customHeight="1">
      <c r="A10" s="64" t="s">
        <v>1354</v>
      </c>
      <c r="B10" s="338">
        <v>996.9</v>
      </c>
      <c r="C10" s="338">
        <v>1394.9</v>
      </c>
      <c r="D10" s="338">
        <v>1156.237</v>
      </c>
      <c r="E10" s="338">
        <v>1643.985</v>
      </c>
      <c r="F10" s="338">
        <v>3805.5</v>
      </c>
      <c r="G10" s="338">
        <v>2016.824</v>
      </c>
      <c r="H10" s="338"/>
    </row>
    <row r="11" spans="1:8" ht="21" customHeight="1">
      <c r="A11" s="64" t="s">
        <v>1355</v>
      </c>
      <c r="B11" s="338">
        <v>1503.6</v>
      </c>
      <c r="C11" s="338">
        <v>1154.4</v>
      </c>
      <c r="D11" s="338">
        <v>603.806</v>
      </c>
      <c r="E11" s="338">
        <v>716.981</v>
      </c>
      <c r="F11" s="338">
        <v>2962.1</v>
      </c>
      <c r="G11" s="338">
        <v>2007.5</v>
      </c>
      <c r="H11" s="64"/>
    </row>
    <row r="12" spans="1:8" ht="21" customHeight="1">
      <c r="A12" s="64" t="s">
        <v>1356</v>
      </c>
      <c r="B12" s="338">
        <v>1717.9</v>
      </c>
      <c r="C12" s="338">
        <v>1107.8</v>
      </c>
      <c r="D12" s="338">
        <v>603.011</v>
      </c>
      <c r="E12" s="338">
        <v>1428.479</v>
      </c>
      <c r="F12" s="338">
        <v>1963.1</v>
      </c>
      <c r="G12" s="338">
        <v>2480.095</v>
      </c>
      <c r="H12" s="64"/>
    </row>
    <row r="13" spans="1:8" ht="21" customHeight="1">
      <c r="A13" s="64" t="s">
        <v>1357</v>
      </c>
      <c r="B13" s="338">
        <v>2060.5</v>
      </c>
      <c r="C13" s="338">
        <v>1567.2</v>
      </c>
      <c r="D13" s="338">
        <v>1398.554</v>
      </c>
      <c r="E13" s="338">
        <v>2052.853</v>
      </c>
      <c r="F13" s="338">
        <v>3442.1</v>
      </c>
      <c r="G13" s="338">
        <v>3768.18</v>
      </c>
      <c r="H13" s="64"/>
    </row>
    <row r="14" spans="1:8" ht="21" customHeight="1">
      <c r="A14" s="64" t="s">
        <v>1001</v>
      </c>
      <c r="B14" s="338">
        <v>1309.9</v>
      </c>
      <c r="C14" s="338">
        <v>1830.8</v>
      </c>
      <c r="D14" s="338">
        <v>916.412</v>
      </c>
      <c r="E14" s="338">
        <v>2714.843</v>
      </c>
      <c r="F14" s="338">
        <v>3420.2</v>
      </c>
      <c r="G14" s="338">
        <v>3495.035</v>
      </c>
      <c r="H14" s="64"/>
    </row>
    <row r="15" spans="1:8" ht="21" customHeight="1">
      <c r="A15" s="64" t="s">
        <v>1002</v>
      </c>
      <c r="B15" s="338">
        <v>1455.4</v>
      </c>
      <c r="C15" s="338">
        <v>1825.2</v>
      </c>
      <c r="D15" s="338">
        <v>1181.457</v>
      </c>
      <c r="E15" s="338">
        <v>1711.2</v>
      </c>
      <c r="F15" s="338">
        <v>2205.73</v>
      </c>
      <c r="G15" s="64">
        <v>3452.1</v>
      </c>
      <c r="H15" s="64"/>
    </row>
    <row r="16" spans="1:8" ht="21" customHeight="1">
      <c r="A16" s="64" t="s">
        <v>1003</v>
      </c>
      <c r="B16" s="338">
        <v>1016</v>
      </c>
      <c r="C16" s="338">
        <v>1900.2</v>
      </c>
      <c r="D16" s="338">
        <v>1394</v>
      </c>
      <c r="E16" s="338">
        <v>1571.796</v>
      </c>
      <c r="F16" s="338">
        <v>3091.435</v>
      </c>
      <c r="G16" s="338">
        <v>4253.095</v>
      </c>
      <c r="H16" s="64"/>
    </row>
    <row r="17" spans="1:9" ht="21" customHeight="1">
      <c r="A17" s="154" t="s">
        <v>1006</v>
      </c>
      <c r="B17" s="135">
        <v>15256.9</v>
      </c>
      <c r="C17" s="135">
        <v>16333.1</v>
      </c>
      <c r="D17" s="135">
        <v>12805.877000000002</v>
      </c>
      <c r="E17" s="135">
        <v>17720.93</v>
      </c>
      <c r="F17" s="135">
        <v>32016.374</v>
      </c>
      <c r="G17" s="135">
        <v>33126.803</v>
      </c>
      <c r="H17" s="135">
        <v>21993.998</v>
      </c>
      <c r="I17" s="1"/>
    </row>
    <row r="18" ht="21" customHeight="1">
      <c r="F18" s="1"/>
    </row>
    <row r="19" spans="6:8" ht="21" customHeight="1">
      <c r="F19" s="1"/>
      <c r="H19" s="66"/>
    </row>
  </sheetData>
  <mergeCells count="3">
    <mergeCell ref="A2:H2"/>
    <mergeCell ref="A3:H3"/>
    <mergeCell ref="A1:H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2" sqref="B2"/>
    </sheetView>
  </sheetViews>
  <sheetFormatPr defaultColWidth="9.140625" defaultRowHeight="12.75"/>
  <cols>
    <col min="1" max="1" width="7.57421875" style="13" customWidth="1"/>
    <col min="2" max="2" width="23.140625" style="13" bestFit="1" customWidth="1"/>
    <col min="3" max="16384" width="9.140625" style="13" customWidth="1"/>
  </cols>
  <sheetData>
    <row r="1" spans="1:8" ht="12.75">
      <c r="A1" s="198" t="s">
        <v>494</v>
      </c>
      <c r="B1" s="305"/>
      <c r="C1" s="305"/>
      <c r="D1" s="305"/>
      <c r="E1" s="305"/>
      <c r="F1" s="305"/>
      <c r="G1" s="305"/>
      <c r="H1" s="305"/>
    </row>
    <row r="2" spans="1:9" ht="15.75">
      <c r="A2" s="296" t="s">
        <v>571</v>
      </c>
      <c r="B2" s="304"/>
      <c r="C2" s="304"/>
      <c r="D2" s="304"/>
      <c r="E2" s="304"/>
      <c r="F2" s="304"/>
      <c r="G2" s="304"/>
      <c r="H2" s="304"/>
      <c r="I2" s="66"/>
    </row>
    <row r="3" spans="6:9" ht="13.5" thickBot="1">
      <c r="F3" s="1836" t="s">
        <v>582</v>
      </c>
      <c r="G3" s="1836"/>
      <c r="H3" s="1836"/>
      <c r="I3" s="66"/>
    </row>
    <row r="4" spans="1:8" ht="12.75">
      <c r="A4" s="321"/>
      <c r="B4" s="322"/>
      <c r="C4" s="671"/>
      <c r="D4" s="671"/>
      <c r="E4" s="671"/>
      <c r="F4" s="672"/>
      <c r="G4" s="205" t="s">
        <v>1245</v>
      </c>
      <c r="H4" s="206"/>
    </row>
    <row r="5" spans="1:8" ht="12.75">
      <c r="A5" s="681"/>
      <c r="B5" s="323"/>
      <c r="C5" s="207" t="s">
        <v>887</v>
      </c>
      <c r="D5" s="155" t="s">
        <v>317</v>
      </c>
      <c r="E5" s="155" t="s">
        <v>887</v>
      </c>
      <c r="F5" s="240" t="s">
        <v>317</v>
      </c>
      <c r="G5" s="1249" t="s">
        <v>1313</v>
      </c>
      <c r="H5" s="1250"/>
    </row>
    <row r="6" spans="1:8" ht="12.75">
      <c r="A6" s="681"/>
      <c r="B6" s="323"/>
      <c r="C6" s="207" t="s">
        <v>897</v>
      </c>
      <c r="D6" s="208">
        <v>2008</v>
      </c>
      <c r="E6" s="208">
        <v>2009</v>
      </c>
      <c r="F6" s="1251" t="s">
        <v>898</v>
      </c>
      <c r="G6" s="1252" t="s">
        <v>336</v>
      </c>
      <c r="H6" s="1253" t="s">
        <v>1219</v>
      </c>
    </row>
    <row r="7" spans="1:8" ht="12.75">
      <c r="A7" s="673"/>
      <c r="B7" s="209"/>
      <c r="C7" s="674"/>
      <c r="D7" s="674"/>
      <c r="E7" s="674"/>
      <c r="F7" s="682"/>
      <c r="G7" s="27"/>
      <c r="H7" s="675"/>
    </row>
    <row r="8" spans="1:8" ht="12.75">
      <c r="A8" s="275" t="s">
        <v>854</v>
      </c>
      <c r="B8" s="210"/>
      <c r="C8" s="211">
        <v>169683.6</v>
      </c>
      <c r="D8" s="211">
        <v>181746.4</v>
      </c>
      <c r="E8" s="211">
        <v>224190.3</v>
      </c>
      <c r="F8" s="211">
        <v>198192.1</v>
      </c>
      <c r="G8" s="211">
        <v>7.108995801597786</v>
      </c>
      <c r="H8" s="211">
        <v>-11.596487448386469</v>
      </c>
    </row>
    <row r="9" spans="1:8" ht="15.75">
      <c r="A9" s="1394"/>
      <c r="B9" s="77" t="s">
        <v>1060</v>
      </c>
      <c r="C9" s="192">
        <v>142848.828</v>
      </c>
      <c r="D9" s="192">
        <v>159182.668</v>
      </c>
      <c r="E9" s="192">
        <v>201756.013453</v>
      </c>
      <c r="F9" s="192">
        <v>171771.49916831</v>
      </c>
      <c r="G9" s="192">
        <v>11.43435352511257</v>
      </c>
      <c r="H9" s="192">
        <v>-14.861769803790764</v>
      </c>
    </row>
    <row r="10" spans="1:8" ht="15.75">
      <c r="A10" s="1394"/>
      <c r="B10" s="216" t="s">
        <v>1061</v>
      </c>
      <c r="C10" s="192">
        <v>26834.772</v>
      </c>
      <c r="D10" s="192">
        <v>22563.732</v>
      </c>
      <c r="E10" s="192">
        <v>22434.286547</v>
      </c>
      <c r="F10" s="192">
        <v>26420.60083169</v>
      </c>
      <c r="G10" s="192">
        <v>-15.916065916267158</v>
      </c>
      <c r="H10" s="192">
        <v>17.768848036859296</v>
      </c>
    </row>
    <row r="11" spans="1:8" ht="15.75">
      <c r="A11" s="1395"/>
      <c r="B11" s="78"/>
      <c r="C11" s="217"/>
      <c r="D11" s="217"/>
      <c r="E11" s="217"/>
      <c r="F11" s="217"/>
      <c r="G11" s="217"/>
      <c r="H11" s="217"/>
    </row>
    <row r="12" spans="1:8" ht="15.75">
      <c r="A12" s="1396"/>
      <c r="B12" s="209"/>
      <c r="C12" s="220"/>
      <c r="D12" s="220"/>
      <c r="E12" s="220"/>
      <c r="F12" s="220"/>
      <c r="G12" s="220"/>
      <c r="H12" s="220"/>
    </row>
    <row r="13" spans="1:8" ht="12.75">
      <c r="A13" s="275" t="s">
        <v>1062</v>
      </c>
      <c r="B13" s="77"/>
      <c r="C13" s="211">
        <v>42939.9</v>
      </c>
      <c r="D13" s="211">
        <v>49596.6</v>
      </c>
      <c r="E13" s="211">
        <v>55795.3</v>
      </c>
      <c r="F13" s="211">
        <v>50697.1</v>
      </c>
      <c r="G13" s="211">
        <v>15.502364933313757</v>
      </c>
      <c r="H13" s="211">
        <v>-9.137328771419817</v>
      </c>
    </row>
    <row r="14" spans="1:8" ht="15.75">
      <c r="A14" s="1394"/>
      <c r="B14" s="77" t="s">
        <v>1060</v>
      </c>
      <c r="C14" s="192">
        <v>38827.1</v>
      </c>
      <c r="D14" s="192">
        <v>47210.4</v>
      </c>
      <c r="E14" s="192">
        <v>52200.4</v>
      </c>
      <c r="F14" s="192">
        <v>45851.7</v>
      </c>
      <c r="G14" s="192">
        <v>21.591362733760704</v>
      </c>
      <c r="H14" s="192">
        <v>-12.162167339713875</v>
      </c>
    </row>
    <row r="15" spans="1:8" ht="15.75">
      <c r="A15" s="1394"/>
      <c r="B15" s="216" t="s">
        <v>1061</v>
      </c>
      <c r="C15" s="192">
        <v>4112.8</v>
      </c>
      <c r="D15" s="192">
        <v>2386.2</v>
      </c>
      <c r="E15" s="192">
        <v>3594.9</v>
      </c>
      <c r="F15" s="192">
        <v>4845.4</v>
      </c>
      <c r="G15" s="192">
        <v>-41.981132075471706</v>
      </c>
      <c r="H15" s="192">
        <v>34.78539041419788</v>
      </c>
    </row>
    <row r="16" spans="1:8" ht="15.75">
      <c r="A16" s="1395"/>
      <c r="B16" s="78"/>
      <c r="C16" s="1406"/>
      <c r="D16" s="1406"/>
      <c r="E16" s="1406"/>
      <c r="F16" s="1406"/>
      <c r="G16" s="1406"/>
      <c r="H16" s="1406"/>
    </row>
    <row r="17" spans="1:8" ht="15.75">
      <c r="A17" s="1394"/>
      <c r="B17" s="77"/>
      <c r="C17" s="223"/>
      <c r="D17" s="223"/>
      <c r="E17" s="223"/>
      <c r="F17" s="223"/>
      <c r="G17" s="223"/>
      <c r="H17" s="223"/>
    </row>
    <row r="18" spans="1:8" ht="12.75">
      <c r="A18" s="275" t="s">
        <v>1063</v>
      </c>
      <c r="B18" s="210"/>
      <c r="C18" s="211">
        <v>212623.5</v>
      </c>
      <c r="D18" s="211">
        <v>231343</v>
      </c>
      <c r="E18" s="211">
        <v>279985.6</v>
      </c>
      <c r="F18" s="211">
        <v>248889.2</v>
      </c>
      <c r="G18" s="211">
        <v>8.804059758211096</v>
      </c>
      <c r="H18" s="211">
        <v>-11.106428330599854</v>
      </c>
    </row>
    <row r="19" spans="1:8" ht="15.75">
      <c r="A19" s="1394"/>
      <c r="B19" s="77"/>
      <c r="C19" s="223"/>
      <c r="D19" s="223"/>
      <c r="E19" s="223"/>
      <c r="F19" s="223"/>
      <c r="G19" s="223"/>
      <c r="H19" s="223"/>
    </row>
    <row r="20" spans="1:8" ht="15.75">
      <c r="A20" s="1394"/>
      <c r="B20" s="77" t="s">
        <v>1060</v>
      </c>
      <c r="C20" s="192">
        <v>181675.928</v>
      </c>
      <c r="D20" s="192">
        <v>206393.068</v>
      </c>
      <c r="E20" s="192">
        <v>253956.413453</v>
      </c>
      <c r="F20" s="192">
        <v>217623.19916830998</v>
      </c>
      <c r="G20" s="192">
        <v>13.605071553563207</v>
      </c>
      <c r="H20" s="192">
        <v>-14.306870139908568</v>
      </c>
    </row>
    <row r="21" spans="1:8" ht="15.75">
      <c r="A21" s="1394"/>
      <c r="B21" s="226" t="s">
        <v>1064</v>
      </c>
      <c r="C21" s="192">
        <v>85.44489578997619</v>
      </c>
      <c r="D21" s="192">
        <v>89.21517746376593</v>
      </c>
      <c r="E21" s="192">
        <v>90.70338383581156</v>
      </c>
      <c r="F21" s="192">
        <v>87.4377832257527</v>
      </c>
      <c r="G21" s="192"/>
      <c r="H21" s="192"/>
    </row>
    <row r="22" spans="1:8" ht="15.75">
      <c r="A22" s="1394"/>
      <c r="B22" s="216" t="s">
        <v>1061</v>
      </c>
      <c r="C22" s="192">
        <v>30947.572</v>
      </c>
      <c r="D22" s="192">
        <v>24949.932</v>
      </c>
      <c r="E22" s="192">
        <v>26029.186547</v>
      </c>
      <c r="F22" s="192">
        <v>31266.00083169</v>
      </c>
      <c r="G22" s="192">
        <v>-19.380001765566618</v>
      </c>
      <c r="H22" s="192">
        <v>20.119008618398652</v>
      </c>
    </row>
    <row r="23" spans="1:8" ht="12.75">
      <c r="A23" s="281"/>
      <c r="B23" s="227" t="s">
        <v>1064</v>
      </c>
      <c r="C23" s="192">
        <v>14.555104210023822</v>
      </c>
      <c r="D23" s="192">
        <v>10.784822536234078</v>
      </c>
      <c r="E23" s="192">
        <v>9.296616164188446</v>
      </c>
      <c r="F23" s="192">
        <v>12.562216774247334</v>
      </c>
      <c r="G23" s="192"/>
      <c r="H23" s="192"/>
    </row>
    <row r="24" spans="1:8" ht="15.75">
      <c r="A24" s="1397" t="s">
        <v>1065</v>
      </c>
      <c r="B24" s="1398"/>
      <c r="C24" s="1407"/>
      <c r="D24" s="1407"/>
      <c r="E24" s="1407"/>
      <c r="F24" s="1407"/>
      <c r="G24" s="1407"/>
      <c r="H24" s="1407"/>
    </row>
    <row r="25" spans="1:8" ht="15.75">
      <c r="A25" s="1399"/>
      <c r="B25" s="226" t="s">
        <v>1066</v>
      </c>
      <c r="C25" s="192">
        <v>11.511300237942486</v>
      </c>
      <c r="D25" s="192">
        <v>10.107577854406715</v>
      </c>
      <c r="E25" s="192">
        <v>12.032566957874538</v>
      </c>
      <c r="F25" s="192">
        <v>8.525515141238873</v>
      </c>
      <c r="G25" s="192"/>
      <c r="H25" s="192"/>
    </row>
    <row r="26" spans="1:8" ht="15.75">
      <c r="A26" s="1400"/>
      <c r="B26" s="229" t="s">
        <v>1067</v>
      </c>
      <c r="C26" s="204">
        <v>9.268689264046712</v>
      </c>
      <c r="D26" s="204">
        <v>8.07931836219037</v>
      </c>
      <c r="E26" s="204">
        <v>9.808686330396318</v>
      </c>
      <c r="F26" s="204">
        <v>7.252021599666084</v>
      </c>
      <c r="G26" s="204"/>
      <c r="H26" s="204"/>
    </row>
    <row r="27" spans="1:8" ht="12.75">
      <c r="A27" s="1401" t="s">
        <v>1068</v>
      </c>
      <c r="B27" s="209"/>
      <c r="C27" s="192">
        <v>212623.5</v>
      </c>
      <c r="D27" s="192">
        <v>231343</v>
      </c>
      <c r="E27" s="192">
        <v>279985.6</v>
      </c>
      <c r="F27" s="192">
        <v>248889.2</v>
      </c>
      <c r="G27" s="192">
        <v>8.804059758211096</v>
      </c>
      <c r="H27" s="192">
        <v>-11.106428330599854</v>
      </c>
    </row>
    <row r="28" spans="1:8" ht="12.75">
      <c r="A28" s="1402" t="s">
        <v>1069</v>
      </c>
      <c r="B28" s="77"/>
      <c r="C28" s="192">
        <v>630.6</v>
      </c>
      <c r="D28" s="192">
        <v>644</v>
      </c>
      <c r="E28" s="192">
        <v>555.3</v>
      </c>
      <c r="F28" s="192">
        <v>6834.3</v>
      </c>
      <c r="G28" s="192">
        <v>2.1249603552172545</v>
      </c>
      <c r="H28" s="192">
        <v>1130.740140464614</v>
      </c>
    </row>
    <row r="29" spans="1:8" ht="15.75">
      <c r="A29" s="1402" t="s">
        <v>1070</v>
      </c>
      <c r="B29" s="1403"/>
      <c r="C29" s="192">
        <v>213254.1</v>
      </c>
      <c r="D29" s="192">
        <v>231987</v>
      </c>
      <c r="E29" s="192">
        <v>280540.9</v>
      </c>
      <c r="F29" s="192">
        <v>255723.5</v>
      </c>
      <c r="G29" s="192">
        <v>8.784309422421416</v>
      </c>
      <c r="H29" s="192">
        <v>-8.846268048616096</v>
      </c>
    </row>
    <row r="30" spans="1:8" ht="15.75">
      <c r="A30" s="1402" t="s">
        <v>1071</v>
      </c>
      <c r="B30" s="1403"/>
      <c r="C30" s="192">
        <v>41798.7</v>
      </c>
      <c r="D30" s="192">
        <v>43815.5</v>
      </c>
      <c r="E30" s="192">
        <v>59457.4</v>
      </c>
      <c r="F30" s="192">
        <v>59119.2</v>
      </c>
      <c r="G30" s="192">
        <v>4.825030443530551</v>
      </c>
      <c r="H30" s="192">
        <v>-0.5688106106220658</v>
      </c>
    </row>
    <row r="31" spans="1:8" ht="15.75">
      <c r="A31" s="1402" t="s">
        <v>1072</v>
      </c>
      <c r="B31" s="1403"/>
      <c r="C31" s="192">
        <v>171455.4</v>
      </c>
      <c r="D31" s="192">
        <v>188171.5</v>
      </c>
      <c r="E31" s="192">
        <v>221083.5</v>
      </c>
      <c r="F31" s="192">
        <v>196604.3</v>
      </c>
      <c r="G31" s="192">
        <v>9.74953253149215</v>
      </c>
      <c r="H31" s="192">
        <v>-11.072377631076051</v>
      </c>
    </row>
    <row r="32" spans="1:8" ht="15.75">
      <c r="A32" s="1402" t="s">
        <v>812</v>
      </c>
      <c r="B32" s="1403"/>
      <c r="C32" s="192">
        <v>-39545.9</v>
      </c>
      <c r="D32" s="192">
        <v>-16716.1</v>
      </c>
      <c r="E32" s="192">
        <v>-49628.09999999992</v>
      </c>
      <c r="F32" s="192">
        <v>24479.199999999924</v>
      </c>
      <c r="G32" s="192" t="s">
        <v>1186</v>
      </c>
      <c r="H32" s="192" t="s">
        <v>1186</v>
      </c>
    </row>
    <row r="33" spans="1:8" ht="15.75">
      <c r="A33" s="1402" t="s">
        <v>813</v>
      </c>
      <c r="B33" s="1403"/>
      <c r="C33" s="192">
        <v>9871.37</v>
      </c>
      <c r="D33" s="192">
        <v>4851.48</v>
      </c>
      <c r="E33" s="192">
        <v>8348.4</v>
      </c>
      <c r="F33" s="192">
        <v>-3989.2</v>
      </c>
      <c r="G33" s="192" t="s">
        <v>1186</v>
      </c>
      <c r="H33" s="192" t="s">
        <v>1186</v>
      </c>
    </row>
    <row r="34" spans="1:8" ht="15.75">
      <c r="A34" s="1404" t="s">
        <v>493</v>
      </c>
      <c r="B34" s="1405"/>
      <c r="C34" s="1408">
        <v>-29674.53</v>
      </c>
      <c r="D34" s="1408">
        <v>-11864.62</v>
      </c>
      <c r="E34" s="1408">
        <v>-41279.69999999992</v>
      </c>
      <c r="F34" s="1408">
        <v>20489.999999999924</v>
      </c>
      <c r="G34" s="1408" t="s">
        <v>1186</v>
      </c>
      <c r="H34" s="1408" t="s">
        <v>1186</v>
      </c>
    </row>
    <row r="35" ht="12.75">
      <c r="A35" s="31" t="s">
        <v>1317</v>
      </c>
    </row>
    <row r="36" spans="1:2" ht="12.75">
      <c r="A36" s="71" t="s">
        <v>1314</v>
      </c>
      <c r="B36" s="14"/>
    </row>
    <row r="37" spans="1:2" ht="12.75">
      <c r="A37" s="232" t="s">
        <v>1315</v>
      </c>
      <c r="B37" s="14"/>
    </row>
    <row r="38" spans="1:6" ht="12.75">
      <c r="A38" s="14" t="s">
        <v>715</v>
      </c>
      <c r="B38" s="14"/>
      <c r="C38" s="233">
        <v>68.5</v>
      </c>
      <c r="D38" s="233">
        <v>78.7</v>
      </c>
      <c r="E38" s="233">
        <v>78.05</v>
      </c>
      <c r="F38" s="233">
        <v>74</v>
      </c>
    </row>
  </sheetData>
  <mergeCells count="1">
    <mergeCell ref="F3:H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6">
      <selection activeCell="A28" sqref="A28"/>
    </sheetView>
  </sheetViews>
  <sheetFormatPr defaultColWidth="9.140625" defaultRowHeight="12.75"/>
  <cols>
    <col min="1" max="1" width="7.57421875" style="13" customWidth="1"/>
    <col min="2" max="2" width="23.140625" style="13" bestFit="1" customWidth="1"/>
    <col min="3" max="16384" width="9.140625" style="13" customWidth="1"/>
  </cols>
  <sheetData>
    <row r="1" spans="1:8" ht="12.75">
      <c r="A1" s="198" t="s">
        <v>1369</v>
      </c>
      <c r="B1" s="305"/>
      <c r="C1" s="305"/>
      <c r="D1" s="1255"/>
      <c r="E1" s="305"/>
      <c r="F1" s="305"/>
      <c r="G1" s="305"/>
      <c r="H1" s="305"/>
    </row>
    <row r="2" spans="1:9" ht="15.75">
      <c r="A2" s="296" t="s">
        <v>571</v>
      </c>
      <c r="B2" s="304"/>
      <c r="C2" s="304"/>
      <c r="D2" s="304"/>
      <c r="E2" s="304"/>
      <c r="F2" s="304"/>
      <c r="G2" s="304"/>
      <c r="H2" s="304"/>
      <c r="I2" s="66"/>
    </row>
    <row r="3" spans="6:9" ht="13.5" thickBot="1">
      <c r="F3" s="1836" t="s">
        <v>556</v>
      </c>
      <c r="G3" s="1836"/>
      <c r="H3" s="1836"/>
      <c r="I3" s="66"/>
    </row>
    <row r="4" spans="1:8" ht="12.75">
      <c r="A4" s="321"/>
      <c r="B4" s="322"/>
      <c r="C4" s="671"/>
      <c r="D4" s="671"/>
      <c r="E4" s="671"/>
      <c r="F4" s="672"/>
      <c r="G4" s="205" t="s">
        <v>1245</v>
      </c>
      <c r="H4" s="206"/>
    </row>
    <row r="5" spans="1:8" ht="12.75">
      <c r="A5" s="681"/>
      <c r="B5" s="323"/>
      <c r="C5" s="207" t="s">
        <v>887</v>
      </c>
      <c r="D5" s="155" t="s">
        <v>317</v>
      </c>
      <c r="E5" s="155" t="s">
        <v>887</v>
      </c>
      <c r="F5" s="240" t="s">
        <v>317</v>
      </c>
      <c r="G5" s="1249" t="s">
        <v>1313</v>
      </c>
      <c r="H5" s="1250"/>
    </row>
    <row r="6" spans="1:8" ht="12.75">
      <c r="A6" s="681"/>
      <c r="B6" s="323"/>
      <c r="C6" s="207" t="s">
        <v>897</v>
      </c>
      <c r="D6" s="208">
        <v>2008</v>
      </c>
      <c r="E6" s="208">
        <v>2009</v>
      </c>
      <c r="F6" s="1251" t="s">
        <v>898</v>
      </c>
      <c r="G6" s="1252" t="s">
        <v>336</v>
      </c>
      <c r="H6" s="1253" t="s">
        <v>1219</v>
      </c>
    </row>
    <row r="7" spans="1:8" ht="12.75">
      <c r="A7" s="673"/>
      <c r="B7" s="209"/>
      <c r="C7" s="674"/>
      <c r="D7" s="674"/>
      <c r="E7" s="674"/>
      <c r="F7" s="682"/>
      <c r="G7" s="27"/>
      <c r="H7" s="675"/>
    </row>
    <row r="8" spans="1:8" ht="12.75">
      <c r="A8" s="59" t="s">
        <v>854</v>
      </c>
      <c r="B8" s="210"/>
      <c r="C8" s="211">
        <v>2477.1328467153285</v>
      </c>
      <c r="D8" s="211">
        <v>2309.357052096569</v>
      </c>
      <c r="E8" s="211">
        <v>2872.3933376041</v>
      </c>
      <c r="F8" s="234">
        <v>2678.2716216216218</v>
      </c>
      <c r="G8" s="212">
        <v>-6.77298332389519</v>
      </c>
      <c r="H8" s="213">
        <v>-6.7581870992779045</v>
      </c>
    </row>
    <row r="9" spans="1:8" ht="12.75">
      <c r="A9" s="27"/>
      <c r="B9" s="77" t="s">
        <v>1060</v>
      </c>
      <c r="C9" s="192">
        <v>2085.3843503649637</v>
      </c>
      <c r="D9" s="192">
        <v>2022.6514358322745</v>
      </c>
      <c r="E9" s="192">
        <v>2584.958532389494</v>
      </c>
      <c r="F9" s="235">
        <v>2321.2364752474323</v>
      </c>
      <c r="G9" s="214">
        <v>-3.008218342182829</v>
      </c>
      <c r="H9" s="215">
        <v>-10.202177475484731</v>
      </c>
    </row>
    <row r="10" spans="1:8" ht="12.75">
      <c r="A10" s="27"/>
      <c r="B10" s="216" t="s">
        <v>1061</v>
      </c>
      <c r="C10" s="192">
        <v>391.748496350365</v>
      </c>
      <c r="D10" s="192">
        <v>286.7056162642948</v>
      </c>
      <c r="E10" s="192">
        <v>287.434805214606</v>
      </c>
      <c r="F10" s="235">
        <v>357.0351463741892</v>
      </c>
      <c r="G10" s="214">
        <v>-26.813856610728067</v>
      </c>
      <c r="H10" s="215">
        <v>24.214305260498236</v>
      </c>
    </row>
    <row r="11" spans="1:8" ht="12.75">
      <c r="A11" s="55"/>
      <c r="B11" s="78"/>
      <c r="C11" s="217"/>
      <c r="D11" s="217"/>
      <c r="E11" s="217"/>
      <c r="F11" s="236"/>
      <c r="G11" s="218"/>
      <c r="H11" s="219"/>
    </row>
    <row r="12" spans="1:8" ht="12.75">
      <c r="A12" s="673"/>
      <c r="B12" s="209"/>
      <c r="C12" s="220"/>
      <c r="D12" s="220"/>
      <c r="E12" s="220"/>
      <c r="F12" s="237"/>
      <c r="G12" s="221"/>
      <c r="H12" s="222"/>
    </row>
    <row r="13" spans="1:8" ht="12.75">
      <c r="A13" s="59" t="s">
        <v>1062</v>
      </c>
      <c r="B13" s="77"/>
      <c r="C13" s="211">
        <v>626.8598540145986</v>
      </c>
      <c r="D13" s="211">
        <v>630.1982210927573</v>
      </c>
      <c r="E13" s="211">
        <v>714.8661114670084</v>
      </c>
      <c r="F13" s="234">
        <v>685.0959459459459</v>
      </c>
      <c r="G13" s="212">
        <v>0.5325539762642109</v>
      </c>
      <c r="H13" s="213">
        <v>-4.164439332558345</v>
      </c>
    </row>
    <row r="14" spans="1:8" ht="12.75">
      <c r="A14" s="27"/>
      <c r="B14" s="77" t="s">
        <v>1060</v>
      </c>
      <c r="C14" s="192">
        <v>566.8189781021897</v>
      </c>
      <c r="D14" s="192">
        <v>599.8780177890724</v>
      </c>
      <c r="E14" s="192">
        <v>668.8071748878924</v>
      </c>
      <c r="F14" s="235">
        <v>619.6175675675676</v>
      </c>
      <c r="G14" s="214">
        <v>5.832380524302522</v>
      </c>
      <c r="H14" s="215">
        <v>-7.354826498171192</v>
      </c>
    </row>
    <row r="15" spans="1:8" ht="12.75">
      <c r="A15" s="27"/>
      <c r="B15" s="216" t="s">
        <v>1061</v>
      </c>
      <c r="C15" s="192">
        <v>60.040875912408765</v>
      </c>
      <c r="D15" s="192">
        <v>30.320203303684877</v>
      </c>
      <c r="E15" s="192">
        <v>46.05893657911595</v>
      </c>
      <c r="F15" s="235">
        <v>65.47837837837838</v>
      </c>
      <c r="G15" s="214">
        <v>-49.50073122197982</v>
      </c>
      <c r="H15" s="215">
        <v>42.162158403083055</v>
      </c>
    </row>
    <row r="16" spans="1:8" ht="12.75">
      <c r="A16" s="55"/>
      <c r="B16" s="78"/>
      <c r="C16" s="397"/>
      <c r="D16" s="397"/>
      <c r="E16" s="397"/>
      <c r="F16" s="683"/>
      <c r="G16" s="676"/>
      <c r="H16" s="474"/>
    </row>
    <row r="17" spans="1:8" ht="12.75">
      <c r="A17" s="27"/>
      <c r="B17" s="77"/>
      <c r="C17" s="223"/>
      <c r="D17" s="223"/>
      <c r="E17" s="223"/>
      <c r="F17" s="238"/>
      <c r="G17" s="224"/>
      <c r="H17" s="225"/>
    </row>
    <row r="18" spans="1:8" ht="12.75">
      <c r="A18" s="59" t="s">
        <v>1063</v>
      </c>
      <c r="B18" s="210"/>
      <c r="C18" s="211">
        <v>3103.992700729927</v>
      </c>
      <c r="D18" s="211">
        <v>2939.5552731893263</v>
      </c>
      <c r="E18" s="211">
        <v>3587.259449071108</v>
      </c>
      <c r="F18" s="234">
        <v>3363.3675675675677</v>
      </c>
      <c r="G18" s="212">
        <v>-5.297609994441416</v>
      </c>
      <c r="H18" s="213">
        <v>-6.241307178423213</v>
      </c>
    </row>
    <row r="19" spans="1:8" ht="12.75">
      <c r="A19" s="27"/>
      <c r="B19" s="77"/>
      <c r="C19" s="223"/>
      <c r="D19" s="223"/>
      <c r="E19" s="223"/>
      <c r="F19" s="238"/>
      <c r="G19" s="224"/>
      <c r="H19" s="225"/>
    </row>
    <row r="20" spans="1:8" ht="12.75">
      <c r="A20" s="27"/>
      <c r="B20" s="77" t="s">
        <v>1060</v>
      </c>
      <c r="C20" s="192">
        <v>2652.2033284671534</v>
      </c>
      <c r="D20" s="192">
        <v>2622.529453621347</v>
      </c>
      <c r="E20" s="192">
        <v>3253.7657072773864</v>
      </c>
      <c r="F20" s="235">
        <v>2940.8540428149995</v>
      </c>
      <c r="G20" s="214">
        <v>-1.1188386096686145</v>
      </c>
      <c r="H20" s="215">
        <v>-9.616908302971154</v>
      </c>
    </row>
    <row r="21" spans="1:8" ht="12.75">
      <c r="A21" s="27"/>
      <c r="B21" s="226" t="s">
        <v>1064</v>
      </c>
      <c r="C21" s="192">
        <v>85.44489578997619</v>
      </c>
      <c r="D21" s="192">
        <v>89.21517746376593</v>
      </c>
      <c r="E21" s="192">
        <v>90.70338383581156</v>
      </c>
      <c r="F21" s="235">
        <v>87.4377832257527</v>
      </c>
      <c r="G21" s="214"/>
      <c r="H21" s="215"/>
    </row>
    <row r="22" spans="1:8" ht="12.75">
      <c r="A22" s="27"/>
      <c r="B22" s="216" t="s">
        <v>1061</v>
      </c>
      <c r="C22" s="192">
        <v>451.7893722627737</v>
      </c>
      <c r="D22" s="192">
        <v>317.0258195679797</v>
      </c>
      <c r="E22" s="192">
        <v>333.493741793722</v>
      </c>
      <c r="F22" s="235">
        <v>422.51352475256755</v>
      </c>
      <c r="G22" s="214">
        <v>-29.82884524703067</v>
      </c>
      <c r="H22" s="215">
        <v>26.693089495486703</v>
      </c>
    </row>
    <row r="23" spans="1:8" ht="12.75">
      <c r="A23" s="55"/>
      <c r="B23" s="227" t="s">
        <v>1064</v>
      </c>
      <c r="C23" s="192">
        <v>14.555104210023822</v>
      </c>
      <c r="D23" s="192">
        <v>10.784822536234078</v>
      </c>
      <c r="E23" s="192">
        <v>9.296616164188446</v>
      </c>
      <c r="F23" s="235">
        <v>12.562216774247334</v>
      </c>
      <c r="G23" s="214"/>
      <c r="H23" s="215"/>
    </row>
    <row r="24" spans="1:8" ht="12.75">
      <c r="A24" s="228" t="s">
        <v>1065</v>
      </c>
      <c r="B24" s="677"/>
      <c r="C24" s="395"/>
      <c r="D24" s="395"/>
      <c r="E24" s="395"/>
      <c r="F24" s="684"/>
      <c r="G24" s="678"/>
      <c r="H24" s="473"/>
    </row>
    <row r="25" spans="1:8" ht="12.75">
      <c r="A25" s="679"/>
      <c r="B25" s="226" t="s">
        <v>1066</v>
      </c>
      <c r="C25" s="192">
        <v>11.511300237942486</v>
      </c>
      <c r="D25" s="192">
        <v>10.107577854406715</v>
      </c>
      <c r="E25" s="192">
        <v>12.032566957874538</v>
      </c>
      <c r="F25" s="235">
        <v>8.5</v>
      </c>
      <c r="G25" s="214"/>
      <c r="H25" s="215"/>
    </row>
    <row r="26" spans="1:8" ht="12.75">
      <c r="A26" s="680"/>
      <c r="B26" s="229" t="s">
        <v>1067</v>
      </c>
      <c r="C26" s="204">
        <v>9.268689264046712</v>
      </c>
      <c r="D26" s="204">
        <v>8.07931836219037</v>
      </c>
      <c r="E26" s="204">
        <v>9.808686330396318</v>
      </c>
      <c r="F26" s="239">
        <v>7.3</v>
      </c>
      <c r="G26" s="231"/>
      <c r="H26" s="230"/>
    </row>
    <row r="27" spans="1:8" ht="12.75">
      <c r="A27" s="1282" t="s">
        <v>1068</v>
      </c>
      <c r="B27" s="674"/>
      <c r="C27" s="1283">
        <v>3103.992700729927</v>
      </c>
      <c r="D27" s="1283">
        <v>2939.5552731893263</v>
      </c>
      <c r="E27" s="1283">
        <v>3587.259449071108</v>
      </c>
      <c r="F27" s="1283">
        <v>3363.3675675675677</v>
      </c>
      <c r="G27" s="1283">
        <v>-5.297609994441416</v>
      </c>
      <c r="H27" s="1284">
        <v>-6.241307178423213</v>
      </c>
    </row>
    <row r="28" spans="1:8" ht="12.75">
      <c r="A28" s="1285" t="s">
        <v>1069</v>
      </c>
      <c r="B28" s="64"/>
      <c r="C28" s="192">
        <v>9.205839416058394</v>
      </c>
      <c r="D28" s="192">
        <v>8.18297331639136</v>
      </c>
      <c r="E28" s="192">
        <v>7.1146700832799485</v>
      </c>
      <c r="F28" s="192">
        <v>92.3554054054054</v>
      </c>
      <c r="G28" s="192">
        <v>-11.111057378241654</v>
      </c>
      <c r="H28" s="1286">
        <v>1198.0982157197718</v>
      </c>
    </row>
    <row r="29" spans="1:8" ht="12.75">
      <c r="A29" s="1285" t="s">
        <v>1070</v>
      </c>
      <c r="B29" s="64"/>
      <c r="C29" s="192">
        <v>3113.1985401459856</v>
      </c>
      <c r="D29" s="192">
        <v>2947.7382465057176</v>
      </c>
      <c r="E29" s="192">
        <v>3594.3741191543886</v>
      </c>
      <c r="F29" s="192">
        <v>3455.722972972973</v>
      </c>
      <c r="G29" s="192">
        <v>-5.3148005662532825</v>
      </c>
      <c r="H29" s="1286">
        <v>-3.8574489350606314</v>
      </c>
    </row>
    <row r="30" spans="1:8" ht="12.75">
      <c r="A30" s="1285" t="s">
        <v>1071</v>
      </c>
      <c r="B30" s="64"/>
      <c r="C30" s="192">
        <v>610.2</v>
      </c>
      <c r="D30" s="192">
        <v>556.7407878017789</v>
      </c>
      <c r="E30" s="192">
        <v>761.7860345932095</v>
      </c>
      <c r="F30" s="192">
        <v>798.9081081081081</v>
      </c>
      <c r="G30" s="192">
        <v>-8.760932841399722</v>
      </c>
      <c r="H30" s="1286">
        <v>4.873031511364161</v>
      </c>
    </row>
    <row r="31" spans="1:8" ht="12.75">
      <c r="A31" s="1285" t="s">
        <v>1072</v>
      </c>
      <c r="B31" s="64"/>
      <c r="C31" s="192">
        <v>2502.9985401459853</v>
      </c>
      <c r="D31" s="192">
        <v>2390.9974587039387</v>
      </c>
      <c r="E31" s="192">
        <v>2832.5880845611787</v>
      </c>
      <c r="F31" s="192">
        <v>2656.814864864865</v>
      </c>
      <c r="G31" s="192">
        <v>-4.474676259120557</v>
      </c>
      <c r="H31" s="1286">
        <v>-6.2053928933173665</v>
      </c>
    </row>
    <row r="32" spans="1:8" ht="12.75" hidden="1">
      <c r="A32" s="1287" t="s">
        <v>812</v>
      </c>
      <c r="B32" s="64"/>
      <c r="C32" s="211">
        <v>-577.3124087591241</v>
      </c>
      <c r="D32" s="211">
        <v>-212.40279542566705</v>
      </c>
      <c r="E32" s="211">
        <v>-635.8500960922476</v>
      </c>
      <c r="F32" s="211">
        <v>330.799999999999</v>
      </c>
      <c r="G32" s="211" t="s">
        <v>1186</v>
      </c>
      <c r="H32" s="1288" t="s">
        <v>1186</v>
      </c>
    </row>
    <row r="33" spans="1:8" ht="12.75" hidden="1">
      <c r="A33" s="1289" t="s">
        <v>813</v>
      </c>
      <c r="B33" s="64"/>
      <c r="C33" s="1254">
        <v>144.10759124087593</v>
      </c>
      <c r="D33" s="1254">
        <v>61.645235069885636</v>
      </c>
      <c r="E33" s="1254">
        <v>106.96220371556694</v>
      </c>
      <c r="F33" s="1254">
        <v>-53.9081081081081</v>
      </c>
      <c r="G33" s="1254" t="s">
        <v>1186</v>
      </c>
      <c r="H33" s="1290" t="s">
        <v>1186</v>
      </c>
    </row>
    <row r="34" spans="1:8" ht="13.5" thickBot="1">
      <c r="A34" s="1566" t="s">
        <v>1316</v>
      </c>
      <c r="B34" s="1291"/>
      <c r="C34" s="1543">
        <v>-433.20481751824815</v>
      </c>
      <c r="D34" s="1543">
        <v>-150.75756035578146</v>
      </c>
      <c r="E34" s="1543">
        <v>-528.8878923766806</v>
      </c>
      <c r="F34" s="1543">
        <v>276.89189189189085</v>
      </c>
      <c r="G34" s="1292" t="s">
        <v>1186</v>
      </c>
      <c r="H34" s="1293" t="s">
        <v>1186</v>
      </c>
    </row>
    <row r="35" ht="13.5" thickTop="1">
      <c r="A35" s="31" t="s">
        <v>1317</v>
      </c>
    </row>
    <row r="36" spans="1:2" ht="12.75">
      <c r="A36" s="71" t="s">
        <v>1314</v>
      </c>
      <c r="B36" s="14"/>
    </row>
    <row r="37" spans="1:2" ht="12.75">
      <c r="A37" s="232" t="s">
        <v>1315</v>
      </c>
      <c r="B37" s="14"/>
    </row>
    <row r="38" spans="1:6" ht="12.75">
      <c r="A38" s="14" t="s">
        <v>715</v>
      </c>
      <c r="B38" s="14"/>
      <c r="C38" s="233">
        <v>68.5</v>
      </c>
      <c r="D38" s="233">
        <v>78.7</v>
      </c>
      <c r="E38" s="233">
        <v>78.05</v>
      </c>
      <c r="F38" s="233">
        <v>74</v>
      </c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9">
      <selection activeCell="B36" sqref="B36"/>
    </sheetView>
  </sheetViews>
  <sheetFormatPr defaultColWidth="9.140625" defaultRowHeight="12.75"/>
  <cols>
    <col min="1" max="1" width="16.7109375" style="13" customWidth="1"/>
    <col min="2" max="2" width="14.28125" style="13" customWidth="1"/>
    <col min="3" max="3" width="7.28125" style="13" customWidth="1"/>
    <col min="4" max="4" width="7.00390625" style="13" customWidth="1"/>
    <col min="5" max="7" width="7.140625" style="13" customWidth="1"/>
    <col min="8" max="9" width="7.421875" style="13" customWidth="1"/>
    <col min="10" max="10" width="8.140625" style="13" customWidth="1"/>
    <col min="11" max="11" width="7.00390625" style="13" customWidth="1"/>
    <col min="12" max="16384" width="9.140625" style="13" customWidth="1"/>
  </cols>
  <sheetData>
    <row r="1" spans="1:8" ht="12.75">
      <c r="A1" s="1846" t="s">
        <v>382</v>
      </c>
      <c r="B1" s="1847"/>
      <c r="C1" s="1847"/>
      <c r="D1" s="1847"/>
      <c r="E1" s="1847"/>
      <c r="F1" s="1847"/>
      <c r="G1" s="1847"/>
      <c r="H1" s="1848"/>
    </row>
    <row r="2" spans="1:8" ht="32.25" customHeight="1">
      <c r="A2" s="1849" t="s">
        <v>520</v>
      </c>
      <c r="B2" s="1850"/>
      <c r="C2" s="1850"/>
      <c r="D2" s="1850"/>
      <c r="E2" s="1850"/>
      <c r="F2" s="1850"/>
      <c r="G2" s="1850"/>
      <c r="H2" s="1851"/>
    </row>
    <row r="3" spans="1:10" ht="13.5" thickBot="1">
      <c r="A3" s="15"/>
      <c r="B3" s="15"/>
      <c r="C3" s="15"/>
      <c r="D3" s="15"/>
      <c r="E3" s="15"/>
      <c r="F3" s="15"/>
      <c r="G3" s="15"/>
      <c r="H3" s="15"/>
      <c r="J3" s="66"/>
    </row>
    <row r="4" spans="1:8" ht="12.75">
      <c r="A4" s="1852" t="s">
        <v>1074</v>
      </c>
      <c r="B4" s="1854" t="s">
        <v>1075</v>
      </c>
      <c r="C4" s="1854" t="s">
        <v>1076</v>
      </c>
      <c r="D4" s="1854"/>
      <c r="E4" s="1854"/>
      <c r="F4" s="1854" t="s">
        <v>1077</v>
      </c>
      <c r="G4" s="1854"/>
      <c r="H4" s="1856"/>
    </row>
    <row r="5" spans="1:8" ht="39" customHeight="1" thickBot="1">
      <c r="A5" s="1853"/>
      <c r="B5" s="1855"/>
      <c r="C5" s="1384" t="s">
        <v>1078</v>
      </c>
      <c r="D5" s="1384" t="s">
        <v>1079</v>
      </c>
      <c r="E5" s="1385" t="s">
        <v>1080</v>
      </c>
      <c r="F5" s="1384" t="s">
        <v>1078</v>
      </c>
      <c r="G5" s="1384" t="s">
        <v>1079</v>
      </c>
      <c r="H5" s="1386" t="s">
        <v>1080</v>
      </c>
    </row>
    <row r="6" spans="1:8" ht="6.75" customHeight="1">
      <c r="A6" s="685"/>
      <c r="B6" s="1263"/>
      <c r="C6" s="64"/>
      <c r="D6" s="64"/>
      <c r="E6" s="64"/>
      <c r="F6" s="64"/>
      <c r="G6" s="64"/>
      <c r="H6" s="1262"/>
    </row>
    <row r="7" spans="1:8" ht="12.75">
      <c r="A7" s="685" t="s">
        <v>1095</v>
      </c>
      <c r="B7" s="1264" t="s">
        <v>1349</v>
      </c>
      <c r="C7" s="1265">
        <v>65.87</v>
      </c>
      <c r="D7" s="1265">
        <v>66.46</v>
      </c>
      <c r="E7" s="1265">
        <v>66.165</v>
      </c>
      <c r="F7" s="1265">
        <v>64.9025</v>
      </c>
      <c r="G7" s="1265">
        <v>65.4928125</v>
      </c>
      <c r="H7" s="1266">
        <v>65.19765625</v>
      </c>
    </row>
    <row r="8" spans="1:8" ht="12.75">
      <c r="A8" s="685"/>
      <c r="B8" s="1264" t="s">
        <v>1350</v>
      </c>
      <c r="C8" s="1265">
        <v>65</v>
      </c>
      <c r="D8" s="1265">
        <v>65.59</v>
      </c>
      <c r="E8" s="1265">
        <v>65.295</v>
      </c>
      <c r="F8" s="1265">
        <v>65.59032258064518</v>
      </c>
      <c r="G8" s="1265">
        <v>66.18032258064517</v>
      </c>
      <c r="H8" s="1266">
        <v>65.88532258064518</v>
      </c>
    </row>
    <row r="9" spans="1:8" ht="12.75">
      <c r="A9" s="685"/>
      <c r="B9" s="1264" t="s">
        <v>1351</v>
      </c>
      <c r="C9" s="1265">
        <v>63.2</v>
      </c>
      <c r="D9" s="1265">
        <v>63.8</v>
      </c>
      <c r="E9" s="1265">
        <v>63.5</v>
      </c>
      <c r="F9" s="1265">
        <v>63.72</v>
      </c>
      <c r="G9" s="1265">
        <v>64.31266666666666</v>
      </c>
      <c r="H9" s="1266">
        <v>64.01633333333334</v>
      </c>
    </row>
    <row r="10" spans="1:8" ht="12.75">
      <c r="A10" s="685"/>
      <c r="B10" s="1264" t="s">
        <v>1352</v>
      </c>
      <c r="C10" s="1265">
        <v>63.05</v>
      </c>
      <c r="D10" s="1265">
        <v>63.65</v>
      </c>
      <c r="E10" s="1265">
        <v>63.35</v>
      </c>
      <c r="F10" s="1265">
        <v>63.24</v>
      </c>
      <c r="G10" s="1265">
        <v>63.84</v>
      </c>
      <c r="H10" s="1266">
        <v>63.54</v>
      </c>
    </row>
    <row r="11" spans="1:8" ht="12.75">
      <c r="A11" s="685"/>
      <c r="B11" s="1264" t="s">
        <v>1353</v>
      </c>
      <c r="C11" s="1265">
        <v>63.25</v>
      </c>
      <c r="D11" s="1265">
        <v>63.85</v>
      </c>
      <c r="E11" s="1265">
        <v>63.55</v>
      </c>
      <c r="F11" s="1265">
        <v>63.35137931034483</v>
      </c>
      <c r="G11" s="1265">
        <v>63.951379310344834</v>
      </c>
      <c r="H11" s="1266">
        <v>63.651379310344836</v>
      </c>
    </row>
    <row r="12" spans="1:8" ht="12.75">
      <c r="A12" s="685"/>
      <c r="B12" s="1264" t="s">
        <v>1354</v>
      </c>
      <c r="C12" s="1265">
        <v>62.9</v>
      </c>
      <c r="D12" s="1265">
        <v>63.5</v>
      </c>
      <c r="E12" s="1265">
        <v>63.2</v>
      </c>
      <c r="F12" s="1265">
        <v>63.182</v>
      </c>
      <c r="G12" s="1265">
        <v>63.78200000000001</v>
      </c>
      <c r="H12" s="1266">
        <v>63.482000000000006</v>
      </c>
    </row>
    <row r="13" spans="1:8" ht="12.75">
      <c r="A13" s="685"/>
      <c r="B13" s="1264" t="s">
        <v>1355</v>
      </c>
      <c r="C13" s="1265">
        <v>63.35</v>
      </c>
      <c r="D13" s="1265">
        <v>63.95</v>
      </c>
      <c r="E13" s="1265">
        <v>63.65</v>
      </c>
      <c r="F13" s="1265">
        <v>63.12275862068965</v>
      </c>
      <c r="G13" s="1265">
        <v>63.71862068965518</v>
      </c>
      <c r="H13" s="1266">
        <v>63.42068965517242</v>
      </c>
    </row>
    <row r="14" spans="1:8" ht="12.75">
      <c r="A14" s="685"/>
      <c r="B14" s="1264" t="s">
        <v>1356</v>
      </c>
      <c r="C14" s="1265">
        <v>64.49</v>
      </c>
      <c r="D14" s="1265">
        <v>65.09</v>
      </c>
      <c r="E14" s="1265">
        <v>64.79</v>
      </c>
      <c r="F14" s="1265">
        <v>63.932</v>
      </c>
      <c r="G14" s="1265">
        <v>64.53133333333334</v>
      </c>
      <c r="H14" s="1266">
        <v>64.23166666666667</v>
      </c>
    </row>
    <row r="15" spans="1:8" ht="12.75">
      <c r="A15" s="685"/>
      <c r="B15" s="1264" t="s">
        <v>1357</v>
      </c>
      <c r="C15" s="1265">
        <v>63.85</v>
      </c>
      <c r="D15" s="1265">
        <v>64.45</v>
      </c>
      <c r="E15" s="1265">
        <v>64.15</v>
      </c>
      <c r="F15" s="1265">
        <v>64.20666666666666</v>
      </c>
      <c r="G15" s="1265">
        <v>64.80566666666667</v>
      </c>
      <c r="H15" s="1266">
        <v>64.50616666666667</v>
      </c>
    </row>
    <row r="16" spans="1:8" ht="12.75">
      <c r="A16" s="685"/>
      <c r="B16" s="1264" t="s">
        <v>1001</v>
      </c>
      <c r="C16" s="1265">
        <v>67</v>
      </c>
      <c r="D16" s="1265">
        <v>67.6</v>
      </c>
      <c r="E16" s="1265">
        <v>67.3</v>
      </c>
      <c r="F16" s="1265">
        <v>64.58709677419354</v>
      </c>
      <c r="G16" s="1265">
        <v>65.18709677419355</v>
      </c>
      <c r="H16" s="1266">
        <v>64.88709677419354</v>
      </c>
    </row>
    <row r="17" spans="1:8" ht="12.75">
      <c r="A17" s="685"/>
      <c r="B17" s="1264" t="s">
        <v>1002</v>
      </c>
      <c r="C17" s="1265">
        <v>68.45</v>
      </c>
      <c r="D17" s="1265">
        <v>69.05</v>
      </c>
      <c r="E17" s="1265">
        <v>68.75</v>
      </c>
      <c r="F17" s="1265">
        <v>68.2075</v>
      </c>
      <c r="G17" s="1265">
        <v>68.8071875</v>
      </c>
      <c r="H17" s="1266">
        <v>68.50734375</v>
      </c>
    </row>
    <row r="18" spans="1:8" ht="12.75">
      <c r="A18" s="685"/>
      <c r="B18" s="1264" t="s">
        <v>1003</v>
      </c>
      <c r="C18" s="1265">
        <v>68.5</v>
      </c>
      <c r="D18" s="1265">
        <v>69.1</v>
      </c>
      <c r="E18" s="1265">
        <v>68.8</v>
      </c>
      <c r="F18" s="1265">
        <v>68.57677419354837</v>
      </c>
      <c r="G18" s="1265">
        <v>69.17645161290324</v>
      </c>
      <c r="H18" s="1266">
        <v>68.8766129032258</v>
      </c>
    </row>
    <row r="19" spans="1:8" ht="12.75">
      <c r="A19" s="685"/>
      <c r="B19" s="1267" t="s">
        <v>60</v>
      </c>
      <c r="C19" s="1268">
        <v>64.90916666666668</v>
      </c>
      <c r="D19" s="1268">
        <v>65.5075</v>
      </c>
      <c r="E19" s="1268">
        <v>65.20833333333333</v>
      </c>
      <c r="F19" s="1268">
        <v>64.71824984550734</v>
      </c>
      <c r="G19" s="1268">
        <v>65.31546146953406</v>
      </c>
      <c r="H19" s="1269">
        <v>65.01685565752071</v>
      </c>
    </row>
    <row r="20" spans="1:8" ht="7.5" customHeight="1">
      <c r="A20" s="685"/>
      <c r="B20" s="1270"/>
      <c r="C20" s="64"/>
      <c r="D20" s="64"/>
      <c r="E20" s="64"/>
      <c r="F20" s="64"/>
      <c r="G20" s="64"/>
      <c r="H20" s="1262"/>
    </row>
    <row r="21" spans="1:8" ht="12.75">
      <c r="A21" s="685" t="s">
        <v>336</v>
      </c>
      <c r="B21" s="1264" t="s">
        <v>1349</v>
      </c>
      <c r="C21" s="1265">
        <v>68.55</v>
      </c>
      <c r="D21" s="1265">
        <v>69.15</v>
      </c>
      <c r="E21" s="1265">
        <v>68.85</v>
      </c>
      <c r="F21" s="1265">
        <v>67.781875</v>
      </c>
      <c r="G21" s="1265">
        <v>68.3809375</v>
      </c>
      <c r="H21" s="1266">
        <v>68.08140625</v>
      </c>
    </row>
    <row r="22" spans="1:8" ht="12.75">
      <c r="A22" s="685"/>
      <c r="B22" s="1264" t="s">
        <v>1350</v>
      </c>
      <c r="C22" s="1265">
        <v>73.25</v>
      </c>
      <c r="D22" s="1265">
        <v>73.85</v>
      </c>
      <c r="E22" s="1265">
        <v>73.55</v>
      </c>
      <c r="F22" s="1265">
        <v>70.53870967741935</v>
      </c>
      <c r="G22" s="1265">
        <v>71.13870967741936</v>
      </c>
      <c r="H22" s="1266">
        <v>70.83870967741936</v>
      </c>
    </row>
    <row r="23" spans="1:8" ht="12.75">
      <c r="A23" s="685"/>
      <c r="B23" s="1264" t="s">
        <v>1351</v>
      </c>
      <c r="C23" s="1265">
        <v>77.4</v>
      </c>
      <c r="D23" s="1265">
        <v>78</v>
      </c>
      <c r="E23" s="1265">
        <v>77.7</v>
      </c>
      <c r="F23" s="1265">
        <v>74.74733333333333</v>
      </c>
      <c r="G23" s="1265">
        <v>75.34733333333334</v>
      </c>
      <c r="H23" s="1266">
        <v>75.04733333333334</v>
      </c>
    </row>
    <row r="24" spans="1:8" ht="12.75">
      <c r="A24" s="685"/>
      <c r="B24" s="1264" t="s">
        <v>1352</v>
      </c>
      <c r="C24" s="1265">
        <v>78.7</v>
      </c>
      <c r="D24" s="1265">
        <v>79.3</v>
      </c>
      <c r="E24" s="1265">
        <v>79</v>
      </c>
      <c r="F24" s="1265">
        <v>78.13966666666667</v>
      </c>
      <c r="G24" s="1265">
        <v>78.6689569892473</v>
      </c>
      <c r="H24" s="1266">
        <v>78.40431182795699</v>
      </c>
    </row>
    <row r="25" spans="1:8" ht="12.75">
      <c r="A25" s="685"/>
      <c r="B25" s="1264" t="s">
        <v>1353</v>
      </c>
      <c r="C25" s="1265">
        <v>77.3</v>
      </c>
      <c r="D25" s="1265">
        <v>77.9</v>
      </c>
      <c r="E25" s="1265">
        <v>77.6</v>
      </c>
      <c r="F25" s="1265">
        <v>79.08</v>
      </c>
      <c r="G25" s="1265">
        <v>79.68</v>
      </c>
      <c r="H25" s="1266">
        <v>79.38</v>
      </c>
    </row>
    <row r="26" spans="1:8" ht="12.75">
      <c r="A26" s="685"/>
      <c r="B26" s="1264" t="s">
        <v>1354</v>
      </c>
      <c r="C26" s="1265">
        <v>77.75</v>
      </c>
      <c r="D26" s="1265">
        <v>78.35</v>
      </c>
      <c r="E26" s="1265">
        <v>78.05</v>
      </c>
      <c r="F26" s="1265">
        <v>77</v>
      </c>
      <c r="G26" s="1265">
        <v>77.6</v>
      </c>
      <c r="H26" s="1266">
        <v>77.3</v>
      </c>
    </row>
    <row r="27" spans="1:8" ht="12.75">
      <c r="A27" s="685"/>
      <c r="B27" s="1264" t="s">
        <v>1355</v>
      </c>
      <c r="C27" s="1265">
        <v>77.7</v>
      </c>
      <c r="D27" s="1265">
        <v>78.3</v>
      </c>
      <c r="E27" s="1265">
        <v>78</v>
      </c>
      <c r="F27" s="1265">
        <v>78.05172413793103</v>
      </c>
      <c r="G27" s="1265">
        <v>78.65172413793104</v>
      </c>
      <c r="H27" s="1266">
        <v>78.35172413793103</v>
      </c>
    </row>
    <row r="28" spans="1:8" ht="12.75">
      <c r="A28" s="685"/>
      <c r="B28" s="1264" t="s">
        <v>1356</v>
      </c>
      <c r="C28" s="1265">
        <v>82.55</v>
      </c>
      <c r="D28" s="1265">
        <v>83.15</v>
      </c>
      <c r="E28" s="1265">
        <v>82.85</v>
      </c>
      <c r="F28" s="1265">
        <v>80.45700000000001</v>
      </c>
      <c r="G28" s="1265">
        <v>81.057</v>
      </c>
      <c r="H28" s="1266">
        <v>80.757</v>
      </c>
    </row>
    <row r="29" spans="1:8" ht="12.75">
      <c r="A29" s="685"/>
      <c r="B29" s="1264" t="s">
        <v>1357</v>
      </c>
      <c r="C29" s="1265">
        <v>79.65</v>
      </c>
      <c r="D29" s="1265">
        <v>80.25</v>
      </c>
      <c r="E29" s="1265">
        <v>79.95</v>
      </c>
      <c r="F29" s="1265">
        <v>80.76612903225806</v>
      </c>
      <c r="G29" s="1265">
        <v>81.36612903225806</v>
      </c>
      <c r="H29" s="1266">
        <v>81.06612903225806</v>
      </c>
    </row>
    <row r="30" spans="1:8" ht="12.75">
      <c r="A30" s="685"/>
      <c r="B30" s="1264" t="s">
        <v>1001</v>
      </c>
      <c r="C30" s="1265">
        <v>79.15</v>
      </c>
      <c r="D30" s="1265">
        <v>79.75</v>
      </c>
      <c r="E30" s="1265">
        <v>79.45</v>
      </c>
      <c r="F30" s="1265">
        <v>79.38645161290324</v>
      </c>
      <c r="G30" s="1265">
        <v>79.98645161290322</v>
      </c>
      <c r="H30" s="1266">
        <v>79.68645161290323</v>
      </c>
    </row>
    <row r="31" spans="1:8" ht="11.25" customHeight="1">
      <c r="A31" s="685"/>
      <c r="B31" s="33" t="s">
        <v>1002</v>
      </c>
      <c r="C31" s="1265">
        <v>75.6</v>
      </c>
      <c r="D31" s="1265">
        <v>76.2</v>
      </c>
      <c r="E31" s="1265">
        <v>75.9</v>
      </c>
      <c r="F31" s="1265">
        <v>75.98903225806451</v>
      </c>
      <c r="G31" s="1265">
        <v>76.62129032258063</v>
      </c>
      <c r="H31" s="1266">
        <v>76.30516129032257</v>
      </c>
    </row>
    <row r="32" spans="1:8" ht="11.25" customHeight="1">
      <c r="A32" s="685"/>
      <c r="B32" s="1271" t="s">
        <v>1003</v>
      </c>
      <c r="C32" s="1265">
        <v>78.05</v>
      </c>
      <c r="D32" s="1265">
        <v>78.65</v>
      </c>
      <c r="E32" s="1265">
        <v>78.35</v>
      </c>
      <c r="F32" s="1265">
        <v>77.02387096774194</v>
      </c>
      <c r="G32" s="1265">
        <v>77.62387096774194</v>
      </c>
      <c r="H32" s="1266">
        <v>77.3238709677419</v>
      </c>
    </row>
    <row r="33" spans="1:8" ht="11.25" customHeight="1">
      <c r="A33" s="400"/>
      <c r="B33" s="1267" t="s">
        <v>60</v>
      </c>
      <c r="C33" s="1268">
        <v>77.1375</v>
      </c>
      <c r="D33" s="1268">
        <v>77.7375</v>
      </c>
      <c r="E33" s="1268">
        <v>77.4375</v>
      </c>
      <c r="F33" s="1268">
        <v>76.5801493905265</v>
      </c>
      <c r="G33" s="1268">
        <v>77.17686696445125</v>
      </c>
      <c r="H33" s="1269">
        <v>76.87850817748888</v>
      </c>
    </row>
    <row r="34" spans="1:8" ht="11.25" customHeight="1">
      <c r="A34" s="400"/>
      <c r="B34" s="1272"/>
      <c r="C34" s="1265"/>
      <c r="D34" s="1265"/>
      <c r="E34" s="1265"/>
      <c r="F34" s="1265"/>
      <c r="G34" s="1265"/>
      <c r="H34" s="1266"/>
    </row>
    <row r="35" spans="1:8" ht="11.25" customHeight="1">
      <c r="A35" s="400" t="s">
        <v>1219</v>
      </c>
      <c r="B35" s="1272" t="s">
        <v>1349</v>
      </c>
      <c r="C35" s="1265">
        <v>77</v>
      </c>
      <c r="D35" s="1265">
        <v>77.6</v>
      </c>
      <c r="E35" s="1265">
        <v>77.3</v>
      </c>
      <c r="F35" s="1265">
        <v>76.8359375</v>
      </c>
      <c r="G35" s="1265">
        <v>77.4359375</v>
      </c>
      <c r="H35" s="1266">
        <v>77.1359375</v>
      </c>
    </row>
    <row r="36" spans="1:8" ht="11.25" customHeight="1">
      <c r="A36" s="400"/>
      <c r="B36" s="1264" t="s">
        <v>1350</v>
      </c>
      <c r="C36" s="1265">
        <v>77.5</v>
      </c>
      <c r="D36" s="1265">
        <v>78.1</v>
      </c>
      <c r="E36" s="1265">
        <v>77.8</v>
      </c>
      <c r="F36" s="1265">
        <v>77.64483870967742</v>
      </c>
      <c r="G36" s="1265">
        <v>78.24483870967742</v>
      </c>
      <c r="H36" s="1266">
        <v>77.94483870967741</v>
      </c>
    </row>
    <row r="37" spans="1:8" ht="13.5" customHeight="1">
      <c r="A37" s="400"/>
      <c r="B37" s="33" t="s">
        <v>1351</v>
      </c>
      <c r="C37" s="1265">
        <v>73.66</v>
      </c>
      <c r="D37" s="1265">
        <v>74.26</v>
      </c>
      <c r="E37" s="1265">
        <v>73.96</v>
      </c>
      <c r="F37" s="1265">
        <v>75.62419354838711</v>
      </c>
      <c r="G37" s="1265">
        <v>76.22419354838712</v>
      </c>
      <c r="H37" s="1266">
        <v>75.92419354838711</v>
      </c>
    </row>
    <row r="38" spans="1:8" ht="13.5" thickBot="1">
      <c r="A38" s="1273"/>
      <c r="B38" s="1561" t="s">
        <v>1352</v>
      </c>
      <c r="C38" s="1387">
        <v>74</v>
      </c>
      <c r="D38" s="1387">
        <v>74.6</v>
      </c>
      <c r="E38" s="1387">
        <v>74.3</v>
      </c>
      <c r="F38" s="1387">
        <v>74.4144827586207</v>
      </c>
      <c r="G38" s="1387">
        <v>75.01448275862069</v>
      </c>
      <c r="H38" s="1388">
        <v>74.71448275862069</v>
      </c>
    </row>
    <row r="39" ht="9" customHeight="1">
      <c r="H39" s="66"/>
    </row>
    <row r="40" spans="1:11" ht="12.75">
      <c r="A40" s="1576" t="s">
        <v>100</v>
      </c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</row>
    <row r="41" spans="1:11" ht="15.75">
      <c r="A41" s="1679" t="s">
        <v>1083</v>
      </c>
      <c r="B41" s="1679"/>
      <c r="C41" s="1679"/>
      <c r="D41" s="1679"/>
      <c r="E41" s="1679"/>
      <c r="F41" s="1679"/>
      <c r="G41" s="1679"/>
      <c r="H41" s="1679"/>
      <c r="I41" s="1679"/>
      <c r="J41" s="1679"/>
      <c r="K41" s="1679"/>
    </row>
    <row r="42" spans="1:11" ht="13.5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842"/>
      <c r="B43" s="1844" t="s">
        <v>1084</v>
      </c>
      <c r="C43" s="1844"/>
      <c r="D43" s="1844"/>
      <c r="E43" s="1844" t="s">
        <v>317</v>
      </c>
      <c r="F43" s="1844"/>
      <c r="G43" s="1844"/>
      <c r="H43" s="1837" t="s">
        <v>1245</v>
      </c>
      <c r="I43" s="1837"/>
      <c r="J43" s="1837"/>
      <c r="K43" s="1838"/>
    </row>
    <row r="44" spans="1:11" ht="12.75">
      <c r="A44" s="1843"/>
      <c r="B44" s="1845"/>
      <c r="C44" s="1845"/>
      <c r="D44" s="1845"/>
      <c r="E44" s="1845"/>
      <c r="F44" s="1845"/>
      <c r="G44" s="1845"/>
      <c r="H44" s="1839" t="s">
        <v>1085</v>
      </c>
      <c r="I44" s="1839"/>
      <c r="J44" s="1840" t="s">
        <v>1319</v>
      </c>
      <c r="K44" s="1841"/>
    </row>
    <row r="45" spans="1:11" ht="12.75">
      <c r="A45" s="1280"/>
      <c r="B45" s="1256">
        <v>2007</v>
      </c>
      <c r="C45" s="1256" t="s">
        <v>519</v>
      </c>
      <c r="D45" s="1256">
        <v>2009</v>
      </c>
      <c r="E45" s="1256">
        <v>2007</v>
      </c>
      <c r="F45" s="1256">
        <v>2008</v>
      </c>
      <c r="G45" s="1256">
        <v>2009</v>
      </c>
      <c r="H45" s="1256">
        <v>2008</v>
      </c>
      <c r="I45" s="1256">
        <v>2009</v>
      </c>
      <c r="J45" s="1256">
        <v>2008</v>
      </c>
      <c r="K45" s="1274">
        <v>2009</v>
      </c>
    </row>
    <row r="46" spans="1:11" ht="12.75">
      <c r="A46" s="1281" t="s">
        <v>1086</v>
      </c>
      <c r="B46" s="1257">
        <v>79.73</v>
      </c>
      <c r="C46" s="1257">
        <v>143.25</v>
      </c>
      <c r="D46" s="1257">
        <v>61.53</v>
      </c>
      <c r="E46" s="1257">
        <v>93.53</v>
      </c>
      <c r="F46" s="1257">
        <v>57.04</v>
      </c>
      <c r="G46" s="1257">
        <v>75.22</v>
      </c>
      <c r="H46" s="1258">
        <v>79.66888247836448</v>
      </c>
      <c r="I46" s="1258">
        <v>-57.047120418848166</v>
      </c>
      <c r="J46" s="1258">
        <v>-39.01422003635198</v>
      </c>
      <c r="K46" s="1275">
        <v>31.872370266479663</v>
      </c>
    </row>
    <row r="47" spans="1:11" ht="13.5" thickBot="1">
      <c r="A47" s="1276" t="s">
        <v>1147</v>
      </c>
      <c r="B47" s="1277">
        <v>666</v>
      </c>
      <c r="C47" s="1277">
        <v>986</v>
      </c>
      <c r="D47" s="1277">
        <v>938</v>
      </c>
      <c r="E47" s="1277">
        <v>789.75</v>
      </c>
      <c r="F47" s="1277">
        <v>747.5</v>
      </c>
      <c r="G47" s="1277">
        <v>1104</v>
      </c>
      <c r="H47" s="1278">
        <v>48.04804804804806</v>
      </c>
      <c r="I47" s="1278">
        <v>-4.868154158215006</v>
      </c>
      <c r="J47" s="1278">
        <v>-5.349794238683131</v>
      </c>
      <c r="K47" s="1279">
        <v>47.69230769230771</v>
      </c>
    </row>
    <row r="48" spans="1:11" ht="12.75">
      <c r="A48" s="1259"/>
      <c r="B48" s="1259"/>
      <c r="C48" s="1259"/>
      <c r="D48" s="1259"/>
      <c r="E48" s="1259"/>
      <c r="F48" s="1259"/>
      <c r="G48" s="1259"/>
      <c r="H48" s="1259"/>
      <c r="I48" s="1259"/>
      <c r="J48" s="1259"/>
      <c r="K48" s="1259"/>
    </row>
    <row r="49" spans="1:11" ht="12.75">
      <c r="A49" s="1260" t="s">
        <v>1087</v>
      </c>
      <c r="B49" s="1259"/>
      <c r="C49" s="1259"/>
      <c r="D49" s="1259"/>
      <c r="E49" s="1259"/>
      <c r="F49" s="1259"/>
      <c r="G49" s="1259"/>
      <c r="H49" s="1259"/>
      <c r="I49" s="1259"/>
      <c r="J49" s="1259"/>
      <c r="K49" s="1259"/>
    </row>
    <row r="50" spans="1:11" ht="12.75">
      <c r="A50" s="1260" t="s">
        <v>1146</v>
      </c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</row>
    <row r="51" spans="1:11" ht="12.75">
      <c r="A51" s="1261" t="s">
        <v>1318</v>
      </c>
      <c r="B51" s="1259"/>
      <c r="C51" s="1259"/>
      <c r="D51" s="1259"/>
      <c r="E51" s="1259"/>
      <c r="F51" s="1259"/>
      <c r="G51" s="1259"/>
      <c r="H51" s="1259"/>
      <c r="I51" s="1259"/>
      <c r="J51" s="1259"/>
      <c r="K51" s="1259"/>
    </row>
  </sheetData>
  <mergeCells count="14">
    <mergeCell ref="A1:H1"/>
    <mergeCell ref="A2:H2"/>
    <mergeCell ref="A4:A5"/>
    <mergeCell ref="B4:B5"/>
    <mergeCell ref="C4:E4"/>
    <mergeCell ref="F4:H4"/>
    <mergeCell ref="A40:K40"/>
    <mergeCell ref="H43:K43"/>
    <mergeCell ref="H44:I44"/>
    <mergeCell ref="J44:K44"/>
    <mergeCell ref="A41:K41"/>
    <mergeCell ref="A43:A44"/>
    <mergeCell ref="B43:D44"/>
    <mergeCell ref="E43:G44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B37">
      <selection activeCell="J53" sqref="J53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6.7109375" style="0" customWidth="1"/>
  </cols>
  <sheetData>
    <row r="1" spans="1:11" ht="12.75">
      <c r="A1" s="1618" t="s">
        <v>1017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</row>
    <row r="2" spans="1:12" ht="15.75">
      <c r="A2" s="1628" t="s">
        <v>1033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251"/>
    </row>
    <row r="3" spans="1:12" ht="13.5" thickBot="1">
      <c r="A3" s="22"/>
      <c r="B3" s="19"/>
      <c r="C3" s="19"/>
      <c r="D3" s="19"/>
      <c r="E3" s="19"/>
      <c r="F3" s="19"/>
      <c r="G3" s="19"/>
      <c r="H3" s="19"/>
      <c r="J3" s="19"/>
      <c r="K3" s="1411" t="s">
        <v>1091</v>
      </c>
      <c r="L3" s="8"/>
    </row>
    <row r="4" spans="1:11" ht="12.75">
      <c r="A4" s="38"/>
      <c r="B4" s="1414" t="s">
        <v>575</v>
      </c>
      <c r="C4" s="824"/>
      <c r="D4" s="824" t="s">
        <v>575</v>
      </c>
      <c r="E4" s="824"/>
      <c r="F4" s="1629" t="s">
        <v>690</v>
      </c>
      <c r="G4" s="1629"/>
      <c r="H4" s="1629"/>
      <c r="I4" s="1629"/>
      <c r="J4" s="1629"/>
      <c r="K4" s="1630"/>
    </row>
    <row r="5" spans="1:11" ht="12.75">
      <c r="A5" s="39"/>
      <c r="B5" s="352">
        <v>2008</v>
      </c>
      <c r="C5" s="40">
        <v>2008</v>
      </c>
      <c r="D5" s="40">
        <v>2009</v>
      </c>
      <c r="E5" s="40">
        <v>2009</v>
      </c>
      <c r="F5" s="1631" t="s">
        <v>336</v>
      </c>
      <c r="G5" s="1613">
        <v>0</v>
      </c>
      <c r="H5" s="1632">
        <v>0</v>
      </c>
      <c r="I5" s="1631" t="s">
        <v>1219</v>
      </c>
      <c r="J5" s="1613">
        <v>0</v>
      </c>
      <c r="K5" s="1614">
        <v>0</v>
      </c>
    </row>
    <row r="6" spans="1:11" ht="13.5" thickBot="1">
      <c r="A6" s="41"/>
      <c r="B6" s="353" t="s">
        <v>578</v>
      </c>
      <c r="C6" s="354" t="s">
        <v>995</v>
      </c>
      <c r="D6" s="354" t="s">
        <v>580</v>
      </c>
      <c r="E6" s="354" t="s">
        <v>719</v>
      </c>
      <c r="F6" s="353" t="s">
        <v>581</v>
      </c>
      <c r="G6" s="354" t="s">
        <v>575</v>
      </c>
      <c r="H6" s="355" t="s">
        <v>678</v>
      </c>
      <c r="I6" s="354" t="s">
        <v>581</v>
      </c>
      <c r="J6" s="354" t="s">
        <v>575</v>
      </c>
      <c r="K6" s="1415" t="s">
        <v>678</v>
      </c>
    </row>
    <row r="7" spans="1:12" ht="15" customHeight="1">
      <c r="A7" s="23" t="s">
        <v>642</v>
      </c>
      <c r="B7" s="338">
        <v>421523.71640756994</v>
      </c>
      <c r="C7" s="338">
        <v>448764.136</v>
      </c>
      <c r="D7" s="338">
        <v>549828.464</v>
      </c>
      <c r="E7" s="338">
        <v>569670.62</v>
      </c>
      <c r="F7" s="19">
        <v>27240.41959243006</v>
      </c>
      <c r="G7" s="19"/>
      <c r="H7" s="4">
        <v>6.462369383290259</v>
      </c>
      <c r="I7" s="19">
        <v>19842.156000000075</v>
      </c>
      <c r="J7" s="19"/>
      <c r="K7" s="1416">
        <v>3.608790249898753</v>
      </c>
      <c r="L7" s="1197"/>
    </row>
    <row r="8" spans="1:12" ht="15" customHeight="1">
      <c r="A8" s="23" t="s">
        <v>643</v>
      </c>
      <c r="B8" s="338">
        <v>54124.356999999996</v>
      </c>
      <c r="C8" s="338">
        <v>49136.644</v>
      </c>
      <c r="D8" s="338">
        <v>69489.547</v>
      </c>
      <c r="E8" s="338">
        <v>65509.459</v>
      </c>
      <c r="F8" s="19">
        <v>-4987.712999999996</v>
      </c>
      <c r="G8" s="19"/>
      <c r="H8" s="4">
        <v>-9.215283610667184</v>
      </c>
      <c r="I8" s="19">
        <v>-3980.0880000000034</v>
      </c>
      <c r="J8" s="19"/>
      <c r="K8" s="1416">
        <v>-5.727606772281884</v>
      </c>
      <c r="L8" s="1197"/>
    </row>
    <row r="9" spans="1:12" ht="15" customHeight="1">
      <c r="A9" s="23" t="s">
        <v>644</v>
      </c>
      <c r="B9" s="338">
        <v>46261.464</v>
      </c>
      <c r="C9" s="338">
        <v>42079.886</v>
      </c>
      <c r="D9" s="338">
        <v>61749.25600000001</v>
      </c>
      <c r="E9" s="338">
        <v>57002.793000000005</v>
      </c>
      <c r="F9" s="19">
        <v>-4181.578000000001</v>
      </c>
      <c r="G9" s="19"/>
      <c r="H9" s="4">
        <v>-9.039009228069396</v>
      </c>
      <c r="I9" s="19">
        <v>-4746.463000000003</v>
      </c>
      <c r="J9" s="19"/>
      <c r="K9" s="1416">
        <v>-7.686672370595045</v>
      </c>
      <c r="L9" s="1197"/>
    </row>
    <row r="10" spans="1:12" ht="15" customHeight="1">
      <c r="A10" s="23" t="s">
        <v>645</v>
      </c>
      <c r="B10" s="338">
        <v>7862.892999999999</v>
      </c>
      <c r="C10" s="338">
        <v>7056.758</v>
      </c>
      <c r="D10" s="338">
        <v>7740.291</v>
      </c>
      <c r="E10" s="338">
        <v>8506.666000000001</v>
      </c>
      <c r="F10" s="19">
        <v>-806.1349999999993</v>
      </c>
      <c r="G10" s="19"/>
      <c r="H10" s="4">
        <v>-10.252396923117221</v>
      </c>
      <c r="I10" s="19">
        <v>766.3750000000009</v>
      </c>
      <c r="J10" s="19"/>
      <c r="K10" s="1416">
        <v>9.901113536945845</v>
      </c>
      <c r="L10" s="1197"/>
    </row>
    <row r="11" spans="1:12" ht="15" customHeight="1">
      <c r="A11" s="23" t="s">
        <v>646</v>
      </c>
      <c r="B11" s="338">
        <v>211406.425</v>
      </c>
      <c r="C11" s="338">
        <v>234038.977</v>
      </c>
      <c r="D11" s="338">
        <v>259872.418</v>
      </c>
      <c r="E11" s="338">
        <v>280068.05799999996</v>
      </c>
      <c r="F11" s="19">
        <v>22632.552000000025</v>
      </c>
      <c r="G11" s="19"/>
      <c r="H11" s="4">
        <v>10.705706792023955</v>
      </c>
      <c r="I11" s="19">
        <v>20195.64</v>
      </c>
      <c r="J11" s="19"/>
      <c r="K11" s="1416">
        <v>7.77136725606638</v>
      </c>
      <c r="L11" s="1197"/>
    </row>
    <row r="12" spans="1:12" ht="15" customHeight="1">
      <c r="A12" s="23" t="s">
        <v>644</v>
      </c>
      <c r="B12" s="338">
        <v>203770.97</v>
      </c>
      <c r="C12" s="338">
        <v>225871.23500000002</v>
      </c>
      <c r="D12" s="338">
        <v>250300.948</v>
      </c>
      <c r="E12" s="338">
        <v>269205.126</v>
      </c>
      <c r="F12" s="19">
        <v>22100.265000000014</v>
      </c>
      <c r="G12" s="19"/>
      <c r="H12" s="4">
        <v>10.845639592332516</v>
      </c>
      <c r="I12" s="19">
        <v>18904.177999999985</v>
      </c>
      <c r="J12" s="19"/>
      <c r="K12" s="1416">
        <v>7.552579465260349</v>
      </c>
      <c r="L12" s="1197"/>
    </row>
    <row r="13" spans="1:12" ht="15" customHeight="1">
      <c r="A13" s="23" t="s">
        <v>645</v>
      </c>
      <c r="B13" s="338">
        <v>7635.455</v>
      </c>
      <c r="C13" s="338">
        <v>8167.742</v>
      </c>
      <c r="D13" s="338">
        <v>9571.47</v>
      </c>
      <c r="E13" s="338">
        <v>10862.932</v>
      </c>
      <c r="F13" s="19">
        <v>532.2870000000003</v>
      </c>
      <c r="G13" s="19"/>
      <c r="H13" s="4">
        <v>6.971254496293937</v>
      </c>
      <c r="I13" s="19">
        <v>1291.4620000000014</v>
      </c>
      <c r="J13" s="19"/>
      <c r="K13" s="1416">
        <v>13.492828165370643</v>
      </c>
      <c r="L13" s="1197"/>
    </row>
    <row r="14" spans="1:12" ht="15" customHeight="1">
      <c r="A14" s="23" t="s">
        <v>647</v>
      </c>
      <c r="B14" s="338">
        <v>152364.29040756996</v>
      </c>
      <c r="C14" s="338">
        <v>161964.46899999998</v>
      </c>
      <c r="D14" s="338">
        <v>216006.133</v>
      </c>
      <c r="E14" s="338">
        <v>219297.749</v>
      </c>
      <c r="F14" s="19">
        <v>9600.17859243002</v>
      </c>
      <c r="G14" s="19"/>
      <c r="H14" s="4">
        <v>6.30080615789292</v>
      </c>
      <c r="I14" s="19">
        <v>3291.616000000009</v>
      </c>
      <c r="J14" s="19"/>
      <c r="K14" s="1416">
        <v>1.5238530287471093</v>
      </c>
      <c r="L14" s="1197"/>
    </row>
    <row r="15" spans="1:12" ht="15" customHeight="1">
      <c r="A15" s="23" t="s">
        <v>644</v>
      </c>
      <c r="B15" s="338">
        <v>133633.57798791997</v>
      </c>
      <c r="C15" s="338">
        <v>140916.243</v>
      </c>
      <c r="D15" s="338">
        <v>181523.147</v>
      </c>
      <c r="E15" s="338">
        <v>186711.913</v>
      </c>
      <c r="F15" s="19">
        <v>7282.665012080019</v>
      </c>
      <c r="G15" s="19"/>
      <c r="H15" s="4">
        <v>5.449726873838809</v>
      </c>
      <c r="I15" s="19">
        <v>5188.766000000003</v>
      </c>
      <c r="J15" s="19"/>
      <c r="K15" s="1416">
        <v>2.8584596982554533</v>
      </c>
      <c r="L15" s="1197"/>
    </row>
    <row r="16" spans="1:12" ht="15" customHeight="1">
      <c r="A16" s="23" t="s">
        <v>645</v>
      </c>
      <c r="B16" s="338">
        <v>18730.712419650004</v>
      </c>
      <c r="C16" s="338">
        <v>21048.226</v>
      </c>
      <c r="D16" s="338">
        <v>34482.986</v>
      </c>
      <c r="E16" s="338">
        <v>32585.836</v>
      </c>
      <c r="F16" s="19">
        <v>2317.5135803499943</v>
      </c>
      <c r="G16" s="19"/>
      <c r="H16" s="4">
        <v>12.372799968455757</v>
      </c>
      <c r="I16" s="19">
        <v>-1897.15</v>
      </c>
      <c r="J16" s="19"/>
      <c r="K16" s="1416">
        <v>-5.501698721798622</v>
      </c>
      <c r="L16" s="1197"/>
    </row>
    <row r="17" spans="1:12" ht="15" customHeight="1">
      <c r="A17" s="23" t="s">
        <v>648</v>
      </c>
      <c r="B17" s="339">
        <v>3628.6440000000002</v>
      </c>
      <c r="C17" s="339">
        <v>3624.046</v>
      </c>
      <c r="D17" s="339">
        <v>4460.366</v>
      </c>
      <c r="E17" s="339">
        <v>4795.354</v>
      </c>
      <c r="F17" s="19">
        <v>-4.598000000000411</v>
      </c>
      <c r="G17" s="19"/>
      <c r="H17" s="4">
        <v>-0.12671400115305914</v>
      </c>
      <c r="I17" s="19">
        <v>334.9880000000003</v>
      </c>
      <c r="J17" s="19"/>
      <c r="K17" s="1416">
        <v>7.510325385853993</v>
      </c>
      <c r="L17" s="1197"/>
    </row>
    <row r="18" spans="1:12" ht="15" customHeight="1">
      <c r="A18" s="1417" t="s">
        <v>651</v>
      </c>
      <c r="B18" s="341">
        <v>660.655</v>
      </c>
      <c r="C18" s="341">
        <v>30.655</v>
      </c>
      <c r="D18" s="341">
        <v>0</v>
      </c>
      <c r="E18" s="341">
        <v>1729</v>
      </c>
      <c r="F18" s="6">
        <v>-630</v>
      </c>
      <c r="G18" s="6"/>
      <c r="H18" s="7">
        <v>-95.35990797012056</v>
      </c>
      <c r="I18" s="6">
        <v>1729</v>
      </c>
      <c r="J18" s="6"/>
      <c r="K18" s="1418"/>
      <c r="L18" s="1197"/>
    </row>
    <row r="19" spans="1:12" ht="15" customHeight="1">
      <c r="A19" s="1417" t="s">
        <v>652</v>
      </c>
      <c r="B19" s="339">
        <v>1911.9830000000002</v>
      </c>
      <c r="C19" s="339">
        <v>1721.925</v>
      </c>
      <c r="D19" s="339">
        <v>1670.771</v>
      </c>
      <c r="E19" s="339">
        <v>1303.222</v>
      </c>
      <c r="F19" s="6">
        <v>-190.05800000000022</v>
      </c>
      <c r="G19" s="6"/>
      <c r="H19" s="381">
        <v>-9.940360348392229</v>
      </c>
      <c r="I19" s="6">
        <v>-367.549</v>
      </c>
      <c r="J19" s="6"/>
      <c r="K19" s="1418">
        <v>-21.998765839244278</v>
      </c>
      <c r="L19" s="1197"/>
    </row>
    <row r="20" spans="1:12" ht="15" customHeight="1">
      <c r="A20" s="1419" t="s">
        <v>653</v>
      </c>
      <c r="B20" s="337">
        <v>124993.88783103999</v>
      </c>
      <c r="C20" s="337">
        <v>144219.26030113</v>
      </c>
      <c r="D20" s="337">
        <v>154367.24130112998</v>
      </c>
      <c r="E20" s="337">
        <v>161572.73412505</v>
      </c>
      <c r="F20" s="28">
        <v>19225.37247009002</v>
      </c>
      <c r="G20" s="28"/>
      <c r="H20" s="3">
        <v>15.381050068686433</v>
      </c>
      <c r="I20" s="28">
        <v>7205.492823920009</v>
      </c>
      <c r="J20" s="28"/>
      <c r="K20" s="1420">
        <v>4.667760311829363</v>
      </c>
      <c r="L20" s="1197"/>
    </row>
    <row r="21" spans="1:12" ht="15" customHeight="1">
      <c r="A21" s="23" t="s">
        <v>654</v>
      </c>
      <c r="B21" s="338">
        <v>31750.303000000004</v>
      </c>
      <c r="C21" s="338">
        <v>33014.066</v>
      </c>
      <c r="D21" s="338">
        <v>40738.281</v>
      </c>
      <c r="E21" s="338">
        <v>41992.595</v>
      </c>
      <c r="F21" s="19">
        <v>1263.7629999999954</v>
      </c>
      <c r="G21" s="19"/>
      <c r="H21" s="4">
        <v>3.9803179201155823</v>
      </c>
      <c r="I21" s="19">
        <v>1254.3139999999985</v>
      </c>
      <c r="J21" s="19"/>
      <c r="K21" s="1416">
        <v>3.0789566206782224</v>
      </c>
      <c r="L21" s="1197"/>
    </row>
    <row r="22" spans="1:12" ht="15" customHeight="1">
      <c r="A22" s="23" t="s">
        <v>655</v>
      </c>
      <c r="B22" s="338">
        <v>3529.911831039998</v>
      </c>
      <c r="C22" s="338">
        <v>9391.542301129994</v>
      </c>
      <c r="D22" s="338">
        <v>13359.456301129994</v>
      </c>
      <c r="E22" s="338">
        <v>21260.13093832999</v>
      </c>
      <c r="F22" s="19">
        <v>5861.6304700899955</v>
      </c>
      <c r="G22" s="19"/>
      <c r="H22" s="4">
        <v>166.05600226459526</v>
      </c>
      <c r="I22" s="19">
        <v>7900.674637199994</v>
      </c>
      <c r="J22" s="19"/>
      <c r="K22" s="1416">
        <v>59.1391929365548</v>
      </c>
      <c r="L22" s="1197"/>
    </row>
    <row r="23" spans="1:12" ht="15" customHeight="1">
      <c r="A23" s="23" t="s">
        <v>656</v>
      </c>
      <c r="B23" s="338">
        <v>89713.673</v>
      </c>
      <c r="C23" s="338">
        <v>101813.652</v>
      </c>
      <c r="D23" s="338">
        <v>100269.504</v>
      </c>
      <c r="E23" s="338">
        <v>98320.00818672</v>
      </c>
      <c r="F23" s="19">
        <v>12099.979000000007</v>
      </c>
      <c r="G23" s="19"/>
      <c r="H23" s="4">
        <v>13.487329852162008</v>
      </c>
      <c r="I23" s="19">
        <v>-1949.4958132799948</v>
      </c>
      <c r="J23" s="19"/>
      <c r="K23" s="1416">
        <v>-1.9442559656822425</v>
      </c>
      <c r="L23" s="1197"/>
    </row>
    <row r="24" spans="1:12" ht="15" customHeight="1">
      <c r="A24" s="1417" t="s">
        <v>1148</v>
      </c>
      <c r="B24" s="341">
        <v>549090.2422386099</v>
      </c>
      <c r="C24" s="341">
        <v>594735.97630113</v>
      </c>
      <c r="D24" s="341">
        <v>705866.4763011299</v>
      </c>
      <c r="E24" s="341">
        <v>734275.5761250501</v>
      </c>
      <c r="F24" s="6">
        <v>45645.73406252009</v>
      </c>
      <c r="G24" s="6"/>
      <c r="H24" s="7">
        <v>8.312974908536894</v>
      </c>
      <c r="I24" s="6">
        <v>28409.099823920173</v>
      </c>
      <c r="J24" s="6"/>
      <c r="K24" s="1418">
        <v>4.024712998524746</v>
      </c>
      <c r="L24" s="1197"/>
    </row>
    <row r="25" spans="1:12" ht="15" customHeight="1">
      <c r="A25" s="1419" t="s">
        <v>657</v>
      </c>
      <c r="B25" s="338">
        <v>79010.51392658001</v>
      </c>
      <c r="C25" s="338">
        <v>88564.75671298</v>
      </c>
      <c r="D25" s="338">
        <v>116107.53230186002</v>
      </c>
      <c r="E25" s="338">
        <v>93421.41592406998</v>
      </c>
      <c r="F25" s="28">
        <v>9554.242786399991</v>
      </c>
      <c r="G25" s="28"/>
      <c r="H25" s="3">
        <v>12.092368865336336</v>
      </c>
      <c r="I25" s="28">
        <v>-22686.116377790036</v>
      </c>
      <c r="J25" s="28"/>
      <c r="K25" s="1420">
        <v>-19.538884280831976</v>
      </c>
      <c r="L25" s="1197"/>
    </row>
    <row r="26" spans="1:12" ht="15" customHeight="1">
      <c r="A26" s="23" t="s">
        <v>658</v>
      </c>
      <c r="B26" s="338">
        <v>12651.857</v>
      </c>
      <c r="C26" s="338">
        <v>10637.018</v>
      </c>
      <c r="D26" s="338">
        <v>15014.552</v>
      </c>
      <c r="E26" s="338">
        <v>15362.263</v>
      </c>
      <c r="F26" s="19">
        <v>-2014.839</v>
      </c>
      <c r="G26" s="19"/>
      <c r="H26" s="4">
        <v>-15.92524322714049</v>
      </c>
      <c r="I26" s="19">
        <v>347.71100000000115</v>
      </c>
      <c r="J26" s="19"/>
      <c r="K26" s="1416">
        <v>2.3158266726839476</v>
      </c>
      <c r="L26" s="1197"/>
    </row>
    <row r="27" spans="1:12" ht="15" customHeight="1">
      <c r="A27" s="23" t="s">
        <v>659</v>
      </c>
      <c r="B27" s="338">
        <v>23857.26192658</v>
      </c>
      <c r="C27" s="338">
        <v>27513.988712980004</v>
      </c>
      <c r="D27" s="338">
        <v>45848.69630186</v>
      </c>
      <c r="E27" s="338">
        <v>26667.53992407</v>
      </c>
      <c r="F27" s="19">
        <v>3656.726786400006</v>
      </c>
      <c r="G27" s="19"/>
      <c r="H27" s="4">
        <v>15.327520809611228</v>
      </c>
      <c r="I27" s="19">
        <v>-19181.15637779</v>
      </c>
      <c r="J27" s="19"/>
      <c r="K27" s="1416">
        <v>-41.83577271533423</v>
      </c>
      <c r="L27" s="1197"/>
    </row>
    <row r="28" spans="1:12" ht="15" customHeight="1">
      <c r="A28" s="23" t="s">
        <v>660</v>
      </c>
      <c r="B28" s="338">
        <v>358.83</v>
      </c>
      <c r="C28" s="338">
        <v>813.6859999999999</v>
      </c>
      <c r="D28" s="338">
        <v>824.783</v>
      </c>
      <c r="E28" s="338">
        <v>1011.96</v>
      </c>
      <c r="F28" s="19">
        <v>454.8559999999999</v>
      </c>
      <c r="G28" s="19"/>
      <c r="H28" s="4">
        <v>126.76086168937933</v>
      </c>
      <c r="I28" s="19">
        <v>187.17700000000002</v>
      </c>
      <c r="J28" s="19"/>
      <c r="K28" s="1416">
        <v>22.69409044560812</v>
      </c>
      <c r="L28" s="1197"/>
    </row>
    <row r="29" spans="1:12" ht="15" customHeight="1">
      <c r="A29" s="23" t="s">
        <v>661</v>
      </c>
      <c r="B29" s="338">
        <v>41100.596000000005</v>
      </c>
      <c r="C29" s="338">
        <v>47139.356</v>
      </c>
      <c r="D29" s="338">
        <v>53409.34</v>
      </c>
      <c r="E29" s="338">
        <v>48132.653999999995</v>
      </c>
      <c r="F29" s="19">
        <v>6038.76</v>
      </c>
      <c r="G29" s="19"/>
      <c r="H29" s="4">
        <v>14.692633654266215</v>
      </c>
      <c r="I29" s="19">
        <v>-5276.686000000009</v>
      </c>
      <c r="J29" s="19"/>
      <c r="K29" s="1416">
        <v>-9.87970643336916</v>
      </c>
      <c r="L29" s="1197"/>
    </row>
    <row r="30" spans="1:12" ht="15" customHeight="1">
      <c r="A30" s="23" t="s">
        <v>662</v>
      </c>
      <c r="B30" s="339">
        <v>1041.969</v>
      </c>
      <c r="C30" s="339">
        <v>2460.708</v>
      </c>
      <c r="D30" s="339">
        <v>1010.1610000000001</v>
      </c>
      <c r="E30" s="339">
        <v>2246.9990000000003</v>
      </c>
      <c r="F30" s="19">
        <v>1418.739</v>
      </c>
      <c r="G30" s="19"/>
      <c r="H30" s="4">
        <v>136.1594250884623</v>
      </c>
      <c r="I30" s="19">
        <v>1236.8380000000002</v>
      </c>
      <c r="J30" s="19"/>
      <c r="K30" s="1416">
        <v>122.4396903067927</v>
      </c>
      <c r="L30" s="1197"/>
    </row>
    <row r="31" spans="1:12" ht="15" customHeight="1">
      <c r="A31" s="1421" t="s">
        <v>663</v>
      </c>
      <c r="B31" s="337">
        <v>420242.59400000004</v>
      </c>
      <c r="C31" s="337">
        <v>448596.113</v>
      </c>
      <c r="D31" s="337">
        <v>518218.83199999994</v>
      </c>
      <c r="E31" s="337">
        <v>563203.9869999998</v>
      </c>
      <c r="F31" s="382">
        <v>28353.51899999997</v>
      </c>
      <c r="G31" s="382"/>
      <c r="H31" s="383">
        <v>6.746940792013094</v>
      </c>
      <c r="I31" s="382">
        <v>44985.15499999991</v>
      </c>
      <c r="J31" s="382"/>
      <c r="K31" s="1422">
        <v>8.680725635999256</v>
      </c>
      <c r="L31" s="1197"/>
    </row>
    <row r="32" spans="1:12" ht="15" customHeight="1">
      <c r="A32" s="23" t="s">
        <v>664</v>
      </c>
      <c r="B32" s="338">
        <v>72100.225</v>
      </c>
      <c r="C32" s="338">
        <v>66319.425</v>
      </c>
      <c r="D32" s="338">
        <v>71576.425</v>
      </c>
      <c r="E32" s="338">
        <v>74394.125</v>
      </c>
      <c r="F32" s="19">
        <v>-5780.8</v>
      </c>
      <c r="G32" s="19"/>
      <c r="H32" s="4">
        <v>-8.017728100016335</v>
      </c>
      <c r="I32" s="19">
        <v>2817.7</v>
      </c>
      <c r="J32" s="19"/>
      <c r="K32" s="1416">
        <v>3.93663136989588</v>
      </c>
      <c r="L32" s="1197"/>
    </row>
    <row r="33" spans="1:12" ht="15" customHeight="1">
      <c r="A33" s="23" t="s">
        <v>665</v>
      </c>
      <c r="B33" s="338">
        <v>5635.474400000001</v>
      </c>
      <c r="C33" s="338">
        <v>6479.161</v>
      </c>
      <c r="D33" s="338">
        <v>5080.933999999999</v>
      </c>
      <c r="E33" s="338">
        <v>4872.48</v>
      </c>
      <c r="F33" s="19">
        <v>843.6865999999991</v>
      </c>
      <c r="G33" s="19"/>
      <c r="H33" s="4">
        <v>14.970995165908285</v>
      </c>
      <c r="I33" s="19">
        <v>-208.4539999999988</v>
      </c>
      <c r="J33" s="19"/>
      <c r="K33" s="1416">
        <v>-4.102670886888097</v>
      </c>
      <c r="L33" s="1197"/>
    </row>
    <row r="34" spans="1:12" ht="15" customHeight="1">
      <c r="A34" s="23" t="s">
        <v>666</v>
      </c>
      <c r="B34" s="338">
        <v>4245.416</v>
      </c>
      <c r="C34" s="338">
        <v>4724.647999999999</v>
      </c>
      <c r="D34" s="338">
        <v>7328.775</v>
      </c>
      <c r="E34" s="338">
        <v>6326.642</v>
      </c>
      <c r="F34" s="19">
        <v>479.23199999999906</v>
      </c>
      <c r="G34" s="19"/>
      <c r="H34" s="4">
        <v>11.288222402704447</v>
      </c>
      <c r="I34" s="19">
        <v>-1002.1329999999998</v>
      </c>
      <c r="J34" s="19"/>
      <c r="K34" s="1416">
        <v>-13.673949602764443</v>
      </c>
      <c r="L34" s="1197"/>
    </row>
    <row r="35" spans="1:12" ht="15" customHeight="1">
      <c r="A35" s="23" t="s">
        <v>1157</v>
      </c>
      <c r="B35" s="338">
        <v>1238.352</v>
      </c>
      <c r="C35" s="338">
        <v>1363.5059999999999</v>
      </c>
      <c r="D35" s="338">
        <v>1177.667</v>
      </c>
      <c r="E35" s="338">
        <v>1418.222</v>
      </c>
      <c r="F35" s="19">
        <v>125.15399999999977</v>
      </c>
      <c r="G35" s="19"/>
      <c r="H35" s="4">
        <v>10.1064963758285</v>
      </c>
      <c r="I35" s="19">
        <v>240.555</v>
      </c>
      <c r="J35" s="19"/>
      <c r="K35" s="1416">
        <v>20.426402370109724</v>
      </c>
      <c r="L35" s="1197"/>
    </row>
    <row r="36" spans="1:12" ht="15" customHeight="1">
      <c r="A36" s="23" t="s">
        <v>1158</v>
      </c>
      <c r="B36" s="338">
        <v>3007.064</v>
      </c>
      <c r="C36" s="338">
        <v>3361.142</v>
      </c>
      <c r="D36" s="338">
        <v>6151.108</v>
      </c>
      <c r="E36" s="338">
        <v>4908.42</v>
      </c>
      <c r="F36" s="19">
        <v>354.078</v>
      </c>
      <c r="G36" s="19"/>
      <c r="H36" s="4">
        <v>11.774874096460866</v>
      </c>
      <c r="I36" s="19">
        <v>-1242.688</v>
      </c>
      <c r="J36" s="19"/>
      <c r="K36" s="1416">
        <v>-20.2026691776506</v>
      </c>
      <c r="L36" s="1197"/>
    </row>
    <row r="37" spans="1:12" ht="15" customHeight="1">
      <c r="A37" s="23" t="s">
        <v>1159</v>
      </c>
      <c r="B37" s="338">
        <v>336780.9976</v>
      </c>
      <c r="C37" s="338">
        <v>369429.396</v>
      </c>
      <c r="D37" s="338">
        <v>432671.478</v>
      </c>
      <c r="E37" s="338">
        <v>476058.32699999993</v>
      </c>
      <c r="F37" s="19">
        <v>32648.398400000005</v>
      </c>
      <c r="G37" s="19"/>
      <c r="H37" s="4">
        <v>9.694251941962893</v>
      </c>
      <c r="I37" s="19">
        <v>43386.84899999993</v>
      </c>
      <c r="J37" s="19"/>
      <c r="K37" s="1416">
        <v>10.027665609148363</v>
      </c>
      <c r="L37" s="1197"/>
    </row>
    <row r="38" spans="1:12" ht="15" customHeight="1">
      <c r="A38" s="23" t="s">
        <v>667</v>
      </c>
      <c r="B38" s="338">
        <v>307272.0976</v>
      </c>
      <c r="C38" s="338">
        <v>337508.196</v>
      </c>
      <c r="D38" s="338">
        <v>404431.978</v>
      </c>
      <c r="E38" s="338">
        <v>445393.9269999999</v>
      </c>
      <c r="F38" s="19">
        <v>30236.098400000017</v>
      </c>
      <c r="G38" s="19"/>
      <c r="H38" s="4">
        <v>9.840170531644139</v>
      </c>
      <c r="I38" s="19">
        <v>40961.948999999906</v>
      </c>
      <c r="J38" s="19"/>
      <c r="K38" s="1416">
        <v>10.12826661298279</v>
      </c>
      <c r="L38" s="1197"/>
    </row>
    <row r="39" spans="1:12" ht="15" customHeight="1">
      <c r="A39" s="23" t="s">
        <v>668</v>
      </c>
      <c r="B39" s="338">
        <v>29508.9</v>
      </c>
      <c r="C39" s="338">
        <v>31921.2</v>
      </c>
      <c r="D39" s="338">
        <v>28239.5</v>
      </c>
      <c r="E39" s="338">
        <v>30664.4</v>
      </c>
      <c r="F39" s="19">
        <v>2412.3</v>
      </c>
      <c r="G39" s="19"/>
      <c r="H39" s="4">
        <v>8.174821833412969</v>
      </c>
      <c r="I39" s="19">
        <v>2424.9</v>
      </c>
      <c r="J39" s="19"/>
      <c r="K39" s="1416">
        <v>8.586908408434999</v>
      </c>
      <c r="L39" s="1197"/>
    </row>
    <row r="40" spans="1:12" ht="15" customHeight="1">
      <c r="A40" s="23" t="s">
        <v>669</v>
      </c>
      <c r="B40" s="338">
        <v>1480.481</v>
      </c>
      <c r="C40" s="338">
        <v>1643.4830000000002</v>
      </c>
      <c r="D40" s="338">
        <v>1561.22</v>
      </c>
      <c r="E40" s="338">
        <v>1552.413</v>
      </c>
      <c r="F40" s="19">
        <v>163.00200000000018</v>
      </c>
      <c r="G40" s="19"/>
      <c r="H40" s="4">
        <v>11.010070375776532</v>
      </c>
      <c r="I40" s="19">
        <v>-8.807000000000016</v>
      </c>
      <c r="J40" s="19"/>
      <c r="K40" s="1416">
        <v>-0.5641101190094936</v>
      </c>
      <c r="L40" s="1197"/>
    </row>
    <row r="41" spans="1:11" ht="15" customHeight="1" hidden="1">
      <c r="A41" s="23"/>
      <c r="B41" s="338">
        <v>0</v>
      </c>
      <c r="C41" s="338">
        <v>0</v>
      </c>
      <c r="D41" s="338">
        <v>0</v>
      </c>
      <c r="E41" s="338">
        <v>0</v>
      </c>
      <c r="F41" s="19">
        <v>0</v>
      </c>
      <c r="G41" s="19"/>
      <c r="H41" s="4"/>
      <c r="I41" s="19">
        <v>0</v>
      </c>
      <c r="J41" s="19"/>
      <c r="K41" s="1416"/>
    </row>
    <row r="42" spans="1:11" ht="15" customHeight="1">
      <c r="A42" s="24" t="s">
        <v>1161</v>
      </c>
      <c r="B42" s="339">
        <v>49837.1</v>
      </c>
      <c r="C42" s="339">
        <v>57575.1</v>
      </c>
      <c r="D42" s="339">
        <v>71540.1</v>
      </c>
      <c r="E42" s="339">
        <v>77650.2</v>
      </c>
      <c r="F42" s="2">
        <v>7738</v>
      </c>
      <c r="G42" s="2"/>
      <c r="H42" s="5">
        <v>15.526585615936723</v>
      </c>
      <c r="I42" s="2">
        <v>6110.099999999991</v>
      </c>
      <c r="J42" s="2"/>
      <c r="K42" s="1423">
        <v>8.54080438802852</v>
      </c>
    </row>
    <row r="43" spans="1:11" ht="15" customHeight="1">
      <c r="A43" s="1419"/>
      <c r="B43" s="345"/>
      <c r="C43" s="28"/>
      <c r="D43" s="28"/>
      <c r="E43" s="3"/>
      <c r="F43" s="28"/>
      <c r="G43" s="28"/>
      <c r="H43" s="3"/>
      <c r="I43" s="345"/>
      <c r="J43" s="28"/>
      <c r="K43" s="1420"/>
    </row>
    <row r="44" spans="1:11" ht="15" customHeight="1">
      <c r="A44" s="23" t="s">
        <v>670</v>
      </c>
      <c r="B44" s="56">
        <v>82.59140718511371</v>
      </c>
      <c r="C44" s="19">
        <v>85.18432230511398</v>
      </c>
      <c r="D44" s="19">
        <v>81.23304562129762</v>
      </c>
      <c r="E44" s="4">
        <v>85.80569979192532</v>
      </c>
      <c r="F44" s="19"/>
      <c r="G44" s="19"/>
      <c r="H44" s="4"/>
      <c r="I44" s="56"/>
      <c r="J44" s="19"/>
      <c r="K44" s="1416"/>
    </row>
    <row r="45" spans="1:11" ht="15" customHeight="1">
      <c r="A45" s="23" t="s">
        <v>671</v>
      </c>
      <c r="B45" s="56">
        <v>35.84869202957764</v>
      </c>
      <c r="C45" s="19">
        <v>34.51349367922307</v>
      </c>
      <c r="D45" s="19">
        <v>34.135002021623244</v>
      </c>
      <c r="E45" s="4">
        <v>29.458345758478817</v>
      </c>
      <c r="F45" s="19"/>
      <c r="G45" s="19"/>
      <c r="H45" s="4"/>
      <c r="I45" s="56"/>
      <c r="J45" s="19"/>
      <c r="K45" s="1416"/>
    </row>
    <row r="46" spans="1:11" ht="15" customHeight="1">
      <c r="A46" s="23" t="s">
        <v>639</v>
      </c>
      <c r="B46" s="56">
        <v>6798.863580350004</v>
      </c>
      <c r="C46" s="19">
        <v>11601.874</v>
      </c>
      <c r="D46" s="19">
        <v>2329.8250000000116</v>
      </c>
      <c r="E46" s="4">
        <v>-2561.6290000000045</v>
      </c>
      <c r="F46" s="19">
        <v>4779.200419649996</v>
      </c>
      <c r="G46" s="19" t="s">
        <v>526</v>
      </c>
      <c r="H46" s="4">
        <v>70.29410670134322</v>
      </c>
      <c r="I46" s="56">
        <v>-4968.854000000016</v>
      </c>
      <c r="J46" s="19" t="s">
        <v>527</v>
      </c>
      <c r="K46" s="1416">
        <v>-213.27155473050513</v>
      </c>
    </row>
    <row r="47" spans="1:11" ht="15" customHeight="1">
      <c r="A47" s="23" t="s">
        <v>640</v>
      </c>
      <c r="B47" s="56">
        <v>380495.79240756994</v>
      </c>
      <c r="C47" s="19">
        <v>400889.536</v>
      </c>
      <c r="D47" s="19">
        <v>495703.89199999993</v>
      </c>
      <c r="E47" s="4">
        <v>520276.8150000002</v>
      </c>
      <c r="F47" s="19">
        <v>20417.553592430082</v>
      </c>
      <c r="G47" s="19" t="s">
        <v>526</v>
      </c>
      <c r="H47" s="4">
        <v>5.3660392571594375</v>
      </c>
      <c r="I47" s="56">
        <v>24650.323000000244</v>
      </c>
      <c r="J47" s="19" t="s">
        <v>527</v>
      </c>
      <c r="K47" s="1416">
        <v>4.972791902146342</v>
      </c>
    </row>
    <row r="48" spans="1:11" ht="15" customHeight="1">
      <c r="A48" s="23" t="s">
        <v>641</v>
      </c>
      <c r="B48" s="56">
        <v>74114.81883104</v>
      </c>
      <c r="C48" s="19">
        <v>84183.45230112999</v>
      </c>
      <c r="D48" s="19">
        <v>81816.98030112998</v>
      </c>
      <c r="E48" s="4">
        <v>81675.53512504998</v>
      </c>
      <c r="F48" s="19">
        <v>10044.82347008999</v>
      </c>
      <c r="G48" s="19" t="s">
        <v>526</v>
      </c>
      <c r="H48" s="4">
        <v>13.55305676856505</v>
      </c>
      <c r="I48" s="56">
        <v>-218.84517608000024</v>
      </c>
      <c r="J48" s="19" t="s">
        <v>527</v>
      </c>
      <c r="K48" s="1416">
        <v>-0.2674813654507092</v>
      </c>
    </row>
    <row r="49" spans="1:11" ht="15" customHeight="1">
      <c r="A49" s="23" t="s">
        <v>672</v>
      </c>
      <c r="B49" s="56">
        <v>387294.65598792</v>
      </c>
      <c r="C49" s="19">
        <v>412491.41</v>
      </c>
      <c r="D49" s="19">
        <v>498033.717</v>
      </c>
      <c r="E49" s="4">
        <v>517715.186</v>
      </c>
      <c r="F49" s="19">
        <v>25196.754012080026</v>
      </c>
      <c r="G49" s="8"/>
      <c r="H49" s="4">
        <v>6.50583570480919</v>
      </c>
      <c r="I49" s="56">
        <v>19681.468999999983</v>
      </c>
      <c r="J49" s="8"/>
      <c r="K49" s="1416">
        <v>3.951834650584507</v>
      </c>
    </row>
    <row r="50" spans="1:11" ht="15" customHeight="1" thickBot="1">
      <c r="A50" s="25" t="s">
        <v>673</v>
      </c>
      <c r="B50" s="57">
        <v>34229.06041964993</v>
      </c>
      <c r="C50" s="20">
        <v>36272.725999999966</v>
      </c>
      <c r="D50" s="20">
        <v>51794.74700000003</v>
      </c>
      <c r="E50" s="21">
        <v>51955.434000000125</v>
      </c>
      <c r="F50" s="20">
        <v>2043.6655803500325</v>
      </c>
      <c r="G50" s="20"/>
      <c r="H50" s="21">
        <v>5.970557050922794</v>
      </c>
      <c r="I50" s="57">
        <v>160.68700000009267</v>
      </c>
      <c r="J50" s="20"/>
      <c r="K50" s="1424">
        <v>0.3102380247172412</v>
      </c>
    </row>
    <row r="51" spans="1:11" ht="15" customHeight="1">
      <c r="A51" s="249" t="s">
        <v>499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15" customHeight="1">
      <c r="A52" s="249" t="s">
        <v>500</v>
      </c>
      <c r="B52" s="62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2" ht="12.75">
      <c r="A53" s="8" t="s">
        <v>991</v>
      </c>
      <c r="B53" s="8"/>
    </row>
    <row r="54" ht="12.75">
      <c r="A54" s="249"/>
    </row>
    <row r="55" ht="12.75">
      <c r="A55" s="249"/>
    </row>
    <row r="56" ht="12.75">
      <c r="A56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82"/>
  <sheetViews>
    <sheetView workbookViewId="0" topLeftCell="B1">
      <selection activeCell="G24" sqref="G24"/>
    </sheetView>
  </sheetViews>
  <sheetFormatPr defaultColWidth="9.140625" defaultRowHeight="12.75"/>
  <cols>
    <col min="1" max="1" width="32.421875" style="153" customWidth="1"/>
    <col min="2" max="3" width="13.421875" style="153" customWidth="1"/>
    <col min="4" max="4" width="12.57421875" style="153" customWidth="1"/>
    <col min="5" max="5" width="12.00390625" style="153" customWidth="1"/>
    <col min="6" max="6" width="12.57421875" style="153" customWidth="1"/>
    <col min="7" max="7" width="8.00390625" style="1431" bestFit="1" customWidth="1"/>
    <col min="8" max="8" width="10.28125" style="153" bestFit="1" customWidth="1"/>
    <col min="9" max="9" width="8.00390625" style="1431" bestFit="1" customWidth="1"/>
    <col min="10" max="16384" width="9.140625" style="153" customWidth="1"/>
  </cols>
  <sheetData>
    <row r="2" spans="1:9" ht="12.75">
      <c r="A2" s="1633" t="s">
        <v>1027</v>
      </c>
      <c r="B2" s="1633"/>
      <c r="C2" s="1633"/>
      <c r="D2" s="1633"/>
      <c r="E2" s="1633"/>
      <c r="F2" s="1633"/>
      <c r="G2" s="1633"/>
      <c r="H2" s="1633"/>
      <c r="I2" s="1633"/>
    </row>
    <row r="3" spans="1:9" ht="15.75">
      <c r="A3" s="1611" t="s">
        <v>1426</v>
      </c>
      <c r="B3" s="1611"/>
      <c r="C3" s="1611"/>
      <c r="D3" s="1611"/>
      <c r="E3" s="1611"/>
      <c r="F3" s="1611"/>
      <c r="G3" s="1611"/>
      <c r="H3" s="1611"/>
      <c r="I3" s="1611"/>
    </row>
    <row r="4" spans="8:9" ht="13.5" thickBot="1">
      <c r="H4" s="1604" t="s">
        <v>582</v>
      </c>
      <c r="I4" s="1605"/>
    </row>
    <row r="5" spans="1:9" ht="12.75">
      <c r="A5" s="1446"/>
      <c r="B5" s="1603">
        <v>2008</v>
      </c>
      <c r="C5" s="1603">
        <v>2008</v>
      </c>
      <c r="D5" s="1603">
        <v>2009</v>
      </c>
      <c r="E5" s="1603">
        <v>2009</v>
      </c>
      <c r="F5" s="1598" t="s">
        <v>690</v>
      </c>
      <c r="G5" s="1599"/>
      <c r="H5" s="1599"/>
      <c r="I5" s="1600"/>
    </row>
    <row r="6" spans="1:9" ht="12.75">
      <c r="A6" s="1447"/>
      <c r="B6" s="1602"/>
      <c r="C6" s="1602"/>
      <c r="D6" s="1602"/>
      <c r="E6" s="1602"/>
      <c r="F6" s="1601" t="s">
        <v>336</v>
      </c>
      <c r="G6" s="1585"/>
      <c r="H6" s="1601" t="s">
        <v>1219</v>
      </c>
      <c r="I6" s="1586"/>
    </row>
    <row r="7" spans="1:9" s="1430" customFormat="1" ht="12.75">
      <c r="A7" s="1448" t="s">
        <v>950</v>
      </c>
      <c r="B7" s="1449" t="s">
        <v>1082</v>
      </c>
      <c r="C7" s="1449" t="s">
        <v>995</v>
      </c>
      <c r="D7" s="1449" t="s">
        <v>1082</v>
      </c>
      <c r="E7" s="1449" t="s">
        <v>995</v>
      </c>
      <c r="F7" s="1450" t="s">
        <v>581</v>
      </c>
      <c r="G7" s="1451" t="s">
        <v>557</v>
      </c>
      <c r="H7" s="1450" t="s">
        <v>581</v>
      </c>
      <c r="I7" s="1452" t="s">
        <v>557</v>
      </c>
    </row>
    <row r="8" spans="1:9" ht="12.75">
      <c r="A8" s="1440" t="s">
        <v>529</v>
      </c>
      <c r="B8" s="384">
        <v>33509.672439350004</v>
      </c>
      <c r="C8" s="385">
        <v>35763.55501970001</v>
      </c>
      <c r="D8" s="384">
        <v>51257.81901970001</v>
      </c>
      <c r="E8" s="385">
        <v>51173.974019700014</v>
      </c>
      <c r="F8" s="386">
        <v>2253.8825803500076</v>
      </c>
      <c r="G8" s="387">
        <v>6.726065688733204</v>
      </c>
      <c r="H8" s="386">
        <v>-83.84499999999389</v>
      </c>
      <c r="I8" s="1441">
        <v>-0.16357504397089076</v>
      </c>
    </row>
    <row r="9" spans="1:9" ht="12.75">
      <c r="A9" s="1440" t="s">
        <v>1385</v>
      </c>
      <c r="B9" s="384">
        <v>1002.6959999999999</v>
      </c>
      <c r="C9" s="385">
        <v>783.038</v>
      </c>
      <c r="D9" s="384">
        <v>1368.6929999999998</v>
      </c>
      <c r="E9" s="385">
        <v>1075.327</v>
      </c>
      <c r="F9" s="388">
        <v>-219.6579999999999</v>
      </c>
      <c r="G9" s="389">
        <v>-21.906739430495374</v>
      </c>
      <c r="H9" s="388">
        <v>-293.36599999999976</v>
      </c>
      <c r="I9" s="1442">
        <v>-21.434025015105636</v>
      </c>
    </row>
    <row r="10" spans="1:9" ht="12.75">
      <c r="A10" s="1443" t="s">
        <v>530</v>
      </c>
      <c r="B10" s="386">
        <v>67863.85598792</v>
      </c>
      <c r="C10" s="390">
        <v>62780.825000000004</v>
      </c>
      <c r="D10" s="386">
        <v>85010.645</v>
      </c>
      <c r="E10" s="390">
        <v>78941.693</v>
      </c>
      <c r="F10" s="386">
        <v>-5083.0309879199995</v>
      </c>
      <c r="G10" s="387">
        <v>-7.490041516097754</v>
      </c>
      <c r="H10" s="386">
        <v>-6068.952000000005</v>
      </c>
      <c r="I10" s="1441">
        <v>-7.1390494684518675</v>
      </c>
    </row>
    <row r="11" spans="1:9" ht="12.75">
      <c r="A11" s="1440" t="s">
        <v>1312</v>
      </c>
      <c r="B11" s="384">
        <v>20509.846999999994</v>
      </c>
      <c r="C11" s="385">
        <v>17992.592</v>
      </c>
      <c r="D11" s="384">
        <v>25452.386000000006</v>
      </c>
      <c r="E11" s="385">
        <v>19587.738</v>
      </c>
      <c r="F11" s="384">
        <v>-2517.2549999999937</v>
      </c>
      <c r="G11" s="391">
        <v>-12.273397261325227</v>
      </c>
      <c r="H11" s="384">
        <v>-5864.648000000005</v>
      </c>
      <c r="I11" s="1444">
        <v>-23.041643325698434</v>
      </c>
    </row>
    <row r="12" spans="1:9" ht="12.75">
      <c r="A12" s="1440" t="s">
        <v>1320</v>
      </c>
      <c r="B12" s="384">
        <v>42420.704000000005</v>
      </c>
      <c r="C12" s="385">
        <v>39346.037</v>
      </c>
      <c r="D12" s="384">
        <v>54016.719</v>
      </c>
      <c r="E12" s="385">
        <v>54956.401000000005</v>
      </c>
      <c r="F12" s="384">
        <v>-3074.6670000000086</v>
      </c>
      <c r="G12" s="391">
        <v>-7.248033884586187</v>
      </c>
      <c r="H12" s="384">
        <v>939.682000000008</v>
      </c>
      <c r="I12" s="1444">
        <v>1.7396132482611688</v>
      </c>
    </row>
    <row r="13" spans="1:9" ht="12.75">
      <c r="A13" s="1440" t="s">
        <v>531</v>
      </c>
      <c r="B13" s="384">
        <v>16987.573</v>
      </c>
      <c r="C13" s="385">
        <v>14598.874</v>
      </c>
      <c r="D13" s="384">
        <v>16582.794</v>
      </c>
      <c r="E13" s="385">
        <v>19350.738</v>
      </c>
      <c r="F13" s="384">
        <v>-2388.6990000000005</v>
      </c>
      <c r="G13" s="391">
        <v>-14.061449507825518</v>
      </c>
      <c r="H13" s="384">
        <v>2767.9439999999995</v>
      </c>
      <c r="I13" s="1444">
        <v>16.69166245446937</v>
      </c>
    </row>
    <row r="14" spans="1:9" ht="12.75">
      <c r="A14" s="1440" t="s">
        <v>532</v>
      </c>
      <c r="B14" s="384">
        <v>16968.761000000002</v>
      </c>
      <c r="C14" s="385">
        <v>17677.222999999998</v>
      </c>
      <c r="D14" s="384">
        <v>18644.785</v>
      </c>
      <c r="E14" s="385">
        <v>21316.679000000004</v>
      </c>
      <c r="F14" s="384">
        <v>708.4619999999959</v>
      </c>
      <c r="G14" s="391">
        <v>4.175095636033744</v>
      </c>
      <c r="H14" s="384">
        <v>2671.894000000004</v>
      </c>
      <c r="I14" s="1444">
        <v>14.330516549265674</v>
      </c>
    </row>
    <row r="15" spans="1:9" ht="12.75">
      <c r="A15" s="1440" t="s">
        <v>533</v>
      </c>
      <c r="B15" s="384">
        <v>4107.637</v>
      </c>
      <c r="C15" s="385">
        <v>3280.2349999999997</v>
      </c>
      <c r="D15" s="384">
        <v>10805.367000000002</v>
      </c>
      <c r="E15" s="385">
        <v>6917.420999999999</v>
      </c>
      <c r="F15" s="384">
        <v>-827.402</v>
      </c>
      <c r="G15" s="391">
        <v>-20.14301653237616</v>
      </c>
      <c r="H15" s="384">
        <v>-3887.9460000000026</v>
      </c>
      <c r="I15" s="1444">
        <v>-35.981619134269124</v>
      </c>
    </row>
    <row r="16" spans="1:9" ht="12.75">
      <c r="A16" s="1440" t="s">
        <v>534</v>
      </c>
      <c r="B16" s="384">
        <v>4356.733</v>
      </c>
      <c r="C16" s="385">
        <v>3789.705</v>
      </c>
      <c r="D16" s="384">
        <v>7983.772999999999</v>
      </c>
      <c r="E16" s="385">
        <v>7371.563000000001</v>
      </c>
      <c r="F16" s="384">
        <v>-567.0280000000002</v>
      </c>
      <c r="G16" s="391">
        <v>-13.014981638764647</v>
      </c>
      <c r="H16" s="384">
        <v>-612.2099999999982</v>
      </c>
      <c r="I16" s="1444">
        <v>-7.668178942462396</v>
      </c>
    </row>
    <row r="17" spans="1:9" ht="12.75">
      <c r="A17" s="1445" t="s">
        <v>535</v>
      </c>
      <c r="B17" s="388">
        <v>4223.2970000000005</v>
      </c>
      <c r="C17" s="392">
        <v>4417.058</v>
      </c>
      <c r="D17" s="388">
        <v>5064.507</v>
      </c>
      <c r="E17" s="392">
        <v>3737.804</v>
      </c>
      <c r="F17" s="388">
        <v>193.7609999999995</v>
      </c>
      <c r="G17" s="389">
        <v>4.587908451619659</v>
      </c>
      <c r="H17" s="388">
        <v>-1326.7029999999995</v>
      </c>
      <c r="I17" s="1442">
        <v>-26.19609371652561</v>
      </c>
    </row>
    <row r="18" spans="1:9" ht="12.75">
      <c r="A18" s="1440" t="s">
        <v>536</v>
      </c>
      <c r="B18" s="386">
        <v>37076.32399999999</v>
      </c>
      <c r="C18" s="390">
        <v>42105.166</v>
      </c>
      <c r="D18" s="386">
        <v>38993.291000000005</v>
      </c>
      <c r="E18" s="390">
        <v>39580.492</v>
      </c>
      <c r="F18" s="384">
        <v>5028.842000000004</v>
      </c>
      <c r="G18" s="391">
        <v>13.563485959395557</v>
      </c>
      <c r="H18" s="384">
        <v>587.2009999999937</v>
      </c>
      <c r="I18" s="1444">
        <v>1.5059026436111627</v>
      </c>
    </row>
    <row r="19" spans="1:9" ht="12.75">
      <c r="A19" s="1440" t="s">
        <v>537</v>
      </c>
      <c r="B19" s="384">
        <v>27693.958999999995</v>
      </c>
      <c r="C19" s="385">
        <v>26468.563000000002</v>
      </c>
      <c r="D19" s="384">
        <v>36186.736999999994</v>
      </c>
      <c r="E19" s="385">
        <v>41963.65699999999</v>
      </c>
      <c r="F19" s="384">
        <v>-1225.3959999999934</v>
      </c>
      <c r="G19" s="391">
        <v>-4.424777259184913</v>
      </c>
      <c r="H19" s="384">
        <v>5776.92</v>
      </c>
      <c r="I19" s="1444">
        <v>15.964191521330036</v>
      </c>
    </row>
    <row r="20" spans="1:9" ht="12.75">
      <c r="A20" s="1440" t="s">
        <v>539</v>
      </c>
      <c r="B20" s="384">
        <v>4555.043000000001</v>
      </c>
      <c r="C20" s="385">
        <v>3412.916</v>
      </c>
      <c r="D20" s="384">
        <v>12856.134</v>
      </c>
      <c r="E20" s="385">
        <v>5917.224</v>
      </c>
      <c r="F20" s="384">
        <v>-1142.1270000000004</v>
      </c>
      <c r="G20" s="391">
        <v>-25.073901607515015</v>
      </c>
      <c r="H20" s="384">
        <v>-6938.91</v>
      </c>
      <c r="I20" s="1444">
        <v>-53.97353512338935</v>
      </c>
    </row>
    <row r="21" spans="1:9" ht="12.75">
      <c r="A21" s="1440" t="s">
        <v>540</v>
      </c>
      <c r="B21" s="384">
        <v>13923.245</v>
      </c>
      <c r="C21" s="385">
        <v>13180.394</v>
      </c>
      <c r="D21" s="384">
        <v>18845.015000000007</v>
      </c>
      <c r="E21" s="385">
        <v>20071.333</v>
      </c>
      <c r="F21" s="384">
        <v>-742.8510000000006</v>
      </c>
      <c r="G21" s="391">
        <v>-5.335329515497289</v>
      </c>
      <c r="H21" s="384">
        <v>1226.317999999992</v>
      </c>
      <c r="I21" s="1444">
        <v>6.507386701469814</v>
      </c>
    </row>
    <row r="22" spans="1:9" ht="12.75">
      <c r="A22" s="1440" t="s">
        <v>541</v>
      </c>
      <c r="B22" s="384">
        <v>227481.78699999998</v>
      </c>
      <c r="C22" s="385">
        <v>256362.34100000007</v>
      </c>
      <c r="D22" s="384">
        <v>303560.2919999999</v>
      </c>
      <c r="E22" s="385">
        <v>316917.528</v>
      </c>
      <c r="F22" s="384">
        <v>28880.55400000009</v>
      </c>
      <c r="G22" s="391">
        <v>12.695765397693176</v>
      </c>
      <c r="H22" s="384">
        <v>13357.236000000092</v>
      </c>
      <c r="I22" s="1444">
        <v>4.400192104176819</v>
      </c>
    </row>
    <row r="23" spans="1:9" ht="13.5" thickBot="1">
      <c r="A23" s="1440" t="s">
        <v>542</v>
      </c>
      <c r="B23" s="384">
        <v>8624.2331</v>
      </c>
      <c r="C23" s="385">
        <v>7187.0681</v>
      </c>
      <c r="D23" s="384">
        <v>9673.6941</v>
      </c>
      <c r="E23" s="385">
        <v>14684.19</v>
      </c>
      <c r="F23" s="384">
        <v>-1437.165</v>
      </c>
      <c r="G23" s="391">
        <v>-16.66426432745654</v>
      </c>
      <c r="H23" s="384">
        <v>5010.4959</v>
      </c>
      <c r="I23" s="1444">
        <v>51.79506244672343</v>
      </c>
    </row>
    <row r="24" spans="1:9" s="255" customFormat="1" ht="13.5" thickBot="1">
      <c r="A24" s="1425" t="s">
        <v>543</v>
      </c>
      <c r="B24" s="1439">
        <v>421730.81552727</v>
      </c>
      <c r="C24" s="1426">
        <v>448043.8661197001</v>
      </c>
      <c r="D24" s="1439">
        <v>557752.3201196999</v>
      </c>
      <c r="E24" s="1426">
        <v>570325.4180196999</v>
      </c>
      <c r="F24" s="1427">
        <v>26313.050592430052</v>
      </c>
      <c r="G24" s="1428">
        <v>6.239299957137847</v>
      </c>
      <c r="H24" s="1427">
        <v>12573.097899999935</v>
      </c>
      <c r="I24" s="1429">
        <v>2.2542439442119413</v>
      </c>
    </row>
    <row r="25" spans="1:9" ht="12.75">
      <c r="A25" s="157"/>
      <c r="B25" s="1432"/>
      <c r="C25" s="1432"/>
      <c r="D25" s="1432"/>
      <c r="E25" s="1432"/>
      <c r="F25" s="1432"/>
      <c r="G25" s="1433"/>
      <c r="H25" s="1432"/>
      <c r="I25" s="1434"/>
    </row>
    <row r="26" spans="1:9" ht="12.75" hidden="1">
      <c r="A26" s="253" t="s">
        <v>306</v>
      </c>
      <c r="B26" s="1432"/>
      <c r="C26" s="1432"/>
      <c r="D26" s="1432"/>
      <c r="E26" s="1432"/>
      <c r="F26" s="1432"/>
      <c r="G26" s="1433"/>
      <c r="H26" s="1432"/>
      <c r="I26" s="1434"/>
    </row>
    <row r="27" spans="1:9" ht="12.75" hidden="1">
      <c r="A27" s="157" t="s">
        <v>307</v>
      </c>
      <c r="B27" s="1432"/>
      <c r="C27" s="1432"/>
      <c r="D27" s="1432"/>
      <c r="E27" s="1432"/>
      <c r="F27" s="1432"/>
      <c r="G27" s="1433"/>
      <c r="H27" s="1432"/>
      <c r="I27" s="1434"/>
    </row>
    <row r="28" spans="1:9" ht="12.75" hidden="1">
      <c r="A28" s="255" t="s">
        <v>308</v>
      </c>
      <c r="I28" s="1434"/>
    </row>
    <row r="29" spans="1:9" ht="12.75" hidden="1">
      <c r="A29" s="153" t="s">
        <v>309</v>
      </c>
      <c r="I29" s="1434"/>
    </row>
    <row r="30" spans="1:9" ht="12.75" hidden="1">
      <c r="A30" s="255" t="s">
        <v>310</v>
      </c>
      <c r="I30" s="1434"/>
    </row>
    <row r="31" spans="1:9" ht="12.75" hidden="1">
      <c r="A31" s="153" t="s">
        <v>311</v>
      </c>
      <c r="I31" s="1434"/>
    </row>
    <row r="32" ht="12.75" hidden="1">
      <c r="I32" s="1434"/>
    </row>
    <row r="33" spans="1:9" s="1435" customFormat="1" ht="12.75">
      <c r="A33" s="1435" t="s">
        <v>511</v>
      </c>
      <c r="G33" s="1436"/>
      <c r="I33" s="1437"/>
    </row>
    <row r="34" ht="12.75">
      <c r="I34" s="1434"/>
    </row>
    <row r="35" ht="12.75">
      <c r="I35" s="1434"/>
    </row>
    <row r="36" ht="12.75">
      <c r="I36" s="1434"/>
    </row>
    <row r="37" ht="12.75">
      <c r="I37" s="1434"/>
    </row>
    <row r="38" ht="12.75">
      <c r="I38" s="1434"/>
    </row>
    <row r="39" ht="12.75">
      <c r="I39" s="1434"/>
    </row>
    <row r="40" ht="12.75">
      <c r="I40" s="1434"/>
    </row>
    <row r="41" ht="12.75">
      <c r="I41" s="1434"/>
    </row>
    <row r="42" ht="12.75">
      <c r="I42" s="1434"/>
    </row>
    <row r="43" ht="12.75">
      <c r="I43" s="1434"/>
    </row>
    <row r="44" ht="12.75">
      <c r="I44" s="1434"/>
    </row>
    <row r="45" ht="12.75">
      <c r="I45" s="1434"/>
    </row>
    <row r="46" ht="12.75">
      <c r="I46" s="1434"/>
    </row>
    <row r="47" ht="12.75">
      <c r="I47" s="1434"/>
    </row>
    <row r="48" ht="12.75">
      <c r="I48" s="1434"/>
    </row>
    <row r="49" ht="12.75">
      <c r="I49" s="1434"/>
    </row>
    <row r="50" ht="12.75">
      <c r="I50" s="1434"/>
    </row>
    <row r="51" ht="12.75">
      <c r="I51" s="1434"/>
    </row>
    <row r="52" ht="12.75">
      <c r="I52" s="1434"/>
    </row>
    <row r="53" ht="12.75">
      <c r="I53" s="1434"/>
    </row>
    <row r="54" ht="12.75">
      <c r="I54" s="1434"/>
    </row>
    <row r="55" ht="12.75">
      <c r="I55" s="1434"/>
    </row>
    <row r="56" ht="12.75">
      <c r="I56" s="1434"/>
    </row>
    <row r="57" ht="12.75">
      <c r="I57" s="1434"/>
    </row>
    <row r="58" ht="12.75">
      <c r="I58" s="1434"/>
    </row>
    <row r="59" ht="12.75">
      <c r="I59" s="1434"/>
    </row>
    <row r="60" ht="12.75">
      <c r="I60" s="1434"/>
    </row>
    <row r="61" ht="12.75">
      <c r="I61" s="1434"/>
    </row>
    <row r="62" ht="12.75">
      <c r="I62" s="1434"/>
    </row>
    <row r="63" ht="12.75">
      <c r="I63" s="1434"/>
    </row>
    <row r="64" ht="12.75">
      <c r="I64" s="1434"/>
    </row>
    <row r="65" ht="12.75">
      <c r="I65" s="1434"/>
    </row>
    <row r="66" ht="12.75">
      <c r="I66" s="1434"/>
    </row>
    <row r="67" ht="12.75">
      <c r="I67" s="1434"/>
    </row>
    <row r="68" ht="12.75">
      <c r="I68" s="1434"/>
    </row>
    <row r="69" ht="12.75">
      <c r="I69" s="1434"/>
    </row>
    <row r="70" ht="12.75">
      <c r="I70" s="1434"/>
    </row>
    <row r="71" ht="12.75">
      <c r="I71" s="1434"/>
    </row>
    <row r="72" ht="12.75">
      <c r="I72" s="1434"/>
    </row>
    <row r="73" ht="12.75">
      <c r="I73" s="1434"/>
    </row>
    <row r="74" ht="12.75">
      <c r="I74" s="1434"/>
    </row>
    <row r="75" ht="12.75">
      <c r="I75" s="1434"/>
    </row>
    <row r="76" ht="12.75">
      <c r="I76" s="1434"/>
    </row>
    <row r="77" ht="12.75">
      <c r="I77" s="1434"/>
    </row>
    <row r="78" ht="12.75">
      <c r="I78" s="1434"/>
    </row>
    <row r="79" ht="12.75">
      <c r="I79" s="1434"/>
    </row>
    <row r="80" ht="12.75">
      <c r="I80" s="1434"/>
    </row>
    <row r="81" ht="12.75">
      <c r="I81" s="1434"/>
    </row>
    <row r="82" ht="12.75">
      <c r="I82" s="1434"/>
    </row>
    <row r="83" ht="12.75">
      <c r="I83" s="1434"/>
    </row>
    <row r="84" ht="12.75">
      <c r="I84" s="1434"/>
    </row>
    <row r="85" ht="12.75">
      <c r="I85" s="1434"/>
    </row>
    <row r="86" ht="12.75">
      <c r="I86" s="1434"/>
    </row>
    <row r="87" ht="12.75">
      <c r="I87" s="1434"/>
    </row>
    <row r="88" ht="12.75">
      <c r="I88" s="1434"/>
    </row>
    <row r="89" ht="12.75">
      <c r="I89" s="1434"/>
    </row>
    <row r="90" ht="12.75">
      <c r="I90" s="1434"/>
    </row>
    <row r="91" ht="12.75">
      <c r="I91" s="1434"/>
    </row>
    <row r="92" ht="12.75">
      <c r="I92" s="1434"/>
    </row>
    <row r="93" ht="12.75">
      <c r="I93" s="1434"/>
    </row>
    <row r="94" ht="12.75">
      <c r="I94" s="1434"/>
    </row>
    <row r="95" ht="12.75">
      <c r="I95" s="1434"/>
    </row>
    <row r="96" ht="12.75">
      <c r="I96" s="1434"/>
    </row>
    <row r="97" ht="12.75">
      <c r="I97" s="1434"/>
    </row>
    <row r="98" ht="12.75">
      <c r="I98" s="1434"/>
    </row>
    <row r="99" ht="12.75">
      <c r="I99" s="1434"/>
    </row>
    <row r="100" ht="12.75">
      <c r="I100" s="1434"/>
    </row>
    <row r="101" ht="12.75">
      <c r="I101" s="1434"/>
    </row>
    <row r="102" ht="12.75">
      <c r="I102" s="1434"/>
    </row>
    <row r="103" ht="12.75">
      <c r="I103" s="1434"/>
    </row>
    <row r="104" ht="12.75">
      <c r="I104" s="1434"/>
    </row>
    <row r="105" ht="12.75">
      <c r="I105" s="1434"/>
    </row>
    <row r="106" ht="12.75">
      <c r="I106" s="1434"/>
    </row>
    <row r="107" ht="12.75">
      <c r="I107" s="1434"/>
    </row>
    <row r="108" ht="12.75">
      <c r="I108" s="1434"/>
    </row>
    <row r="109" ht="12.75">
      <c r="I109" s="1434"/>
    </row>
    <row r="110" ht="12.75">
      <c r="I110" s="1434"/>
    </row>
    <row r="111" ht="12.75">
      <c r="I111" s="1434"/>
    </row>
    <row r="112" ht="12.75">
      <c r="I112" s="1434"/>
    </row>
    <row r="113" ht="12.75">
      <c r="I113" s="1434"/>
    </row>
    <row r="114" ht="12.75">
      <c r="I114" s="1434"/>
    </row>
    <row r="115" ht="12.75">
      <c r="I115" s="1434"/>
    </row>
    <row r="116" ht="12.75">
      <c r="I116" s="1434"/>
    </row>
    <row r="117" ht="12.75">
      <c r="I117" s="1434"/>
    </row>
    <row r="118" ht="12.75">
      <c r="I118" s="1434"/>
    </row>
    <row r="119" ht="12.75">
      <c r="I119" s="1434"/>
    </row>
    <row r="120" ht="12.75">
      <c r="I120" s="1434"/>
    </row>
    <row r="121" ht="12.75">
      <c r="I121" s="1434"/>
    </row>
    <row r="122" ht="12.75">
      <c r="I122" s="1434"/>
    </row>
    <row r="123" ht="12.75">
      <c r="I123" s="1434"/>
    </row>
    <row r="124" ht="12.75">
      <c r="I124" s="1434"/>
    </row>
    <row r="125" ht="12.75">
      <c r="I125" s="1434"/>
    </row>
    <row r="126" ht="12.75">
      <c r="I126" s="1434"/>
    </row>
    <row r="127" ht="12.75">
      <c r="I127" s="1434"/>
    </row>
    <row r="128" ht="12.75">
      <c r="I128" s="1434"/>
    </row>
    <row r="129" ht="12.75">
      <c r="I129" s="1434"/>
    </row>
    <row r="130" ht="12.75">
      <c r="I130" s="1434"/>
    </row>
    <row r="131" ht="12.75">
      <c r="I131" s="1434"/>
    </row>
    <row r="132" ht="12.75">
      <c r="I132" s="1434"/>
    </row>
    <row r="133" ht="12.75">
      <c r="I133" s="1434"/>
    </row>
    <row r="134" ht="12.75">
      <c r="I134" s="1434"/>
    </row>
    <row r="135" ht="12.75">
      <c r="I135" s="1434"/>
    </row>
    <row r="136" ht="12.75">
      <c r="I136" s="1434"/>
    </row>
    <row r="137" ht="12.75">
      <c r="I137" s="1434"/>
    </row>
    <row r="138" ht="12.75">
      <c r="I138" s="1434"/>
    </row>
    <row r="139" ht="12.75">
      <c r="I139" s="1434"/>
    </row>
    <row r="140" ht="12.75">
      <c r="I140" s="1434"/>
    </row>
    <row r="141" ht="12.75">
      <c r="I141" s="1434"/>
    </row>
    <row r="142" ht="12.75">
      <c r="I142" s="1434"/>
    </row>
    <row r="143" ht="12.75">
      <c r="I143" s="1434"/>
    </row>
    <row r="144" ht="12.75">
      <c r="I144" s="1434"/>
    </row>
    <row r="145" ht="12.75">
      <c r="I145" s="1434"/>
    </row>
    <row r="146" ht="12.75">
      <c r="I146" s="1434"/>
    </row>
    <row r="147" ht="12.75">
      <c r="I147" s="1434"/>
    </row>
    <row r="148" ht="12.75">
      <c r="I148" s="1434"/>
    </row>
    <row r="149" ht="12.75">
      <c r="I149" s="1434"/>
    </row>
    <row r="150" ht="12.75">
      <c r="I150" s="1434"/>
    </row>
    <row r="151" ht="12.75">
      <c r="I151" s="1434"/>
    </row>
    <row r="152" ht="12.75">
      <c r="I152" s="1434"/>
    </row>
    <row r="153" ht="12.75">
      <c r="I153" s="1434"/>
    </row>
    <row r="154" ht="12.75">
      <c r="I154" s="1434"/>
    </row>
    <row r="155" ht="12.75">
      <c r="I155" s="1434"/>
    </row>
    <row r="156" ht="12.75">
      <c r="I156" s="1434"/>
    </row>
    <row r="157" ht="12.75">
      <c r="I157" s="1434"/>
    </row>
    <row r="158" ht="12.75">
      <c r="I158" s="1434"/>
    </row>
    <row r="159" ht="12.75">
      <c r="I159" s="1434"/>
    </row>
    <row r="160" ht="12.75">
      <c r="I160" s="1434"/>
    </row>
    <row r="161" ht="12.75">
      <c r="I161" s="1434"/>
    </row>
    <row r="162" ht="12.75">
      <c r="I162" s="1434"/>
    </row>
    <row r="163" ht="12.75">
      <c r="I163" s="1434"/>
    </row>
    <row r="164" ht="12.75">
      <c r="I164" s="1434"/>
    </row>
    <row r="165" ht="12.75">
      <c r="I165" s="1434"/>
    </row>
    <row r="166" ht="12.75">
      <c r="I166" s="1434"/>
    </row>
    <row r="167" ht="12.75">
      <c r="I167" s="1434"/>
    </row>
    <row r="168" ht="12.75">
      <c r="I168" s="1434"/>
    </row>
    <row r="169" ht="12.75">
      <c r="I169" s="1434"/>
    </row>
    <row r="170" ht="12.75">
      <c r="I170" s="1434"/>
    </row>
    <row r="171" ht="12.75">
      <c r="I171" s="1434"/>
    </row>
    <row r="172" ht="12.75">
      <c r="I172" s="1434"/>
    </row>
    <row r="173" ht="12.75">
      <c r="I173" s="1434"/>
    </row>
    <row r="174" ht="12.75">
      <c r="I174" s="1434"/>
    </row>
    <row r="175" ht="12.75">
      <c r="I175" s="1434"/>
    </row>
    <row r="176" ht="12.75">
      <c r="I176" s="1434"/>
    </row>
    <row r="177" ht="12.75">
      <c r="I177" s="1434"/>
    </row>
    <row r="178" ht="12.75">
      <c r="I178" s="1434"/>
    </row>
    <row r="179" ht="12.75">
      <c r="I179" s="1434"/>
    </row>
    <row r="180" ht="12.75">
      <c r="I180" s="1434"/>
    </row>
    <row r="181" ht="12.75">
      <c r="I181" s="1434"/>
    </row>
    <row r="182" ht="12.75">
      <c r="I182" s="1434"/>
    </row>
    <row r="183" ht="12.75">
      <c r="I183" s="1434"/>
    </row>
    <row r="184" ht="12.75">
      <c r="I184" s="1434"/>
    </row>
    <row r="185" ht="12.75">
      <c r="I185" s="1434"/>
    </row>
    <row r="186" ht="12.75">
      <c r="I186" s="1434"/>
    </row>
    <row r="187" ht="12.75">
      <c r="I187" s="1434"/>
    </row>
    <row r="188" ht="12.75">
      <c r="I188" s="1434"/>
    </row>
    <row r="189" ht="12.75">
      <c r="I189" s="1434"/>
    </row>
    <row r="190" ht="12.75">
      <c r="I190" s="1434"/>
    </row>
    <row r="191" ht="12.75">
      <c r="I191" s="1434"/>
    </row>
    <row r="192" ht="12.75">
      <c r="I192" s="1434"/>
    </row>
    <row r="193" ht="12.75">
      <c r="I193" s="1434"/>
    </row>
    <row r="194" ht="12.75">
      <c r="I194" s="1434"/>
    </row>
    <row r="195" ht="12.75">
      <c r="I195" s="1434"/>
    </row>
    <row r="196" ht="12.75">
      <c r="I196" s="1434"/>
    </row>
    <row r="197" ht="12.75">
      <c r="I197" s="1434"/>
    </row>
    <row r="198" ht="12.75">
      <c r="I198" s="1434"/>
    </row>
    <row r="199" ht="12.75">
      <c r="I199" s="1434"/>
    </row>
    <row r="200" ht="12.75">
      <c r="I200" s="1434"/>
    </row>
    <row r="201" ht="12.75">
      <c r="I201" s="1434"/>
    </row>
    <row r="202" ht="12.75">
      <c r="I202" s="1434"/>
    </row>
    <row r="203" ht="12.75">
      <c r="I203" s="1434"/>
    </row>
    <row r="204" ht="12.75">
      <c r="I204" s="1434"/>
    </row>
    <row r="205" ht="12.75">
      <c r="I205" s="1434"/>
    </row>
    <row r="206" ht="12.75">
      <c r="I206" s="1434"/>
    </row>
    <row r="207" ht="12.75">
      <c r="I207" s="1434"/>
    </row>
    <row r="208" ht="12.75">
      <c r="I208" s="1434"/>
    </row>
    <row r="209" ht="12.75">
      <c r="I209" s="1434"/>
    </row>
    <row r="210" ht="12.75">
      <c r="I210" s="1434"/>
    </row>
    <row r="211" ht="12.75">
      <c r="I211" s="1434"/>
    </row>
    <row r="212" ht="12.75">
      <c r="I212" s="1434"/>
    </row>
    <row r="213" ht="12.75">
      <c r="I213" s="1434"/>
    </row>
    <row r="214" ht="12.75">
      <c r="I214" s="1434"/>
    </row>
    <row r="215" ht="12.75">
      <c r="I215" s="1434"/>
    </row>
    <row r="216" ht="12.75">
      <c r="I216" s="1434"/>
    </row>
    <row r="217" ht="12.75">
      <c r="I217" s="1434"/>
    </row>
    <row r="218" ht="12.75">
      <c r="I218" s="1434"/>
    </row>
    <row r="219" ht="12.75">
      <c r="I219" s="1434"/>
    </row>
    <row r="220" ht="12.75">
      <c r="I220" s="1434"/>
    </row>
    <row r="221" ht="12.75">
      <c r="I221" s="1434"/>
    </row>
    <row r="222" ht="12.75">
      <c r="I222" s="1434"/>
    </row>
    <row r="223" ht="12.75">
      <c r="I223" s="1434"/>
    </row>
    <row r="224" ht="12.75">
      <c r="I224" s="1434"/>
    </row>
    <row r="225" ht="12.75">
      <c r="I225" s="1434"/>
    </row>
    <row r="226" ht="12.75">
      <c r="I226" s="1434"/>
    </row>
    <row r="227" ht="12.75">
      <c r="I227" s="1434"/>
    </row>
    <row r="228" ht="12.75">
      <c r="I228" s="1434"/>
    </row>
    <row r="229" ht="12.75">
      <c r="I229" s="1434"/>
    </row>
    <row r="230" ht="12.75">
      <c r="I230" s="1434"/>
    </row>
    <row r="231" ht="12.75">
      <c r="I231" s="1434"/>
    </row>
    <row r="232" ht="12.75">
      <c r="I232" s="1434"/>
    </row>
    <row r="233" ht="12.75">
      <c r="I233" s="1434"/>
    </row>
    <row r="234" ht="12.75">
      <c r="I234" s="1434"/>
    </row>
    <row r="235" ht="12.75">
      <c r="I235" s="1434"/>
    </row>
    <row r="236" ht="12.75">
      <c r="I236" s="1434"/>
    </row>
    <row r="237" ht="12.75">
      <c r="I237" s="1434"/>
    </row>
    <row r="238" ht="12.75">
      <c r="I238" s="1434"/>
    </row>
    <row r="239" ht="12.75">
      <c r="I239" s="1434"/>
    </row>
    <row r="240" ht="12.75">
      <c r="I240" s="1434"/>
    </row>
    <row r="241" ht="12.75">
      <c r="I241" s="1434"/>
    </row>
    <row r="242" ht="12.75">
      <c r="I242" s="1434"/>
    </row>
    <row r="243" ht="12.75">
      <c r="I243" s="1434"/>
    </row>
    <row r="244" ht="12.75">
      <c r="I244" s="1434"/>
    </row>
    <row r="245" ht="12.75">
      <c r="I245" s="1434"/>
    </row>
    <row r="246" ht="12.75">
      <c r="I246" s="1434"/>
    </row>
    <row r="247" ht="12.75">
      <c r="I247" s="1434"/>
    </row>
    <row r="248" ht="12.75">
      <c r="I248" s="1434"/>
    </row>
    <row r="249" ht="12.75">
      <c r="I249" s="1434"/>
    </row>
    <row r="250" ht="12.75">
      <c r="I250" s="1434"/>
    </row>
    <row r="251" ht="12.75">
      <c r="I251" s="1434"/>
    </row>
    <row r="252" ht="12.75">
      <c r="I252" s="1434"/>
    </row>
    <row r="253" ht="12.75">
      <c r="I253" s="1434"/>
    </row>
    <row r="254" ht="12.75">
      <c r="I254" s="1434"/>
    </row>
    <row r="255" ht="12.75">
      <c r="I255" s="1434"/>
    </row>
    <row r="256" ht="12.75">
      <c r="I256" s="1434"/>
    </row>
    <row r="257" ht="12.75">
      <c r="I257" s="1434"/>
    </row>
    <row r="258" ht="12.75">
      <c r="I258" s="1434"/>
    </row>
    <row r="259" ht="12.75">
      <c r="I259" s="1434"/>
    </row>
    <row r="260" ht="12.75">
      <c r="I260" s="1434"/>
    </row>
    <row r="261" ht="12.75">
      <c r="I261" s="1434"/>
    </row>
    <row r="262" ht="12.75">
      <c r="I262" s="1434"/>
    </row>
    <row r="263" ht="12.75">
      <c r="I263" s="1434"/>
    </row>
    <row r="264" ht="12.75">
      <c r="I264" s="1434"/>
    </row>
    <row r="265" ht="12.75">
      <c r="I265" s="1434"/>
    </row>
    <row r="266" ht="12.75">
      <c r="I266" s="1434"/>
    </row>
    <row r="267" ht="12.75">
      <c r="I267" s="1434"/>
    </row>
    <row r="268" ht="12.75">
      <c r="I268" s="1434"/>
    </row>
    <row r="269" ht="12.75">
      <c r="I269" s="1434"/>
    </row>
    <row r="270" ht="12.75">
      <c r="I270" s="1434"/>
    </row>
    <row r="271" ht="12.75">
      <c r="I271" s="1434"/>
    </row>
    <row r="272" ht="12.75">
      <c r="I272" s="1434"/>
    </row>
    <row r="273" ht="12.75">
      <c r="I273" s="1434"/>
    </row>
    <row r="274" ht="12.75">
      <c r="I274" s="1434"/>
    </row>
    <row r="275" ht="12.75">
      <c r="I275" s="1434"/>
    </row>
    <row r="276" ht="12.75">
      <c r="I276" s="1434"/>
    </row>
    <row r="277" ht="12.75">
      <c r="I277" s="1434"/>
    </row>
    <row r="278" ht="12.75">
      <c r="I278" s="1434"/>
    </row>
    <row r="279" ht="12.75">
      <c r="I279" s="1434"/>
    </row>
    <row r="280" ht="12.75">
      <c r="I280" s="1434"/>
    </row>
    <row r="281" ht="12.75">
      <c r="I281" s="1434"/>
    </row>
    <row r="282" ht="12.75">
      <c r="I282" s="1434"/>
    </row>
    <row r="283" ht="12.75">
      <c r="I283" s="1434"/>
    </row>
    <row r="284" ht="12.75">
      <c r="I284" s="1434"/>
    </row>
    <row r="285" ht="12.75">
      <c r="I285" s="1434"/>
    </row>
    <row r="286" ht="12.75">
      <c r="I286" s="1434"/>
    </row>
    <row r="287" ht="12.75">
      <c r="I287" s="1434"/>
    </row>
    <row r="288" ht="12.75">
      <c r="I288" s="1434"/>
    </row>
    <row r="289" ht="12.75">
      <c r="I289" s="1434"/>
    </row>
    <row r="290" ht="12.75">
      <c r="I290" s="1434"/>
    </row>
    <row r="291" ht="12.75">
      <c r="I291" s="1434"/>
    </row>
    <row r="292" ht="12.75">
      <c r="I292" s="1434"/>
    </row>
    <row r="293" ht="12.75">
      <c r="I293" s="1434"/>
    </row>
    <row r="294" ht="12.75">
      <c r="I294" s="1434"/>
    </row>
    <row r="295" ht="12.75">
      <c r="I295" s="1434"/>
    </row>
    <row r="296" ht="12.75">
      <c r="I296" s="1434"/>
    </row>
    <row r="297" ht="12.75">
      <c r="I297" s="1434"/>
    </row>
    <row r="298" ht="12.75">
      <c r="I298" s="1434"/>
    </row>
    <row r="299" ht="12.75">
      <c r="I299" s="1434"/>
    </row>
    <row r="300" ht="12.75">
      <c r="I300" s="1434"/>
    </row>
    <row r="301" ht="12.75">
      <c r="I301" s="1434"/>
    </row>
    <row r="302" ht="12.75">
      <c r="I302" s="1434"/>
    </row>
    <row r="303" ht="12.75">
      <c r="I303" s="1434"/>
    </row>
    <row r="304" ht="12.75">
      <c r="I304" s="1434"/>
    </row>
    <row r="305" ht="12.75">
      <c r="I305" s="1434"/>
    </row>
    <row r="306" ht="12.75">
      <c r="I306" s="1434"/>
    </row>
    <row r="307" ht="12.75">
      <c r="I307" s="1434"/>
    </row>
    <row r="308" ht="12.75">
      <c r="I308" s="1434"/>
    </row>
    <row r="309" ht="12.75">
      <c r="I309" s="1434"/>
    </row>
    <row r="310" ht="12.75">
      <c r="I310" s="1434"/>
    </row>
    <row r="311" ht="12.75">
      <c r="I311" s="1434"/>
    </row>
    <row r="312" ht="12.75">
      <c r="I312" s="1434"/>
    </row>
    <row r="313" ht="12.75">
      <c r="I313" s="1434"/>
    </row>
    <row r="314" ht="12.75">
      <c r="I314" s="1434"/>
    </row>
    <row r="315" ht="12.75">
      <c r="I315" s="1434"/>
    </row>
    <row r="316" ht="12.75">
      <c r="I316" s="1434"/>
    </row>
    <row r="317" ht="12.75">
      <c r="I317" s="1434"/>
    </row>
    <row r="318" ht="12.75">
      <c r="I318" s="1434"/>
    </row>
    <row r="319" ht="12.75">
      <c r="I319" s="1434"/>
    </row>
    <row r="320" ht="12.75">
      <c r="I320" s="1434"/>
    </row>
    <row r="321" ht="12.75">
      <c r="I321" s="1434"/>
    </row>
    <row r="322" ht="12.75">
      <c r="I322" s="1434"/>
    </row>
    <row r="323" ht="12.75">
      <c r="I323" s="1434"/>
    </row>
    <row r="324" ht="12.75">
      <c r="I324" s="1434"/>
    </row>
    <row r="325" ht="12.75">
      <c r="I325" s="1434"/>
    </row>
    <row r="326" ht="12.75">
      <c r="I326" s="1434"/>
    </row>
    <row r="327" ht="12.75">
      <c r="I327" s="1434"/>
    </row>
    <row r="328" ht="12.75">
      <c r="I328" s="1434"/>
    </row>
    <row r="329" ht="12.75">
      <c r="I329" s="1434"/>
    </row>
    <row r="330" ht="12.75">
      <c r="I330" s="1434"/>
    </row>
    <row r="331" ht="12.75">
      <c r="I331" s="1434"/>
    </row>
    <row r="332" ht="12.75">
      <c r="I332" s="1434"/>
    </row>
    <row r="333" ht="12.75">
      <c r="I333" s="1434"/>
    </row>
    <row r="334" ht="12.75">
      <c r="I334" s="1434"/>
    </row>
    <row r="335" ht="12.75">
      <c r="I335" s="1434"/>
    </row>
    <row r="336" ht="12.75">
      <c r="I336" s="1434"/>
    </row>
    <row r="337" ht="12.75">
      <c r="I337" s="1434"/>
    </row>
    <row r="338" ht="12.75">
      <c r="I338" s="1434"/>
    </row>
    <row r="339" ht="12.75">
      <c r="I339" s="1434"/>
    </row>
    <row r="340" ht="12.75">
      <c r="I340" s="1438"/>
    </row>
    <row r="341" ht="12.75">
      <c r="I341" s="1438"/>
    </row>
    <row r="342" ht="12.75">
      <c r="I342" s="1438"/>
    </row>
    <row r="343" ht="12.75">
      <c r="I343" s="1438"/>
    </row>
    <row r="344" ht="12.75">
      <c r="I344" s="1438"/>
    </row>
    <row r="345" ht="12.75">
      <c r="I345" s="1438"/>
    </row>
    <row r="346" ht="12.75">
      <c r="I346" s="1438"/>
    </row>
    <row r="347" ht="12.75">
      <c r="I347" s="1438"/>
    </row>
    <row r="348" ht="12.75">
      <c r="I348" s="1438"/>
    </row>
    <row r="349" ht="12.75">
      <c r="I349" s="1438"/>
    </row>
    <row r="350" ht="12.75">
      <c r="I350" s="1438"/>
    </row>
    <row r="351" ht="12.75">
      <c r="I351" s="1438"/>
    </row>
    <row r="352" ht="12.75">
      <c r="I352" s="1438"/>
    </row>
    <row r="353" ht="12.75">
      <c r="I353" s="1438"/>
    </row>
    <row r="354" ht="12.75">
      <c r="I354" s="1438"/>
    </row>
    <row r="355" ht="12.75">
      <c r="I355" s="1438"/>
    </row>
    <row r="356" ht="12.75">
      <c r="I356" s="1438"/>
    </row>
    <row r="357" ht="12.75">
      <c r="I357" s="1438"/>
    </row>
    <row r="358" ht="12.75">
      <c r="I358" s="1438"/>
    </row>
    <row r="359" ht="12.75">
      <c r="I359" s="1438"/>
    </row>
    <row r="360" ht="12.75">
      <c r="I360" s="1438"/>
    </row>
    <row r="361" ht="12.75">
      <c r="I361" s="1438"/>
    </row>
    <row r="362" ht="12.75">
      <c r="I362" s="1438"/>
    </row>
    <row r="363" ht="12.75">
      <c r="I363" s="1438"/>
    </row>
    <row r="364" ht="12.75">
      <c r="I364" s="1438"/>
    </row>
    <row r="365" ht="12.75">
      <c r="I365" s="1438"/>
    </row>
    <row r="366" ht="12.75">
      <c r="I366" s="1438"/>
    </row>
    <row r="367" ht="12.75">
      <c r="I367" s="1438"/>
    </row>
    <row r="368" ht="12.75">
      <c r="I368" s="1438"/>
    </row>
    <row r="369" ht="12.75">
      <c r="I369" s="1438"/>
    </row>
    <row r="370" ht="12.75">
      <c r="I370" s="1438"/>
    </row>
    <row r="371" ht="12.75">
      <c r="I371" s="1438"/>
    </row>
    <row r="372" ht="12.75">
      <c r="I372" s="1438"/>
    </row>
    <row r="373" ht="12.75">
      <c r="I373" s="1438"/>
    </row>
    <row r="374" ht="12.75">
      <c r="I374" s="1438"/>
    </row>
    <row r="375" ht="12.75">
      <c r="I375" s="1438"/>
    </row>
    <row r="376" ht="12.75">
      <c r="I376" s="1438"/>
    </row>
    <row r="377" ht="12.75">
      <c r="I377" s="1438"/>
    </row>
    <row r="378" ht="12.75">
      <c r="I378" s="1438"/>
    </row>
    <row r="379" ht="12.75">
      <c r="I379" s="1438"/>
    </row>
    <row r="380" ht="12.75">
      <c r="I380" s="1438"/>
    </row>
    <row r="381" ht="12.75">
      <c r="I381" s="1438"/>
    </row>
    <row r="382" ht="12.75">
      <c r="I382" s="1438"/>
    </row>
    <row r="383" ht="12.75">
      <c r="I383" s="1438"/>
    </row>
    <row r="384" ht="12.75">
      <c r="I384" s="1438"/>
    </row>
    <row r="385" ht="12.75">
      <c r="I385" s="1438"/>
    </row>
    <row r="386" ht="12.75">
      <c r="I386" s="1438"/>
    </row>
    <row r="387" ht="12.75">
      <c r="I387" s="1438"/>
    </row>
    <row r="388" ht="12.75">
      <c r="I388" s="1438"/>
    </row>
    <row r="389" ht="12.75">
      <c r="I389" s="1438"/>
    </row>
    <row r="390" ht="12.75">
      <c r="I390" s="1438"/>
    </row>
    <row r="391" ht="12.75">
      <c r="I391" s="1438"/>
    </row>
    <row r="392" ht="12.75">
      <c r="I392" s="1438"/>
    </row>
    <row r="393" ht="12.75">
      <c r="I393" s="1438"/>
    </row>
    <row r="394" ht="12.75">
      <c r="I394" s="1438"/>
    </row>
    <row r="395" ht="12.75">
      <c r="I395" s="1438"/>
    </row>
    <row r="396" ht="12.75">
      <c r="I396" s="1438"/>
    </row>
    <row r="397" ht="12.75">
      <c r="I397" s="1438"/>
    </row>
    <row r="398" ht="12.75">
      <c r="I398" s="1438"/>
    </row>
    <row r="399" ht="12.75">
      <c r="I399" s="1438"/>
    </row>
    <row r="400" ht="12.75">
      <c r="I400" s="1438"/>
    </row>
    <row r="401" ht="12.75">
      <c r="I401" s="1438"/>
    </row>
    <row r="402" ht="12.75">
      <c r="I402" s="1438"/>
    </row>
    <row r="403" ht="12.75">
      <c r="I403" s="1438"/>
    </row>
    <row r="404" ht="12.75">
      <c r="I404" s="1438"/>
    </row>
    <row r="405" ht="12.75">
      <c r="I405" s="1438"/>
    </row>
    <row r="406" ht="12.75">
      <c r="I406" s="1438"/>
    </row>
    <row r="407" ht="12.75">
      <c r="I407" s="1438"/>
    </row>
    <row r="408" ht="12.75">
      <c r="I408" s="1438"/>
    </row>
    <row r="409" ht="12.75">
      <c r="I409" s="1438"/>
    </row>
    <row r="410" ht="12.75">
      <c r="I410" s="1438"/>
    </row>
    <row r="411" ht="12.75">
      <c r="I411" s="1438"/>
    </row>
    <row r="412" ht="12.75">
      <c r="I412" s="1438"/>
    </row>
    <row r="413" ht="12.75">
      <c r="I413" s="1438"/>
    </row>
    <row r="414" ht="12.75">
      <c r="I414" s="1438"/>
    </row>
    <row r="415" ht="12.75">
      <c r="I415" s="1438"/>
    </row>
    <row r="416" ht="12.75">
      <c r="I416" s="1438"/>
    </row>
    <row r="417" ht="12.75">
      <c r="I417" s="1438"/>
    </row>
    <row r="418" ht="12.75">
      <c r="I418" s="1438"/>
    </row>
    <row r="419" ht="12.75">
      <c r="I419" s="1438"/>
    </row>
    <row r="420" ht="12.75">
      <c r="I420" s="1438"/>
    </row>
    <row r="421" ht="12.75">
      <c r="I421" s="1438"/>
    </row>
    <row r="422" ht="12.75">
      <c r="I422" s="1438"/>
    </row>
    <row r="423" ht="12.75">
      <c r="I423" s="1438"/>
    </row>
    <row r="424" ht="12.75">
      <c r="I424" s="1438"/>
    </row>
    <row r="425" ht="12.75">
      <c r="I425" s="1438"/>
    </row>
    <row r="426" ht="12.75">
      <c r="I426" s="1438"/>
    </row>
    <row r="427" ht="12.75">
      <c r="I427" s="1438"/>
    </row>
    <row r="428" ht="12.75">
      <c r="I428" s="1438"/>
    </row>
    <row r="429" ht="12.75">
      <c r="I429" s="1438"/>
    </row>
    <row r="430" ht="12.75">
      <c r="I430" s="1438"/>
    </row>
    <row r="431" ht="12.75">
      <c r="I431" s="1438"/>
    </row>
    <row r="432" ht="12.75">
      <c r="I432" s="1438"/>
    </row>
    <row r="433" ht="12.75">
      <c r="I433" s="1438"/>
    </row>
    <row r="434" ht="12.75">
      <c r="I434" s="1438"/>
    </row>
    <row r="435" ht="12.75">
      <c r="I435" s="1438"/>
    </row>
    <row r="436" ht="12.75">
      <c r="I436" s="1438"/>
    </row>
    <row r="437" ht="12.75">
      <c r="I437" s="1438"/>
    </row>
    <row r="438" ht="12.75">
      <c r="I438" s="1438"/>
    </row>
    <row r="439" ht="12.75">
      <c r="I439" s="1438"/>
    </row>
    <row r="440" ht="12.75">
      <c r="I440" s="1438"/>
    </row>
    <row r="441" ht="12.75">
      <c r="I441" s="1438"/>
    </row>
    <row r="442" ht="12.75">
      <c r="I442" s="1438"/>
    </row>
    <row r="443" ht="12.75">
      <c r="I443" s="1438"/>
    </row>
    <row r="444" ht="12.75">
      <c r="I444" s="1438"/>
    </row>
    <row r="445" ht="12.75">
      <c r="I445" s="1438"/>
    </row>
    <row r="446" ht="12.75">
      <c r="I446" s="1438"/>
    </row>
    <row r="447" ht="12.75">
      <c r="I447" s="1438"/>
    </row>
    <row r="448" ht="12.75">
      <c r="I448" s="1438"/>
    </row>
    <row r="449" ht="12.75">
      <c r="I449" s="1438"/>
    </row>
    <row r="450" ht="12.75">
      <c r="I450" s="1438"/>
    </row>
    <row r="451" ht="12.75">
      <c r="I451" s="1438"/>
    </row>
    <row r="452" ht="12.75">
      <c r="I452" s="1438"/>
    </row>
    <row r="453" ht="12.75">
      <c r="I453" s="1438"/>
    </row>
    <row r="454" ht="12.75">
      <c r="I454" s="1438"/>
    </row>
    <row r="455" ht="12.75">
      <c r="I455" s="1438"/>
    </row>
    <row r="456" ht="12.75">
      <c r="I456" s="1438"/>
    </row>
    <row r="457" ht="12.75">
      <c r="I457" s="1438"/>
    </row>
    <row r="458" ht="12.75">
      <c r="I458" s="1438"/>
    </row>
    <row r="459" ht="12.75">
      <c r="I459" s="1438"/>
    </row>
    <row r="460" ht="12.75">
      <c r="I460" s="1438"/>
    </row>
    <row r="461" ht="12.75">
      <c r="I461" s="1438"/>
    </row>
    <row r="462" ht="12.75">
      <c r="I462" s="1438"/>
    </row>
    <row r="463" ht="12.75">
      <c r="I463" s="1438"/>
    </row>
    <row r="464" ht="12.75">
      <c r="I464" s="1438"/>
    </row>
    <row r="465" ht="12.75">
      <c r="I465" s="1438"/>
    </row>
    <row r="466" ht="12.75">
      <c r="I466" s="1438"/>
    </row>
    <row r="467" ht="12.75">
      <c r="I467" s="1438"/>
    </row>
    <row r="468" ht="12.75">
      <c r="I468" s="1438"/>
    </row>
    <row r="469" ht="12.75">
      <c r="I469" s="1438"/>
    </row>
    <row r="470" ht="12.75">
      <c r="I470" s="1438"/>
    </row>
    <row r="471" ht="12.75">
      <c r="I471" s="1438"/>
    </row>
    <row r="472" ht="12.75">
      <c r="I472" s="1438"/>
    </row>
    <row r="473" ht="12.75">
      <c r="I473" s="1438"/>
    </row>
    <row r="474" ht="12.75">
      <c r="I474" s="1438"/>
    </row>
    <row r="475" ht="12.75">
      <c r="I475" s="1438"/>
    </row>
    <row r="476" ht="12.75">
      <c r="I476" s="1438"/>
    </row>
    <row r="477" ht="12.75">
      <c r="I477" s="1438"/>
    </row>
    <row r="478" ht="12.75">
      <c r="I478" s="1438"/>
    </row>
    <row r="479" ht="12.75">
      <c r="I479" s="1438"/>
    </row>
    <row r="480" ht="12.75">
      <c r="I480" s="1438"/>
    </row>
    <row r="481" ht="12.75">
      <c r="I481" s="1438"/>
    </row>
    <row r="482" ht="12.75">
      <c r="I482" s="1438"/>
    </row>
    <row r="483" ht="12.75">
      <c r="I483" s="1438"/>
    </row>
    <row r="484" ht="12.75">
      <c r="I484" s="1438"/>
    </row>
    <row r="485" ht="12.75">
      <c r="I485" s="1438"/>
    </row>
    <row r="486" ht="12.75">
      <c r="I486" s="1438"/>
    </row>
    <row r="487" ht="12.75">
      <c r="I487" s="1438"/>
    </row>
    <row r="488" ht="12.75">
      <c r="I488" s="1438"/>
    </row>
    <row r="489" ht="12.75">
      <c r="I489" s="1438"/>
    </row>
    <row r="490" ht="12.75">
      <c r="I490" s="1438"/>
    </row>
    <row r="491" ht="12.75">
      <c r="I491" s="1438"/>
    </row>
    <row r="492" ht="12.75">
      <c r="I492" s="1438"/>
    </row>
    <row r="493" ht="12.75">
      <c r="I493" s="1438"/>
    </row>
    <row r="494" ht="12.75">
      <c r="I494" s="1438"/>
    </row>
    <row r="495" ht="12.75">
      <c r="I495" s="1438"/>
    </row>
    <row r="496" ht="12.75">
      <c r="I496" s="1438"/>
    </row>
    <row r="497" ht="12.75">
      <c r="I497" s="1438"/>
    </row>
    <row r="498" ht="12.75">
      <c r="I498" s="1438"/>
    </row>
    <row r="499" ht="12.75">
      <c r="I499" s="1438"/>
    </row>
    <row r="500" ht="12.75">
      <c r="I500" s="1438"/>
    </row>
    <row r="501" ht="12.75">
      <c r="I501" s="1438"/>
    </row>
    <row r="502" ht="12.75">
      <c r="I502" s="1438"/>
    </row>
    <row r="503" ht="12.75">
      <c r="I503" s="1438"/>
    </row>
    <row r="504" ht="12.75">
      <c r="I504" s="1438"/>
    </row>
    <row r="505" ht="12.75">
      <c r="I505" s="1438"/>
    </row>
    <row r="506" ht="12.75">
      <c r="I506" s="1438"/>
    </row>
    <row r="507" ht="12.75">
      <c r="I507" s="1438"/>
    </row>
    <row r="508" ht="12.75">
      <c r="I508" s="1438"/>
    </row>
    <row r="509" ht="12.75">
      <c r="I509" s="1438"/>
    </row>
    <row r="510" ht="12.75">
      <c r="I510" s="1438"/>
    </row>
    <row r="511" ht="12.75">
      <c r="I511" s="1438"/>
    </row>
    <row r="512" ht="12.75">
      <c r="I512" s="1438"/>
    </row>
    <row r="513" ht="12.75">
      <c r="I513" s="1438"/>
    </row>
    <row r="514" ht="12.75">
      <c r="I514" s="1438"/>
    </row>
    <row r="515" ht="12.75">
      <c r="I515" s="1438"/>
    </row>
    <row r="516" ht="12.75">
      <c r="I516" s="1438"/>
    </row>
    <row r="517" ht="12.75">
      <c r="I517" s="1438"/>
    </row>
    <row r="518" ht="12.75">
      <c r="I518" s="1438"/>
    </row>
    <row r="519" ht="12.75">
      <c r="I519" s="1438"/>
    </row>
    <row r="520" ht="12.75">
      <c r="I520" s="1438"/>
    </row>
    <row r="521" ht="12.75">
      <c r="I521" s="1438"/>
    </row>
    <row r="522" ht="12.75">
      <c r="I522" s="1438"/>
    </row>
    <row r="523" ht="12.75">
      <c r="I523" s="1438"/>
    </row>
    <row r="524" ht="12.75">
      <c r="I524" s="1438"/>
    </row>
    <row r="525" ht="12.75">
      <c r="I525" s="1438"/>
    </row>
    <row r="526" ht="12.75">
      <c r="I526" s="1438"/>
    </row>
    <row r="527" ht="12.75">
      <c r="I527" s="1438"/>
    </row>
    <row r="528" ht="12.75">
      <c r="I528" s="1438"/>
    </row>
    <row r="529" ht="12.75">
      <c r="I529" s="1438"/>
    </row>
    <row r="530" ht="12.75">
      <c r="I530" s="1438"/>
    </row>
    <row r="531" ht="12.75">
      <c r="I531" s="1438"/>
    </row>
    <row r="532" ht="12.75">
      <c r="I532" s="1438"/>
    </row>
    <row r="533" ht="12.75">
      <c r="I533" s="1438"/>
    </row>
    <row r="534" ht="12.75">
      <c r="I534" s="1438"/>
    </row>
    <row r="535" ht="12.75">
      <c r="I535" s="1438"/>
    </row>
    <row r="536" ht="12.75">
      <c r="I536" s="1438"/>
    </row>
    <row r="537" ht="12.75">
      <c r="I537" s="1438"/>
    </row>
    <row r="538" ht="12.75">
      <c r="I538" s="1438"/>
    </row>
    <row r="539" ht="12.75">
      <c r="I539" s="1438"/>
    </row>
    <row r="540" ht="12.75">
      <c r="I540" s="1438"/>
    </row>
    <row r="541" ht="12.75">
      <c r="I541" s="1438"/>
    </row>
    <row r="542" ht="12.75">
      <c r="I542" s="1438"/>
    </row>
    <row r="543" ht="12.75">
      <c r="I543" s="1438"/>
    </row>
    <row r="544" ht="12.75">
      <c r="I544" s="1438"/>
    </row>
    <row r="545" ht="12.75">
      <c r="I545" s="1438"/>
    </row>
    <row r="546" ht="12.75">
      <c r="I546" s="1438"/>
    </row>
    <row r="547" ht="12.75">
      <c r="I547" s="1438"/>
    </row>
    <row r="548" ht="12.75">
      <c r="I548" s="1438"/>
    </row>
    <row r="549" ht="12.75">
      <c r="I549" s="1438"/>
    </row>
    <row r="550" ht="12.75">
      <c r="I550" s="1438"/>
    </row>
    <row r="551" ht="12.75">
      <c r="I551" s="1438"/>
    </row>
    <row r="552" ht="12.75">
      <c r="I552" s="1438"/>
    </row>
    <row r="553" ht="12.75">
      <c r="I553" s="1438"/>
    </row>
    <row r="554" ht="12.75">
      <c r="I554" s="1438"/>
    </row>
    <row r="555" ht="12.75">
      <c r="I555" s="1438"/>
    </row>
    <row r="556" ht="12.75">
      <c r="I556" s="1438"/>
    </row>
    <row r="557" ht="12.75">
      <c r="I557" s="1438"/>
    </row>
    <row r="558" ht="12.75">
      <c r="I558" s="1438"/>
    </row>
    <row r="559" ht="12.75">
      <c r="I559" s="1438"/>
    </row>
    <row r="560" ht="12.75">
      <c r="I560" s="1438"/>
    </row>
    <row r="561" ht="12.75">
      <c r="I561" s="1438"/>
    </row>
    <row r="562" ht="12.75">
      <c r="I562" s="1438"/>
    </row>
    <row r="563" ht="12.75">
      <c r="I563" s="1438"/>
    </row>
    <row r="564" ht="12.75">
      <c r="I564" s="1438"/>
    </row>
    <row r="565" ht="12.75">
      <c r="I565" s="1438"/>
    </row>
    <row r="566" ht="12.75">
      <c r="I566" s="1438"/>
    </row>
    <row r="567" ht="12.75">
      <c r="I567" s="1438"/>
    </row>
    <row r="568" ht="12.75">
      <c r="I568" s="1438"/>
    </row>
    <row r="569" ht="12.75">
      <c r="I569" s="1438"/>
    </row>
    <row r="570" ht="12.75">
      <c r="I570" s="1438"/>
    </row>
    <row r="571" ht="12.75">
      <c r="I571" s="1438"/>
    </row>
    <row r="572" ht="12.75">
      <c r="I572" s="1438"/>
    </row>
    <row r="573" ht="12.75">
      <c r="I573" s="1438"/>
    </row>
    <row r="574" ht="12.75">
      <c r="I574" s="1438"/>
    </row>
    <row r="575" ht="12.75">
      <c r="I575" s="1438"/>
    </row>
    <row r="576" ht="12.75">
      <c r="I576" s="1438"/>
    </row>
    <row r="577" ht="12.75">
      <c r="I577" s="1438"/>
    </row>
    <row r="578" ht="12.75">
      <c r="I578" s="1438"/>
    </row>
    <row r="579" ht="12.75">
      <c r="I579" s="1438"/>
    </row>
    <row r="580" ht="12.75">
      <c r="I580" s="1438"/>
    </row>
    <row r="581" ht="12.75">
      <c r="I581" s="1438"/>
    </row>
    <row r="582" ht="12.75">
      <c r="I582" s="1438"/>
    </row>
    <row r="583" ht="12.75">
      <c r="I583" s="1438"/>
    </row>
    <row r="584" ht="12.75">
      <c r="I584" s="1438"/>
    </row>
    <row r="585" ht="12.75">
      <c r="I585" s="1438"/>
    </row>
    <row r="586" ht="12.75">
      <c r="I586" s="1438"/>
    </row>
    <row r="587" ht="12.75">
      <c r="I587" s="1438"/>
    </row>
    <row r="588" ht="12.75">
      <c r="I588" s="1438"/>
    </row>
    <row r="589" ht="12.75">
      <c r="I589" s="1438"/>
    </row>
    <row r="590" ht="12.75">
      <c r="I590" s="1438"/>
    </row>
    <row r="591" ht="12.75">
      <c r="I591" s="1438"/>
    </row>
    <row r="592" ht="12.75">
      <c r="I592" s="1438"/>
    </row>
    <row r="593" ht="12.75">
      <c r="I593" s="1438"/>
    </row>
    <row r="594" ht="12.75">
      <c r="I594" s="1438"/>
    </row>
    <row r="595" ht="12.75">
      <c r="I595" s="1438"/>
    </row>
    <row r="596" ht="12.75">
      <c r="I596" s="1438"/>
    </row>
    <row r="597" ht="12.75">
      <c r="I597" s="1438"/>
    </row>
    <row r="598" ht="12.75">
      <c r="I598" s="1438"/>
    </row>
    <row r="599" ht="12.75">
      <c r="I599" s="1438"/>
    </row>
    <row r="600" ht="12.75">
      <c r="I600" s="1438"/>
    </row>
    <row r="601" ht="12.75">
      <c r="I601" s="1438"/>
    </row>
    <row r="602" ht="12.75">
      <c r="I602" s="1438"/>
    </row>
    <row r="603" ht="12.75">
      <c r="I603" s="1438"/>
    </row>
    <row r="604" ht="12.75">
      <c r="I604" s="1438"/>
    </row>
    <row r="605" ht="12.75">
      <c r="I605" s="1438"/>
    </row>
    <row r="606" ht="12.75">
      <c r="I606" s="1438"/>
    </row>
    <row r="607" ht="12.75">
      <c r="I607" s="1438"/>
    </row>
    <row r="608" ht="12.75">
      <c r="I608" s="1438"/>
    </row>
    <row r="609" ht="12.75">
      <c r="I609" s="1438"/>
    </row>
    <row r="610" ht="12.75">
      <c r="I610" s="1438"/>
    </row>
    <row r="611" ht="12.75">
      <c r="I611" s="1438"/>
    </row>
    <row r="612" ht="12.75">
      <c r="I612" s="1438"/>
    </row>
    <row r="613" ht="12.75">
      <c r="I613" s="1438"/>
    </row>
    <row r="614" ht="12.75">
      <c r="I614" s="1438"/>
    </row>
    <row r="615" ht="12.75">
      <c r="I615" s="1438"/>
    </row>
    <row r="616" ht="12.75">
      <c r="I616" s="1438"/>
    </row>
    <row r="617" ht="12.75">
      <c r="I617" s="1438"/>
    </row>
    <row r="618" ht="12.75">
      <c r="I618" s="1438"/>
    </row>
    <row r="619" ht="12.75">
      <c r="I619" s="1438"/>
    </row>
    <row r="620" ht="12.75">
      <c r="I620" s="1438"/>
    </row>
    <row r="621" ht="12.75">
      <c r="I621" s="1438"/>
    </row>
    <row r="622" ht="12.75">
      <c r="I622" s="1438"/>
    </row>
    <row r="623" ht="12.75">
      <c r="I623" s="1438"/>
    </row>
    <row r="624" ht="12.75">
      <c r="I624" s="1438"/>
    </row>
    <row r="625" ht="12.75">
      <c r="I625" s="1438"/>
    </row>
    <row r="626" ht="12.75">
      <c r="I626" s="1438"/>
    </row>
    <row r="627" ht="12.75">
      <c r="I627" s="1438"/>
    </row>
    <row r="628" ht="12.75">
      <c r="I628" s="1438"/>
    </row>
    <row r="629" ht="12.75">
      <c r="I629" s="1438"/>
    </row>
    <row r="630" ht="12.75">
      <c r="I630" s="1438"/>
    </row>
    <row r="631" ht="12.75">
      <c r="I631" s="1438"/>
    </row>
    <row r="632" ht="12.75">
      <c r="I632" s="1438"/>
    </row>
    <row r="633" ht="12.75">
      <c r="I633" s="1438"/>
    </row>
    <row r="634" ht="12.75">
      <c r="I634" s="1438"/>
    </row>
    <row r="635" ht="12.75">
      <c r="I635" s="1438"/>
    </row>
    <row r="636" ht="12.75">
      <c r="I636" s="1438"/>
    </row>
    <row r="637" ht="12.75">
      <c r="I637" s="1438"/>
    </row>
    <row r="638" ht="12.75">
      <c r="I638" s="1438"/>
    </row>
    <row r="639" ht="12.75">
      <c r="I639" s="1438"/>
    </row>
    <row r="640" ht="12.75">
      <c r="I640" s="1438"/>
    </row>
    <row r="641" ht="12.75">
      <c r="I641" s="1438"/>
    </row>
    <row r="642" ht="12.75">
      <c r="I642" s="1438"/>
    </row>
    <row r="643" ht="12.75">
      <c r="I643" s="1438"/>
    </row>
    <row r="644" ht="12.75">
      <c r="I644" s="1438"/>
    </row>
    <row r="645" ht="12.75">
      <c r="I645" s="1438"/>
    </row>
    <row r="646" ht="12.75">
      <c r="I646" s="1438"/>
    </row>
    <row r="647" ht="12.75">
      <c r="I647" s="1438"/>
    </row>
    <row r="648" ht="12.75">
      <c r="I648" s="1438"/>
    </row>
    <row r="649" ht="12.75">
      <c r="I649" s="1438"/>
    </row>
    <row r="650" ht="12.75">
      <c r="I650" s="1438"/>
    </row>
    <row r="651" ht="12.75">
      <c r="I651" s="1438"/>
    </row>
    <row r="652" ht="12.75">
      <c r="I652" s="1438"/>
    </row>
    <row r="653" ht="12.75">
      <c r="I653" s="1438"/>
    </row>
    <row r="654" ht="12.75">
      <c r="I654" s="1438"/>
    </row>
    <row r="655" ht="12.75">
      <c r="I655" s="1438"/>
    </row>
    <row r="656" ht="12.75">
      <c r="I656" s="1438"/>
    </row>
    <row r="657" ht="12.75">
      <c r="I657" s="1438"/>
    </row>
    <row r="658" ht="12.75">
      <c r="I658" s="1438"/>
    </row>
    <row r="659" ht="12.75">
      <c r="I659" s="1438"/>
    </row>
    <row r="660" ht="12.75">
      <c r="I660" s="1438"/>
    </row>
    <row r="661" ht="12.75">
      <c r="I661" s="1438"/>
    </row>
    <row r="662" ht="12.75">
      <c r="I662" s="1438"/>
    </row>
    <row r="663" ht="12.75">
      <c r="I663" s="1438"/>
    </row>
    <row r="664" ht="12.75">
      <c r="I664" s="1438"/>
    </row>
    <row r="665" ht="12.75">
      <c r="I665" s="1438"/>
    </row>
    <row r="666" ht="12.75">
      <c r="I666" s="1438"/>
    </row>
    <row r="667" ht="12.75">
      <c r="I667" s="1438"/>
    </row>
    <row r="668" ht="12.75">
      <c r="I668" s="1438"/>
    </row>
    <row r="669" ht="12.75">
      <c r="I669" s="1438"/>
    </row>
    <row r="670" ht="12.75">
      <c r="I670" s="1438"/>
    </row>
    <row r="671" ht="12.75">
      <c r="I671" s="1438"/>
    </row>
    <row r="672" ht="12.75">
      <c r="I672" s="1438"/>
    </row>
    <row r="673" ht="12.75">
      <c r="I673" s="1438"/>
    </row>
    <row r="674" ht="12.75">
      <c r="I674" s="1438"/>
    </row>
    <row r="675" ht="12.75">
      <c r="I675" s="1438"/>
    </row>
    <row r="676" ht="12.75">
      <c r="I676" s="1438"/>
    </row>
    <row r="677" ht="12.75">
      <c r="I677" s="1438"/>
    </row>
    <row r="678" ht="12.75">
      <c r="I678" s="1438"/>
    </row>
    <row r="679" ht="12.75">
      <c r="I679" s="1438"/>
    </row>
    <row r="680" ht="12.75">
      <c r="I680" s="1438"/>
    </row>
    <row r="681" ht="12.75">
      <c r="I681" s="1438"/>
    </row>
    <row r="682" ht="12.75">
      <c r="I682" s="1438"/>
    </row>
    <row r="683" ht="12.75">
      <c r="I683" s="1438"/>
    </row>
    <row r="684" ht="12.75">
      <c r="I684" s="1438"/>
    </row>
    <row r="685" ht="12.75">
      <c r="I685" s="1438"/>
    </row>
    <row r="686" ht="12.75">
      <c r="I686" s="1438"/>
    </row>
    <row r="687" ht="12.75">
      <c r="I687" s="1438"/>
    </row>
    <row r="688" ht="12.75">
      <c r="I688" s="1438"/>
    </row>
    <row r="689" ht="12.75">
      <c r="I689" s="1438"/>
    </row>
    <row r="690" ht="12.75">
      <c r="I690" s="1438"/>
    </row>
    <row r="691" ht="12.75">
      <c r="I691" s="1438"/>
    </row>
    <row r="692" ht="12.75">
      <c r="I692" s="1438"/>
    </row>
    <row r="693" ht="12.75">
      <c r="I693" s="1438"/>
    </row>
    <row r="694" ht="12.75">
      <c r="I694" s="1438"/>
    </row>
    <row r="695" ht="12.75">
      <c r="I695" s="1438"/>
    </row>
    <row r="696" ht="12.75">
      <c r="I696" s="1438"/>
    </row>
    <row r="697" ht="12.75">
      <c r="I697" s="1438"/>
    </row>
    <row r="698" ht="12.75">
      <c r="I698" s="1438"/>
    </row>
    <row r="699" ht="12.75">
      <c r="I699" s="1438"/>
    </row>
    <row r="700" ht="12.75">
      <c r="I700" s="1438"/>
    </row>
    <row r="701" ht="12.75">
      <c r="I701" s="1438"/>
    </row>
    <row r="702" ht="12.75">
      <c r="I702" s="1438"/>
    </row>
    <row r="703" ht="12.75">
      <c r="I703" s="1438"/>
    </row>
    <row r="704" ht="12.75">
      <c r="I704" s="1438"/>
    </row>
    <row r="705" ht="12.75">
      <c r="I705" s="1438"/>
    </row>
    <row r="706" ht="12.75">
      <c r="I706" s="1438"/>
    </row>
    <row r="707" ht="12.75">
      <c r="I707" s="1438"/>
    </row>
    <row r="708" ht="12.75">
      <c r="I708" s="1438"/>
    </row>
    <row r="709" ht="12.75">
      <c r="I709" s="1438"/>
    </row>
    <row r="710" ht="12.75">
      <c r="I710" s="1438"/>
    </row>
    <row r="711" ht="12.75">
      <c r="I711" s="1438"/>
    </row>
    <row r="712" ht="12.75">
      <c r="I712" s="1438"/>
    </row>
    <row r="713" ht="12.75">
      <c r="I713" s="1438"/>
    </row>
    <row r="714" ht="12.75">
      <c r="I714" s="1438"/>
    </row>
    <row r="715" ht="12.75">
      <c r="I715" s="1438"/>
    </row>
    <row r="716" ht="12.75">
      <c r="I716" s="1438"/>
    </row>
    <row r="717" ht="12.75">
      <c r="I717" s="1438"/>
    </row>
    <row r="718" ht="12.75">
      <c r="I718" s="1438"/>
    </row>
    <row r="719" ht="12.75">
      <c r="I719" s="1438"/>
    </row>
    <row r="720" ht="12.75">
      <c r="I720" s="1438"/>
    </row>
    <row r="721" ht="12.75">
      <c r="I721" s="1438"/>
    </row>
    <row r="722" ht="12.75">
      <c r="I722" s="1438"/>
    </row>
    <row r="723" ht="12.75">
      <c r="I723" s="1438"/>
    </row>
    <row r="724" ht="12.75">
      <c r="I724" s="1438"/>
    </row>
    <row r="725" ht="12.75">
      <c r="I725" s="1438"/>
    </row>
    <row r="726" ht="12.75">
      <c r="I726" s="1438"/>
    </row>
    <row r="727" ht="12.75">
      <c r="I727" s="1438"/>
    </row>
    <row r="728" ht="12.75">
      <c r="I728" s="1438"/>
    </row>
    <row r="729" ht="12.75">
      <c r="I729" s="1438"/>
    </row>
    <row r="730" ht="12.75">
      <c r="I730" s="1438"/>
    </row>
    <row r="731" ht="12.75">
      <c r="I731" s="1438"/>
    </row>
    <row r="732" ht="12.75">
      <c r="I732" s="1438"/>
    </row>
    <row r="733" ht="12.75">
      <c r="I733" s="1438"/>
    </row>
    <row r="734" ht="12.75">
      <c r="I734" s="1438"/>
    </row>
    <row r="735" ht="12.75">
      <c r="I735" s="1438"/>
    </row>
    <row r="736" ht="12.75">
      <c r="I736" s="1438"/>
    </row>
    <row r="737" ht="12.75">
      <c r="I737" s="1438"/>
    </row>
    <row r="738" ht="12.75">
      <c r="I738" s="1438"/>
    </row>
    <row r="739" ht="12.75">
      <c r="I739" s="1438"/>
    </row>
    <row r="740" ht="12.75">
      <c r="I740" s="1438"/>
    </row>
    <row r="741" ht="12.75">
      <c r="I741" s="1438"/>
    </row>
    <row r="742" ht="12.75">
      <c r="I742" s="1438"/>
    </row>
    <row r="743" ht="12.75">
      <c r="I743" s="1438"/>
    </row>
    <row r="744" ht="12.75">
      <c r="I744" s="1438"/>
    </row>
    <row r="745" ht="12.75">
      <c r="I745" s="1438"/>
    </row>
    <row r="746" ht="12.75">
      <c r="I746" s="1438"/>
    </row>
    <row r="747" ht="12.75">
      <c r="I747" s="1438"/>
    </row>
    <row r="748" ht="12.75">
      <c r="I748" s="1438"/>
    </row>
    <row r="749" ht="12.75">
      <c r="I749" s="1438"/>
    </row>
    <row r="750" ht="12.75">
      <c r="I750" s="1438"/>
    </row>
    <row r="751" ht="12.75">
      <c r="I751" s="1438"/>
    </row>
    <row r="752" ht="12.75">
      <c r="I752" s="1438"/>
    </row>
    <row r="753" ht="12.75">
      <c r="I753" s="1438"/>
    </row>
    <row r="754" ht="12.75">
      <c r="I754" s="1438"/>
    </row>
    <row r="755" ht="12.75">
      <c r="I755" s="1438"/>
    </row>
    <row r="756" ht="12.75">
      <c r="I756" s="1438"/>
    </row>
    <row r="757" ht="12.75">
      <c r="I757" s="1438"/>
    </row>
    <row r="758" ht="12.75">
      <c r="I758" s="1438"/>
    </row>
    <row r="759" ht="12.75">
      <c r="I759" s="1438"/>
    </row>
    <row r="760" ht="12.75">
      <c r="I760" s="1438"/>
    </row>
    <row r="761" ht="12.75">
      <c r="I761" s="1438"/>
    </row>
    <row r="762" ht="12.75">
      <c r="I762" s="1438"/>
    </row>
    <row r="763" ht="12.75">
      <c r="I763" s="1438"/>
    </row>
    <row r="764" ht="12.75">
      <c r="I764" s="1438"/>
    </row>
    <row r="765" ht="12.75">
      <c r="I765" s="1438"/>
    </row>
    <row r="766" ht="12.75">
      <c r="I766" s="1438"/>
    </row>
    <row r="767" ht="12.75">
      <c r="I767" s="1438"/>
    </row>
    <row r="768" ht="12.75">
      <c r="I768" s="1438"/>
    </row>
    <row r="769" ht="12.75">
      <c r="I769" s="1438"/>
    </row>
    <row r="770" ht="12.75">
      <c r="I770" s="1438"/>
    </row>
    <row r="771" ht="12.75">
      <c r="I771" s="1438"/>
    </row>
    <row r="772" ht="12.75">
      <c r="I772" s="1438"/>
    </row>
    <row r="773" ht="12.75">
      <c r="I773" s="1438"/>
    </row>
    <row r="774" ht="12.75">
      <c r="I774" s="1438"/>
    </row>
    <row r="775" ht="12.75">
      <c r="I775" s="1438"/>
    </row>
    <row r="776" ht="12.75">
      <c r="I776" s="1438"/>
    </row>
    <row r="777" ht="12.75">
      <c r="I777" s="1438"/>
    </row>
    <row r="778" ht="12.75">
      <c r="I778" s="1438"/>
    </row>
    <row r="779" ht="12.75">
      <c r="I779" s="1438"/>
    </row>
    <row r="780" ht="12.75">
      <c r="I780" s="1438"/>
    </row>
    <row r="781" ht="12.75">
      <c r="I781" s="1438"/>
    </row>
    <row r="782" ht="12.75">
      <c r="I782" s="1438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B98">
      <selection activeCell="I116" sqref="I116"/>
    </sheetView>
  </sheetViews>
  <sheetFormatPr defaultColWidth="9.140625" defaultRowHeight="12.75"/>
  <cols>
    <col min="1" max="1" width="39.57421875" style="66" customWidth="1"/>
    <col min="2" max="2" width="11.00390625" style="66" bestFit="1" customWidth="1"/>
    <col min="3" max="3" width="11.140625" style="66" bestFit="1" customWidth="1"/>
    <col min="4" max="5" width="11.00390625" style="66" bestFit="1" customWidth="1"/>
    <col min="6" max="6" width="10.00390625" style="66" bestFit="1" customWidth="1"/>
    <col min="7" max="7" width="7.28125" style="66" customWidth="1"/>
    <col min="8" max="8" width="10.00390625" style="66" bestFit="1" customWidth="1"/>
    <col min="9" max="9" width="8.00390625" style="66" customWidth="1"/>
    <col min="10" max="16384" width="9.140625" style="66" customWidth="1"/>
  </cols>
  <sheetData>
    <row r="1" spans="1:9" ht="12.75">
      <c r="A1" s="198" t="s">
        <v>1028</v>
      </c>
      <c r="B1" s="196"/>
      <c r="C1" s="196"/>
      <c r="D1" s="196"/>
      <c r="E1" s="196"/>
      <c r="F1" s="196"/>
      <c r="G1" s="196"/>
      <c r="H1" s="196"/>
      <c r="I1" s="196"/>
    </row>
    <row r="2" spans="1:9" s="254" customFormat="1" ht="15.75">
      <c r="A2" s="1587" t="s">
        <v>1427</v>
      </c>
      <c r="B2" s="1587"/>
      <c r="C2" s="1587"/>
      <c r="D2" s="1587"/>
      <c r="E2" s="1587"/>
      <c r="F2" s="1587"/>
      <c r="G2" s="1587"/>
      <c r="H2" s="1587"/>
      <c r="I2" s="1587"/>
    </row>
    <row r="3" spans="1:9" ht="13.5" thickBot="1">
      <c r="A3" s="197"/>
      <c r="B3" s="197"/>
      <c r="C3" s="197"/>
      <c r="D3" s="197"/>
      <c r="E3" s="197"/>
      <c r="F3" s="197"/>
      <c r="G3" s="197"/>
      <c r="H3" s="1298"/>
      <c r="I3" s="1299" t="s">
        <v>16</v>
      </c>
    </row>
    <row r="4" spans="1:9" ht="12.75">
      <c r="A4" s="1454"/>
      <c r="B4" s="1455">
        <v>2008</v>
      </c>
      <c r="C4" s="1455">
        <v>2008</v>
      </c>
      <c r="D4" s="1455">
        <v>2009</v>
      </c>
      <c r="E4" s="1455">
        <v>2009</v>
      </c>
      <c r="F4" s="1588" t="s">
        <v>690</v>
      </c>
      <c r="G4" s="1589"/>
      <c r="H4" s="1589"/>
      <c r="I4" s="1590"/>
    </row>
    <row r="5" spans="1:9" ht="12.75">
      <c r="A5" s="477" t="s">
        <v>392</v>
      </c>
      <c r="B5" s="155" t="s">
        <v>1003</v>
      </c>
      <c r="C5" s="155" t="s">
        <v>995</v>
      </c>
      <c r="D5" s="155" t="s">
        <v>1003</v>
      </c>
      <c r="E5" s="155" t="s">
        <v>995</v>
      </c>
      <c r="F5" s="1591" t="s">
        <v>336</v>
      </c>
      <c r="G5" s="1592"/>
      <c r="H5" s="1591" t="s">
        <v>1219</v>
      </c>
      <c r="I5" s="1593"/>
    </row>
    <row r="6" spans="1:9" ht="12.75">
      <c r="A6" s="1456"/>
      <c r="B6" s="496"/>
      <c r="C6" s="496"/>
      <c r="D6" s="496"/>
      <c r="E6" s="155"/>
      <c r="F6" s="356" t="s">
        <v>521</v>
      </c>
      <c r="G6" s="356" t="s">
        <v>678</v>
      </c>
      <c r="H6" s="356" t="s">
        <v>521</v>
      </c>
      <c r="I6" s="1457" t="s">
        <v>678</v>
      </c>
    </row>
    <row r="7" spans="1:10" s="197" customFormat="1" ht="12.75">
      <c r="A7" s="1458" t="s">
        <v>393</v>
      </c>
      <c r="B7" s="241">
        <v>13880.233353044063</v>
      </c>
      <c r="C7" s="241">
        <v>14887.990116500001</v>
      </c>
      <c r="D7" s="241">
        <v>13376.255219329998</v>
      </c>
      <c r="E7" s="394">
        <v>13888.30369444</v>
      </c>
      <c r="F7" s="241">
        <v>1007.7567634559382</v>
      </c>
      <c r="G7" s="241">
        <v>7.260373351251532</v>
      </c>
      <c r="H7" s="241">
        <v>512.0484751100012</v>
      </c>
      <c r="I7" s="1459">
        <v>3.8280405592892772</v>
      </c>
      <c r="J7" s="255"/>
    </row>
    <row r="8" spans="1:9" s="54" customFormat="1" ht="12.75">
      <c r="A8" s="1460" t="s">
        <v>394</v>
      </c>
      <c r="B8" s="395">
        <v>825.7310169071221</v>
      </c>
      <c r="C8" s="395">
        <v>720.92163105</v>
      </c>
      <c r="D8" s="395">
        <v>746.10944347</v>
      </c>
      <c r="E8" s="1198">
        <v>801.66604906</v>
      </c>
      <c r="F8" s="395">
        <v>-104.80938585712215</v>
      </c>
      <c r="G8" s="395">
        <v>-12.69292102526301</v>
      </c>
      <c r="H8" s="395">
        <v>55.556605590000004</v>
      </c>
      <c r="I8" s="473">
        <v>7.446173758586647</v>
      </c>
    </row>
    <row r="9" spans="1:9" s="54" customFormat="1" ht="12.75">
      <c r="A9" s="1461" t="s">
        <v>395</v>
      </c>
      <c r="B9" s="396">
        <v>714.6877405269396</v>
      </c>
      <c r="C9" s="396">
        <v>678.2706800100002</v>
      </c>
      <c r="D9" s="396">
        <v>721.41223423</v>
      </c>
      <c r="E9" s="1198">
        <v>755.6457013400001</v>
      </c>
      <c r="F9" s="396">
        <v>-36.41706051693939</v>
      </c>
      <c r="G9" s="396">
        <v>-5.0955205262215735</v>
      </c>
      <c r="H9" s="396">
        <v>34.233467110000106</v>
      </c>
      <c r="I9" s="1462">
        <v>4.745340525939269</v>
      </c>
    </row>
    <row r="10" spans="1:9" s="54" customFormat="1" ht="12.75">
      <c r="A10" s="1461" t="s">
        <v>396</v>
      </c>
      <c r="B10" s="396">
        <v>896.69607079</v>
      </c>
      <c r="C10" s="396">
        <v>964.9805013900001</v>
      </c>
      <c r="D10" s="396">
        <v>769.22578507</v>
      </c>
      <c r="E10" s="1198">
        <v>576.6834173</v>
      </c>
      <c r="F10" s="396">
        <v>68.28443060000006</v>
      </c>
      <c r="G10" s="396">
        <v>7.615114287256847</v>
      </c>
      <c r="H10" s="396">
        <v>-192.54236777000006</v>
      </c>
      <c r="I10" s="1462">
        <v>-25.030669994048445</v>
      </c>
    </row>
    <row r="11" spans="1:9" s="54" customFormat="1" ht="12.75">
      <c r="A11" s="1461" t="s">
        <v>397</v>
      </c>
      <c r="B11" s="396">
        <v>32.480778889999996</v>
      </c>
      <c r="C11" s="396">
        <v>34.39537095</v>
      </c>
      <c r="D11" s="396">
        <v>56.1373872</v>
      </c>
      <c r="E11" s="1198">
        <v>47.84596408</v>
      </c>
      <c r="F11" s="396">
        <v>1.914592060000004</v>
      </c>
      <c r="G11" s="396">
        <v>5.894538633091271</v>
      </c>
      <c r="H11" s="396">
        <v>-8.291423119999997</v>
      </c>
      <c r="I11" s="1462">
        <v>-14.769877141699245</v>
      </c>
    </row>
    <row r="12" spans="1:9" s="54" customFormat="1" ht="12.75">
      <c r="A12" s="1463" t="s">
        <v>398</v>
      </c>
      <c r="B12" s="397">
        <v>11410.63774593</v>
      </c>
      <c r="C12" s="397">
        <v>12489.421933100002</v>
      </c>
      <c r="D12" s="397">
        <v>11083.370369359998</v>
      </c>
      <c r="E12" s="1198">
        <v>11706.46256266</v>
      </c>
      <c r="F12" s="397">
        <v>1078.784187170002</v>
      </c>
      <c r="G12" s="397">
        <v>9.454197137708519</v>
      </c>
      <c r="H12" s="397">
        <v>623.0921933000009</v>
      </c>
      <c r="I12" s="474">
        <v>5.62186566482106</v>
      </c>
    </row>
    <row r="13" spans="1:9" s="197" customFormat="1" ht="12.75">
      <c r="A13" s="1458" t="s">
        <v>399</v>
      </c>
      <c r="B13" s="241">
        <v>1954.9855188013</v>
      </c>
      <c r="C13" s="241">
        <v>2108.02743446</v>
      </c>
      <c r="D13" s="241">
        <v>1709.3661756</v>
      </c>
      <c r="E13" s="775">
        <v>2077.2658383399994</v>
      </c>
      <c r="F13" s="241">
        <v>153.0419156587002</v>
      </c>
      <c r="G13" s="241">
        <v>7.8282889661780155</v>
      </c>
      <c r="H13" s="241">
        <v>367.8996627399995</v>
      </c>
      <c r="I13" s="1459">
        <v>21.522577666009102</v>
      </c>
    </row>
    <row r="14" spans="1:9" s="54" customFormat="1" ht="12.75">
      <c r="A14" s="1460" t="s">
        <v>400</v>
      </c>
      <c r="B14" s="395">
        <v>1183.214</v>
      </c>
      <c r="C14" s="395">
        <v>1249.7231500700002</v>
      </c>
      <c r="D14" s="395">
        <v>1062.3656139199998</v>
      </c>
      <c r="E14" s="1198">
        <v>1226.3943631099996</v>
      </c>
      <c r="F14" s="395">
        <v>66.50915007000026</v>
      </c>
      <c r="G14" s="395">
        <v>5.621058411242621</v>
      </c>
      <c r="H14" s="395">
        <v>164.02874918999987</v>
      </c>
      <c r="I14" s="473">
        <v>15.439952784687163</v>
      </c>
    </row>
    <row r="15" spans="1:9" s="54" customFormat="1" ht="12.75">
      <c r="A15" s="1461" t="s">
        <v>401</v>
      </c>
      <c r="B15" s="396">
        <v>27.391</v>
      </c>
      <c r="C15" s="396">
        <v>51.887</v>
      </c>
      <c r="D15" s="396">
        <v>54.034304320000004</v>
      </c>
      <c r="E15" s="1198">
        <v>59.595718269999985</v>
      </c>
      <c r="F15" s="396">
        <v>24.496000000000002</v>
      </c>
      <c r="G15" s="396">
        <v>89.43083494578512</v>
      </c>
      <c r="H15" s="396">
        <v>5.561413949999981</v>
      </c>
      <c r="I15" s="1462">
        <v>10.292376333864459</v>
      </c>
    </row>
    <row r="16" spans="1:9" s="54" customFormat="1" ht="12.75">
      <c r="A16" s="1461" t="s">
        <v>402</v>
      </c>
      <c r="B16" s="396">
        <v>101.71045168</v>
      </c>
      <c r="C16" s="396">
        <v>103.82525858</v>
      </c>
      <c r="D16" s="396">
        <v>116.40138019000001</v>
      </c>
      <c r="E16" s="1198">
        <v>103.07474702999998</v>
      </c>
      <c r="F16" s="396">
        <v>2.1148068999999907</v>
      </c>
      <c r="G16" s="396">
        <v>2.079242462371091</v>
      </c>
      <c r="H16" s="396">
        <v>-13.326633160000029</v>
      </c>
      <c r="I16" s="1462">
        <v>-11.44886180752083</v>
      </c>
    </row>
    <row r="17" spans="1:9" s="54" customFormat="1" ht="12.75">
      <c r="A17" s="1461" t="s">
        <v>403</v>
      </c>
      <c r="B17" s="396">
        <v>13.795</v>
      </c>
      <c r="C17" s="396">
        <v>17.580999999999996</v>
      </c>
      <c r="D17" s="396">
        <v>18.417001</v>
      </c>
      <c r="E17" s="1198">
        <v>13.917000999999999</v>
      </c>
      <c r="F17" s="396">
        <v>3.785999999999996</v>
      </c>
      <c r="G17" s="396">
        <v>27.44472635012683</v>
      </c>
      <c r="H17" s="396">
        <v>-4.5</v>
      </c>
      <c r="I17" s="1462">
        <v>-24.433945570182683</v>
      </c>
    </row>
    <row r="18" spans="1:9" s="54" customFormat="1" ht="12.75">
      <c r="A18" s="1461" t="s">
        <v>404</v>
      </c>
      <c r="B18" s="396">
        <v>3.3560000000000003</v>
      </c>
      <c r="C18" s="396">
        <v>43.721</v>
      </c>
      <c r="D18" s="396">
        <v>3.65</v>
      </c>
      <c r="E18" s="1198">
        <v>3.521</v>
      </c>
      <c r="F18" s="396">
        <v>40.365</v>
      </c>
      <c r="G18" s="396">
        <v>1202.7711561382596</v>
      </c>
      <c r="H18" s="396">
        <v>-0.129</v>
      </c>
      <c r="I18" s="1462">
        <v>-3.534246575342466</v>
      </c>
    </row>
    <row r="19" spans="1:9" s="54" customFormat="1" ht="12.75">
      <c r="A19" s="1461" t="s">
        <v>405</v>
      </c>
      <c r="B19" s="396">
        <v>506.4930671213</v>
      </c>
      <c r="C19" s="396">
        <v>535.78602581</v>
      </c>
      <c r="D19" s="396">
        <v>173.79593448000003</v>
      </c>
      <c r="E19" s="1198">
        <v>291.88406337999993</v>
      </c>
      <c r="F19" s="396">
        <v>29.29295868869997</v>
      </c>
      <c r="G19" s="396">
        <v>5.783486604306195</v>
      </c>
      <c r="H19" s="396">
        <v>118.0881288999999</v>
      </c>
      <c r="I19" s="1462">
        <v>67.94642766145324</v>
      </c>
    </row>
    <row r="20" spans="1:9" s="54" customFormat="1" ht="12.75">
      <c r="A20" s="1463" t="s">
        <v>406</v>
      </c>
      <c r="B20" s="397">
        <v>119.02600000000002</v>
      </c>
      <c r="C20" s="397">
        <v>105.50399999999999</v>
      </c>
      <c r="D20" s="397">
        <v>280.70194168999996</v>
      </c>
      <c r="E20" s="1198">
        <v>378.8789455499999</v>
      </c>
      <c r="F20" s="397">
        <v>-13.522000000000034</v>
      </c>
      <c r="G20" s="397">
        <v>-11.360543074622377</v>
      </c>
      <c r="H20" s="397">
        <v>98.17700385999996</v>
      </c>
      <c r="I20" s="474">
        <v>34.975534286978366</v>
      </c>
    </row>
    <row r="21" spans="1:9" s="197" customFormat="1" ht="12.75">
      <c r="A21" s="1458" t="s">
        <v>407</v>
      </c>
      <c r="B21" s="241">
        <v>74889.7548389199</v>
      </c>
      <c r="C21" s="241">
        <v>81138.65987785599</v>
      </c>
      <c r="D21" s="241">
        <v>87878.03042685952</v>
      </c>
      <c r="E21" s="398">
        <v>91497.5538731505</v>
      </c>
      <c r="F21" s="241">
        <v>6248.905038936093</v>
      </c>
      <c r="G21" s="241">
        <v>8.344138730827522</v>
      </c>
      <c r="H21" s="241">
        <v>3619.523446290972</v>
      </c>
      <c r="I21" s="1459">
        <v>4.118803560695963</v>
      </c>
    </row>
    <row r="22" spans="1:9" s="54" customFormat="1" ht="12.75">
      <c r="A22" s="1460" t="s">
        <v>408</v>
      </c>
      <c r="B22" s="395">
        <v>15366.53409425903</v>
      </c>
      <c r="C22" s="395">
        <v>14471.11086659</v>
      </c>
      <c r="D22" s="395">
        <v>17877.220434752508</v>
      </c>
      <c r="E22" s="1198">
        <v>15538.305340120001</v>
      </c>
      <c r="F22" s="395">
        <v>-895.4232276690309</v>
      </c>
      <c r="G22" s="395">
        <v>-5.827099475890031</v>
      </c>
      <c r="H22" s="395">
        <v>-2338.915094632506</v>
      </c>
      <c r="I22" s="473">
        <v>-13.08321449169895</v>
      </c>
    </row>
    <row r="23" spans="1:9" s="54" customFormat="1" ht="12.75">
      <c r="A23" s="1461" t="s">
        <v>409</v>
      </c>
      <c r="B23" s="396">
        <v>1268.17308322</v>
      </c>
      <c r="C23" s="396">
        <v>1185.3257317</v>
      </c>
      <c r="D23" s="396">
        <v>1787.68282697</v>
      </c>
      <c r="E23" s="1198">
        <v>2364.0534429599998</v>
      </c>
      <c r="F23" s="396">
        <v>-82.84735152000007</v>
      </c>
      <c r="G23" s="396">
        <v>-6.5328110662657775</v>
      </c>
      <c r="H23" s="396">
        <v>576.3706159899998</v>
      </c>
      <c r="I23" s="1462">
        <v>32.2412123277432</v>
      </c>
    </row>
    <row r="24" spans="1:9" s="54" customFormat="1" ht="12.75">
      <c r="A24" s="1461" t="s">
        <v>1205</v>
      </c>
      <c r="B24" s="396">
        <v>2367.0334193393414</v>
      </c>
      <c r="C24" s="396">
        <v>2399.6600518700006</v>
      </c>
      <c r="D24" s="399">
        <v>2357.0178607099997</v>
      </c>
      <c r="E24" s="776">
        <v>2324.28185164</v>
      </c>
      <c r="F24" s="396">
        <v>32.62663253065921</v>
      </c>
      <c r="G24" s="396">
        <v>1.3783765055486867</v>
      </c>
      <c r="H24" s="396">
        <v>-32.73600906999991</v>
      </c>
      <c r="I24" s="1462">
        <v>-1.388874035096998</v>
      </c>
    </row>
    <row r="25" spans="1:9" s="54" customFormat="1" ht="12.75">
      <c r="A25" s="1461" t="s">
        <v>410</v>
      </c>
      <c r="B25" s="396">
        <v>1242.41473496</v>
      </c>
      <c r="C25" s="396">
        <v>1426.2778135100002</v>
      </c>
      <c r="D25" s="396">
        <v>1531.3638139299999</v>
      </c>
      <c r="E25" s="1198">
        <v>1608.4988084499998</v>
      </c>
      <c r="F25" s="396">
        <v>183.86307855000018</v>
      </c>
      <c r="G25" s="396">
        <v>14.798848836569837</v>
      </c>
      <c r="H25" s="396">
        <v>77.13499451999996</v>
      </c>
      <c r="I25" s="1462">
        <v>5.03701300881894</v>
      </c>
    </row>
    <row r="26" spans="1:9" s="54" customFormat="1" ht="12.75">
      <c r="A26" s="1461" t="s">
        <v>411</v>
      </c>
      <c r="B26" s="396">
        <v>1124.6186843793414</v>
      </c>
      <c r="C26" s="396">
        <v>973.3822383600002</v>
      </c>
      <c r="D26" s="396">
        <v>825.6540467799999</v>
      </c>
      <c r="E26" s="1198">
        <v>715.7830431900001</v>
      </c>
      <c r="F26" s="396">
        <v>-151.2364460193412</v>
      </c>
      <c r="G26" s="396">
        <v>-13.447797739800679</v>
      </c>
      <c r="H26" s="396">
        <v>-109.87100358999987</v>
      </c>
      <c r="I26" s="1462">
        <v>-13.30714771137985</v>
      </c>
    </row>
    <row r="27" spans="1:9" s="54" customFormat="1" ht="12.75">
      <c r="A27" s="1461" t="s">
        <v>412</v>
      </c>
      <c r="B27" s="396">
        <v>98.133</v>
      </c>
      <c r="C27" s="396">
        <v>156.54733665999998</v>
      </c>
      <c r="D27" s="396">
        <v>259.36962176000003</v>
      </c>
      <c r="E27" s="1198">
        <v>503.6077482899999</v>
      </c>
      <c r="F27" s="396">
        <v>58.41433665999999</v>
      </c>
      <c r="G27" s="396">
        <v>59.525681126634254</v>
      </c>
      <c r="H27" s="396">
        <v>244.23812652999987</v>
      </c>
      <c r="I27" s="1462">
        <v>94.16604954453702</v>
      </c>
    </row>
    <row r="28" spans="1:9" s="54" customFormat="1" ht="12.75">
      <c r="A28" s="1461" t="s">
        <v>413</v>
      </c>
      <c r="B28" s="396">
        <v>1079.4154555421314</v>
      </c>
      <c r="C28" s="396">
        <v>1404.038174191</v>
      </c>
      <c r="D28" s="396">
        <v>2017.1857115299997</v>
      </c>
      <c r="E28" s="1198">
        <v>2017.4411403485003</v>
      </c>
      <c r="F28" s="396">
        <v>324.6227186488686</v>
      </c>
      <c r="G28" s="396">
        <v>30.07393649795651</v>
      </c>
      <c r="H28" s="396">
        <v>0.2554288185006044</v>
      </c>
      <c r="I28" s="1462">
        <v>0.012662632748219606</v>
      </c>
    </row>
    <row r="29" spans="1:9" s="54" customFormat="1" ht="12.75">
      <c r="A29" s="1461" t="s">
        <v>414</v>
      </c>
      <c r="B29" s="396">
        <v>541.9159999999999</v>
      </c>
      <c r="C29" s="396">
        <v>562.5379999999999</v>
      </c>
      <c r="D29" s="396">
        <v>505.04867823000006</v>
      </c>
      <c r="E29" s="1198">
        <v>514.456</v>
      </c>
      <c r="F29" s="396">
        <v>20.621999999999957</v>
      </c>
      <c r="G29" s="396">
        <v>3.805386812716355</v>
      </c>
      <c r="H29" s="396">
        <v>9.407321769999953</v>
      </c>
      <c r="I29" s="1462">
        <v>1.8626564478831962</v>
      </c>
    </row>
    <row r="30" spans="1:9" s="54" customFormat="1" ht="12.75">
      <c r="A30" s="1461" t="s">
        <v>415</v>
      </c>
      <c r="B30" s="396">
        <v>8771.498050776334</v>
      </c>
      <c r="C30" s="396">
        <v>9261.793404465</v>
      </c>
      <c r="D30" s="396">
        <v>8282.195720503998</v>
      </c>
      <c r="E30" s="1198">
        <v>7843.131326282999</v>
      </c>
      <c r="F30" s="396">
        <v>490.2953536886653</v>
      </c>
      <c r="G30" s="396">
        <v>5.589642166599706</v>
      </c>
      <c r="H30" s="396">
        <v>-439.064394220999</v>
      </c>
      <c r="I30" s="1462">
        <v>-5.301304255996024</v>
      </c>
    </row>
    <row r="31" spans="1:9" s="54" customFormat="1" ht="12.75">
      <c r="A31" s="1461" t="s">
        <v>416</v>
      </c>
      <c r="B31" s="396">
        <v>1570.9189805267793</v>
      </c>
      <c r="C31" s="396">
        <v>1749.0921208199998</v>
      </c>
      <c r="D31" s="396">
        <v>1827.0541819300001</v>
      </c>
      <c r="E31" s="1198">
        <v>1644.2004584000001</v>
      </c>
      <c r="F31" s="396">
        <v>178.1731402932205</v>
      </c>
      <c r="G31" s="396">
        <v>11.341968777630617</v>
      </c>
      <c r="H31" s="396">
        <v>-182.85372353000002</v>
      </c>
      <c r="I31" s="1462">
        <v>-10.008117183303417</v>
      </c>
    </row>
    <row r="32" spans="1:9" s="54" customFormat="1" ht="12.75">
      <c r="A32" s="1461" t="s">
        <v>417</v>
      </c>
      <c r="B32" s="396">
        <v>2002.1529823666322</v>
      </c>
      <c r="C32" s="396">
        <v>2085.6093874400003</v>
      </c>
      <c r="D32" s="396">
        <v>1976.6225991</v>
      </c>
      <c r="E32" s="1198">
        <v>1832.19051978</v>
      </c>
      <c r="F32" s="396">
        <v>83.45640507336816</v>
      </c>
      <c r="G32" s="396">
        <v>4.168333079858815</v>
      </c>
      <c r="H32" s="396">
        <v>-144.43207931999996</v>
      </c>
      <c r="I32" s="1462">
        <v>-7.3070134574887025</v>
      </c>
    </row>
    <row r="33" spans="1:9" s="54" customFormat="1" ht="12.75">
      <c r="A33" s="1461" t="s">
        <v>418</v>
      </c>
      <c r="B33" s="396">
        <v>1251.1935542101369</v>
      </c>
      <c r="C33" s="396">
        <v>1837.46721568</v>
      </c>
      <c r="D33" s="396">
        <v>2258.92904337</v>
      </c>
      <c r="E33" s="1198">
        <v>2832.1671064399993</v>
      </c>
      <c r="F33" s="396">
        <v>586.2736614698631</v>
      </c>
      <c r="G33" s="396">
        <v>46.8571516770617</v>
      </c>
      <c r="H33" s="396">
        <v>573.2380630699995</v>
      </c>
      <c r="I33" s="1462">
        <v>25.37654136381416</v>
      </c>
    </row>
    <row r="34" spans="1:9" s="54" customFormat="1" ht="12.75">
      <c r="A34" s="1461" t="s">
        <v>419</v>
      </c>
      <c r="B34" s="396">
        <v>2706.42973294</v>
      </c>
      <c r="C34" s="396">
        <v>2462.4827980300006</v>
      </c>
      <c r="D34" s="396">
        <v>3501.2012874600005</v>
      </c>
      <c r="E34" s="1198">
        <v>3165.4334025199996</v>
      </c>
      <c r="F34" s="396">
        <v>-243.94693490999953</v>
      </c>
      <c r="G34" s="396">
        <v>-9.013606817162753</v>
      </c>
      <c r="H34" s="396">
        <v>-335.76788494000084</v>
      </c>
      <c r="I34" s="1462">
        <v>-9.590076587215833</v>
      </c>
    </row>
    <row r="35" spans="1:9" s="54" customFormat="1" ht="12.75">
      <c r="A35" s="1461" t="s">
        <v>420</v>
      </c>
      <c r="B35" s="396">
        <v>3036.5274569827534</v>
      </c>
      <c r="C35" s="396">
        <v>3032.4616973500006</v>
      </c>
      <c r="D35" s="396">
        <v>3630.0483770600013</v>
      </c>
      <c r="E35" s="1198">
        <v>3811.12759472</v>
      </c>
      <c r="F35" s="396">
        <v>-4.065759632752815</v>
      </c>
      <c r="G35" s="396">
        <v>-0.13389503932866653</v>
      </c>
      <c r="H35" s="396">
        <v>181.0792176599989</v>
      </c>
      <c r="I35" s="1462">
        <v>4.988341720301151</v>
      </c>
    </row>
    <row r="36" spans="1:9" s="54" customFormat="1" ht="12.75">
      <c r="A36" s="1461" t="s">
        <v>421</v>
      </c>
      <c r="B36" s="396">
        <v>2000.31896652</v>
      </c>
      <c r="C36" s="396">
        <v>1775.54127372</v>
      </c>
      <c r="D36" s="396">
        <v>2218.45882742</v>
      </c>
      <c r="E36" s="1198">
        <v>1947.2522046699996</v>
      </c>
      <c r="F36" s="396">
        <v>-224.77769280000007</v>
      </c>
      <c r="G36" s="396">
        <v>-11.237092511853291</v>
      </c>
      <c r="H36" s="396">
        <v>-271.2066227500004</v>
      </c>
      <c r="I36" s="1462">
        <v>-12.225001401779696</v>
      </c>
    </row>
    <row r="37" spans="1:9" s="54" customFormat="1" ht="12.75">
      <c r="A37" s="1461" t="s">
        <v>422</v>
      </c>
      <c r="B37" s="396">
        <v>124.51688103696831</v>
      </c>
      <c r="C37" s="396">
        <v>118.45010744999999</v>
      </c>
      <c r="D37" s="396">
        <v>112.70854968999997</v>
      </c>
      <c r="E37" s="1198">
        <v>244.49763248999997</v>
      </c>
      <c r="F37" s="396">
        <v>-6.066773586968324</v>
      </c>
      <c r="G37" s="396">
        <v>-4.872249880052115</v>
      </c>
      <c r="H37" s="396">
        <v>131.78908280000002</v>
      </c>
      <c r="I37" s="1462">
        <v>116.92909114923422</v>
      </c>
    </row>
    <row r="38" spans="1:9" s="54" customFormat="1" ht="12.75">
      <c r="A38" s="1461" t="s">
        <v>423</v>
      </c>
      <c r="B38" s="396">
        <v>214.42506577999998</v>
      </c>
      <c r="C38" s="396">
        <v>224.99019270999997</v>
      </c>
      <c r="D38" s="396">
        <v>235.91422570999998</v>
      </c>
      <c r="E38" s="1198">
        <v>252.19496224999997</v>
      </c>
      <c r="F38" s="396">
        <v>10.565126929999991</v>
      </c>
      <c r="G38" s="396">
        <v>4.927188382369348</v>
      </c>
      <c r="H38" s="396">
        <v>16.280736539999992</v>
      </c>
      <c r="I38" s="1462">
        <v>6.901125394622559</v>
      </c>
    </row>
    <row r="39" spans="1:9" s="54" customFormat="1" ht="12.75">
      <c r="A39" s="1461" t="s">
        <v>424</v>
      </c>
      <c r="B39" s="396">
        <v>928.7791322647988</v>
      </c>
      <c r="C39" s="396">
        <v>872.25715275</v>
      </c>
      <c r="D39" s="396">
        <v>1016.6356673030001</v>
      </c>
      <c r="E39" s="1198">
        <v>907.3951929070001</v>
      </c>
      <c r="F39" s="396">
        <v>-56.52197951479877</v>
      </c>
      <c r="G39" s="396">
        <v>-6.085621172061833</v>
      </c>
      <c r="H39" s="396">
        <v>-109.24047439599997</v>
      </c>
      <c r="I39" s="1462">
        <v>-10.745292331302963</v>
      </c>
    </row>
    <row r="40" spans="1:9" s="54" customFormat="1" ht="12.75">
      <c r="A40" s="1461" t="s">
        <v>425</v>
      </c>
      <c r="B40" s="396">
        <v>3979.969987561807</v>
      </c>
      <c r="C40" s="396">
        <v>4876.30286697</v>
      </c>
      <c r="D40" s="396">
        <v>4709.74194534</v>
      </c>
      <c r="E40" s="1198">
        <v>5153.93177864</v>
      </c>
      <c r="F40" s="396">
        <v>896.3328794081926</v>
      </c>
      <c r="G40" s="396">
        <v>22.521096445687032</v>
      </c>
      <c r="H40" s="396">
        <v>444.1898332999999</v>
      </c>
      <c r="I40" s="1462">
        <v>9.4312987517182</v>
      </c>
    </row>
    <row r="41" spans="1:9" s="54" customFormat="1" ht="12.75">
      <c r="A41" s="1461" t="s">
        <v>426</v>
      </c>
      <c r="B41" s="396">
        <v>3073.61240973133</v>
      </c>
      <c r="C41" s="396">
        <v>3573.8340233200006</v>
      </c>
      <c r="D41" s="396">
        <v>4163.5023644</v>
      </c>
      <c r="E41" s="1198">
        <v>4932.21031229</v>
      </c>
      <c r="F41" s="396">
        <v>500.2216135886706</v>
      </c>
      <c r="G41" s="396">
        <v>16.274713493637798</v>
      </c>
      <c r="H41" s="396">
        <v>768.7079478899996</v>
      </c>
      <c r="I41" s="1462">
        <v>18.46301216165582</v>
      </c>
    </row>
    <row r="42" spans="1:9" s="54" customFormat="1" ht="12.75">
      <c r="A42" s="1461" t="s">
        <v>427</v>
      </c>
      <c r="B42" s="396">
        <v>1749.1390926299998</v>
      </c>
      <c r="C42" s="396">
        <v>1930.25450422</v>
      </c>
      <c r="D42" s="396">
        <v>1892.57232176</v>
      </c>
      <c r="E42" s="1198">
        <v>2095.1956257199995</v>
      </c>
      <c r="F42" s="396">
        <v>181.11541159000012</v>
      </c>
      <c r="G42" s="396">
        <v>10.354545979398104</v>
      </c>
      <c r="H42" s="396">
        <v>202.62330395999948</v>
      </c>
      <c r="I42" s="1462">
        <v>10.706238363011126</v>
      </c>
    </row>
    <row r="43" spans="1:9" s="54" customFormat="1" ht="12.75">
      <c r="A43" s="1461" t="s">
        <v>428</v>
      </c>
      <c r="B43" s="396">
        <v>11543.526753882647</v>
      </c>
      <c r="C43" s="396">
        <v>15257.070284569996</v>
      </c>
      <c r="D43" s="396">
        <v>13388.331586659999</v>
      </c>
      <c r="E43" s="1198">
        <v>17388.65508932</v>
      </c>
      <c r="F43" s="396">
        <v>3713.5435306873496</v>
      </c>
      <c r="G43" s="396">
        <v>32.169921808673465</v>
      </c>
      <c r="H43" s="396">
        <v>4000.3235026600014</v>
      </c>
      <c r="I43" s="1462">
        <v>29.879178572525678</v>
      </c>
    </row>
    <row r="44" spans="1:9" s="54" customFormat="1" ht="12.75">
      <c r="A44" s="1461" t="s">
        <v>429</v>
      </c>
      <c r="B44" s="396">
        <v>2025.36724817</v>
      </c>
      <c r="C44" s="396">
        <v>2195.85168066</v>
      </c>
      <c r="D44" s="396">
        <v>2724.75703844</v>
      </c>
      <c r="E44" s="1198">
        <v>3185.3865011700004</v>
      </c>
      <c r="F44" s="396">
        <v>170.48443249000002</v>
      </c>
      <c r="G44" s="396">
        <v>8.417457754589421</v>
      </c>
      <c r="H44" s="396">
        <v>460.62946273000034</v>
      </c>
      <c r="I44" s="1462">
        <v>16.905340778336832</v>
      </c>
    </row>
    <row r="45" spans="1:9" s="54" customFormat="1" ht="12.75">
      <c r="A45" s="1463" t="s">
        <v>430</v>
      </c>
      <c r="B45" s="397">
        <v>9190.173491179186</v>
      </c>
      <c r="C45" s="397">
        <v>9705.98100669</v>
      </c>
      <c r="D45" s="397">
        <v>11135.831556759998</v>
      </c>
      <c r="E45" s="1198">
        <v>11000.438642192003</v>
      </c>
      <c r="F45" s="397">
        <v>515.8075155108145</v>
      </c>
      <c r="G45" s="397">
        <v>5.612598238824233</v>
      </c>
      <c r="H45" s="397">
        <v>-135.39291456799583</v>
      </c>
      <c r="I45" s="474">
        <v>-1.2158312010907317</v>
      </c>
    </row>
    <row r="46" spans="1:9" s="197" customFormat="1" ht="12.75">
      <c r="A46" s="1458" t="s">
        <v>431</v>
      </c>
      <c r="B46" s="241">
        <v>32368.793902086887</v>
      </c>
      <c r="C46" s="241">
        <v>35475.27713757001</v>
      </c>
      <c r="D46" s="241">
        <v>44867.00765243001</v>
      </c>
      <c r="E46" s="775">
        <v>48948.18176668</v>
      </c>
      <c r="F46" s="241">
        <v>3106.4832354831233</v>
      </c>
      <c r="G46" s="241">
        <v>9.597154731436692</v>
      </c>
      <c r="H46" s="241">
        <v>4081.1741142499886</v>
      </c>
      <c r="I46" s="1459">
        <v>9.09615846428963</v>
      </c>
    </row>
    <row r="47" spans="1:9" s="54" customFormat="1" ht="12.75">
      <c r="A47" s="1460" t="s">
        <v>432</v>
      </c>
      <c r="B47" s="395">
        <v>26411.145290736888</v>
      </c>
      <c r="C47" s="395">
        <v>28225.258138350007</v>
      </c>
      <c r="D47" s="395">
        <v>34958.00638651001</v>
      </c>
      <c r="E47" s="1198">
        <v>36941.91993833</v>
      </c>
      <c r="F47" s="395">
        <v>1814.1128476131198</v>
      </c>
      <c r="G47" s="395">
        <v>6.868739797699644</v>
      </c>
      <c r="H47" s="395">
        <v>1983.913551819991</v>
      </c>
      <c r="I47" s="473">
        <v>5.6751335584902405</v>
      </c>
    </row>
    <row r="48" spans="1:9" s="54" customFormat="1" ht="12.75">
      <c r="A48" s="1461" t="s">
        <v>433</v>
      </c>
      <c r="B48" s="396">
        <v>4010.9837967500002</v>
      </c>
      <c r="C48" s="396">
        <v>4932.99754408</v>
      </c>
      <c r="D48" s="396">
        <v>6908.745741940002</v>
      </c>
      <c r="E48" s="1198">
        <v>7088.078439129999</v>
      </c>
      <c r="F48" s="396">
        <v>922.0137473299997</v>
      </c>
      <c r="G48" s="396">
        <v>22.9872219398414</v>
      </c>
      <c r="H48" s="396">
        <v>179.33269718999782</v>
      </c>
      <c r="I48" s="1462">
        <v>2.5957345065016177</v>
      </c>
    </row>
    <row r="49" spans="1:9" s="54" customFormat="1" ht="12.75">
      <c r="A49" s="1463" t="s">
        <v>434</v>
      </c>
      <c r="B49" s="397">
        <v>1946.6648146</v>
      </c>
      <c r="C49" s="397">
        <v>2317.0214551399995</v>
      </c>
      <c r="D49" s="397">
        <v>3000.25552398</v>
      </c>
      <c r="E49" s="1198">
        <v>4918.183389219999</v>
      </c>
      <c r="F49" s="397">
        <v>370.3566405399995</v>
      </c>
      <c r="G49" s="397">
        <v>19.02518799139544</v>
      </c>
      <c r="H49" s="397">
        <v>1917.9278652399994</v>
      </c>
      <c r="I49" s="474">
        <v>63.92548400996743</v>
      </c>
    </row>
    <row r="50" spans="1:9" s="197" customFormat="1" ht="12.75">
      <c r="A50" s="1458" t="s">
        <v>435</v>
      </c>
      <c r="B50" s="241">
        <v>5069.395343439016</v>
      </c>
      <c r="C50" s="241">
        <v>5670.84663379</v>
      </c>
      <c r="D50" s="241">
        <v>6534.6430712</v>
      </c>
      <c r="E50" s="398">
        <v>6806.104716250001</v>
      </c>
      <c r="F50" s="241">
        <v>601.451290350984</v>
      </c>
      <c r="G50" s="241">
        <v>11.864359545944719</v>
      </c>
      <c r="H50" s="241">
        <v>271.4616450500007</v>
      </c>
      <c r="I50" s="1459">
        <v>4.154192388049595</v>
      </c>
    </row>
    <row r="51" spans="1:9" s="54" customFormat="1" ht="12.75">
      <c r="A51" s="1460" t="s">
        <v>436</v>
      </c>
      <c r="B51" s="395">
        <v>1673.3292856100002</v>
      </c>
      <c r="C51" s="395">
        <v>2084.9393201199996</v>
      </c>
      <c r="D51" s="395">
        <v>1117.31516109</v>
      </c>
      <c r="E51" s="1198">
        <v>1030.3843958400003</v>
      </c>
      <c r="F51" s="395">
        <v>411.6100345099994</v>
      </c>
      <c r="G51" s="395">
        <v>24.598268735848364</v>
      </c>
      <c r="H51" s="395">
        <v>-86.9307652499997</v>
      </c>
      <c r="I51" s="473">
        <v>-7.780326292645501</v>
      </c>
    </row>
    <row r="52" spans="1:9" s="54" customFormat="1" ht="12.75">
      <c r="A52" s="1461" t="s">
        <v>437</v>
      </c>
      <c r="B52" s="396">
        <v>194.64100000000002</v>
      </c>
      <c r="C52" s="396">
        <v>235.05155323000002</v>
      </c>
      <c r="D52" s="396">
        <v>270.64702853999995</v>
      </c>
      <c r="E52" s="1198">
        <v>290.32102315</v>
      </c>
      <c r="F52" s="396">
        <v>40.410553230000005</v>
      </c>
      <c r="G52" s="396">
        <v>20.761583237858417</v>
      </c>
      <c r="H52" s="396">
        <v>19.673994610000022</v>
      </c>
      <c r="I52" s="1462">
        <v>7.269244637981433</v>
      </c>
    </row>
    <row r="53" spans="1:9" s="54" customFormat="1" ht="12.75">
      <c r="A53" s="1461" t="s">
        <v>438</v>
      </c>
      <c r="B53" s="396">
        <v>65.626</v>
      </c>
      <c r="C53" s="396">
        <v>55.15948416000001</v>
      </c>
      <c r="D53" s="396">
        <v>311.22598600999993</v>
      </c>
      <c r="E53" s="1198">
        <v>96.32190899</v>
      </c>
      <c r="F53" s="396">
        <v>-10.466515839999992</v>
      </c>
      <c r="G53" s="396">
        <v>-15.948733489775382</v>
      </c>
      <c r="H53" s="396">
        <v>-214.90407701999993</v>
      </c>
      <c r="I53" s="1462">
        <v>-69.05081409657576</v>
      </c>
    </row>
    <row r="54" spans="1:9" s="54" customFormat="1" ht="12.75">
      <c r="A54" s="1461" t="s">
        <v>439</v>
      </c>
      <c r="B54" s="396">
        <v>26.433</v>
      </c>
      <c r="C54" s="396">
        <v>167.93800000000002</v>
      </c>
      <c r="D54" s="396">
        <v>408.5692285</v>
      </c>
      <c r="E54" s="1198">
        <v>755.9598284400001</v>
      </c>
      <c r="F54" s="396">
        <v>141.505</v>
      </c>
      <c r="G54" s="396">
        <v>535.3346196042827</v>
      </c>
      <c r="H54" s="396">
        <v>347.39059994000013</v>
      </c>
      <c r="I54" s="1462">
        <v>85.02612916185393</v>
      </c>
    </row>
    <row r="55" spans="1:9" s="54" customFormat="1" ht="12.75">
      <c r="A55" s="1461" t="s">
        <v>440</v>
      </c>
      <c r="B55" s="396">
        <v>143.94849483</v>
      </c>
      <c r="C55" s="396">
        <v>72.31649482999998</v>
      </c>
      <c r="D55" s="396">
        <v>149.06417343999996</v>
      </c>
      <c r="E55" s="1198">
        <v>334.20649377999996</v>
      </c>
      <c r="F55" s="396">
        <v>-71.632</v>
      </c>
      <c r="G55" s="396">
        <v>-49.76224314439399</v>
      </c>
      <c r="H55" s="396">
        <v>185.14232034</v>
      </c>
      <c r="I55" s="1462">
        <v>124.20309727509536</v>
      </c>
    </row>
    <row r="56" spans="1:9" s="54" customFormat="1" ht="12.75">
      <c r="A56" s="1461" t="s">
        <v>441</v>
      </c>
      <c r="B56" s="396">
        <v>106.249</v>
      </c>
      <c r="C56" s="396">
        <v>170.88400000000001</v>
      </c>
      <c r="D56" s="396">
        <v>398.67196204</v>
      </c>
      <c r="E56" s="1198">
        <v>423.06699417</v>
      </c>
      <c r="F56" s="396">
        <v>64.635</v>
      </c>
      <c r="G56" s="396">
        <v>60.833513727188034</v>
      </c>
      <c r="H56" s="396">
        <v>24.395032130000004</v>
      </c>
      <c r="I56" s="1462">
        <v>6.119073938676524</v>
      </c>
    </row>
    <row r="57" spans="1:9" s="54" customFormat="1" ht="12.75">
      <c r="A57" s="1461" t="s">
        <v>442</v>
      </c>
      <c r="B57" s="396">
        <v>1062.0868706798599</v>
      </c>
      <c r="C57" s="396">
        <v>1053.8474784400003</v>
      </c>
      <c r="D57" s="396">
        <v>1409.4163430199999</v>
      </c>
      <c r="E57" s="1198">
        <v>1413.01999226</v>
      </c>
      <c r="F57" s="396">
        <v>-8.239392239859626</v>
      </c>
      <c r="G57" s="396">
        <v>-0.77577385309221</v>
      </c>
      <c r="H57" s="396">
        <v>3.6036492400000952</v>
      </c>
      <c r="I57" s="1462">
        <v>0.2556837983216829</v>
      </c>
    </row>
    <row r="58" spans="1:9" s="54" customFormat="1" ht="12.75">
      <c r="A58" s="1461" t="s">
        <v>447</v>
      </c>
      <c r="B58" s="396">
        <v>755.4979343654288</v>
      </c>
      <c r="C58" s="396">
        <v>656.9645932199999</v>
      </c>
      <c r="D58" s="396">
        <v>851.7472434600002</v>
      </c>
      <c r="E58" s="1198">
        <v>701.12863937</v>
      </c>
      <c r="F58" s="396">
        <v>-98.53334114542895</v>
      </c>
      <c r="G58" s="396">
        <v>-13.042172144148987</v>
      </c>
      <c r="H58" s="396">
        <v>-150.6186040900002</v>
      </c>
      <c r="I58" s="1462">
        <v>-17.683485945684023</v>
      </c>
    </row>
    <row r="59" spans="1:9" s="54" customFormat="1" ht="12.75">
      <c r="A59" s="1461" t="s">
        <v>448</v>
      </c>
      <c r="B59" s="396">
        <v>50.58902820776959</v>
      </c>
      <c r="C59" s="396">
        <v>81.84426325</v>
      </c>
      <c r="D59" s="396">
        <v>153.45610692000002</v>
      </c>
      <c r="E59" s="1198">
        <v>137.84110536</v>
      </c>
      <c r="F59" s="396">
        <v>31.25523504223041</v>
      </c>
      <c r="G59" s="396">
        <v>61.78263577996573</v>
      </c>
      <c r="H59" s="396">
        <v>-15.615001560000024</v>
      </c>
      <c r="I59" s="1462">
        <v>-10.175549134802736</v>
      </c>
    </row>
    <row r="60" spans="1:9" s="54" customFormat="1" ht="12.75">
      <c r="A60" s="1461" t="s">
        <v>449</v>
      </c>
      <c r="B60" s="396">
        <v>246.79818546595766</v>
      </c>
      <c r="C60" s="396">
        <v>207.28023137</v>
      </c>
      <c r="D60" s="396">
        <v>389.05624842</v>
      </c>
      <c r="E60" s="1198">
        <v>423.7813636899999</v>
      </c>
      <c r="F60" s="396">
        <v>-39.51795409595766</v>
      </c>
      <c r="G60" s="396">
        <v>-16.01225471789727</v>
      </c>
      <c r="H60" s="396">
        <v>34.72511526999995</v>
      </c>
      <c r="I60" s="1462">
        <v>8.925474249808978</v>
      </c>
    </row>
    <row r="61" spans="1:9" s="54" customFormat="1" ht="12.75">
      <c r="A61" s="1461" t="s">
        <v>450</v>
      </c>
      <c r="B61" s="396">
        <v>178.93354428</v>
      </c>
      <c r="C61" s="396">
        <v>190.49721517</v>
      </c>
      <c r="D61" s="396">
        <v>264.07265253</v>
      </c>
      <c r="E61" s="1198">
        <v>378.57274333</v>
      </c>
      <c r="F61" s="396">
        <v>11.563670889999997</v>
      </c>
      <c r="G61" s="396">
        <v>6.4625506282404235</v>
      </c>
      <c r="H61" s="396">
        <v>114.50009079999995</v>
      </c>
      <c r="I61" s="1462">
        <v>43.35931407626246</v>
      </c>
    </row>
    <row r="62" spans="1:9" s="54" customFormat="1" ht="12.75" hidden="1">
      <c r="A62" s="1461" t="s">
        <v>451</v>
      </c>
      <c r="B62" s="396">
        <v>0</v>
      </c>
      <c r="C62" s="396">
        <v>0</v>
      </c>
      <c r="D62" s="396">
        <v>10.895</v>
      </c>
      <c r="E62" s="1198">
        <v>13.667979549999998</v>
      </c>
      <c r="F62" s="396">
        <v>0</v>
      </c>
      <c r="G62" s="396" t="e">
        <v>#DIV/0!</v>
      </c>
      <c r="H62" s="396">
        <v>2.7729795499999987</v>
      </c>
      <c r="I62" s="1462">
        <v>25.451854520422202</v>
      </c>
    </row>
    <row r="63" spans="1:9" s="54" customFormat="1" ht="12.75">
      <c r="A63" s="1463" t="s">
        <v>452</v>
      </c>
      <c r="B63" s="397">
        <v>565.2629999999999</v>
      </c>
      <c r="C63" s="397">
        <v>694.124</v>
      </c>
      <c r="D63" s="397">
        <v>800.50593723</v>
      </c>
      <c r="E63" s="1198">
        <v>807.83224832</v>
      </c>
      <c r="F63" s="397">
        <v>128.8610000000001</v>
      </c>
      <c r="G63" s="397">
        <v>22.796645101483755</v>
      </c>
      <c r="H63" s="397">
        <v>7.32631108999999</v>
      </c>
      <c r="I63" s="474">
        <v>0.9152100876792132</v>
      </c>
    </row>
    <row r="64" spans="1:9" s="197" customFormat="1" ht="12.75">
      <c r="A64" s="1458" t="s">
        <v>453</v>
      </c>
      <c r="B64" s="241">
        <v>4340.192464191185</v>
      </c>
      <c r="C64" s="241">
        <v>5544.778408849999</v>
      </c>
      <c r="D64" s="241">
        <v>6977.660469810001</v>
      </c>
      <c r="E64" s="1199">
        <v>8624.708231020002</v>
      </c>
      <c r="F64" s="241">
        <v>1204.5859446588147</v>
      </c>
      <c r="G64" s="241">
        <v>27.754205708554792</v>
      </c>
      <c r="H64" s="241">
        <v>1647.0477612100012</v>
      </c>
      <c r="I64" s="1459">
        <v>23.604584492699594</v>
      </c>
    </row>
    <row r="65" spans="1:9" s="54" customFormat="1" ht="12.75">
      <c r="A65" s="1460" t="s">
        <v>454</v>
      </c>
      <c r="B65" s="395">
        <v>3809.7062118811846</v>
      </c>
      <c r="C65" s="395">
        <v>5008.34823808</v>
      </c>
      <c r="D65" s="395">
        <v>6234.48889921</v>
      </c>
      <c r="E65" s="1198">
        <v>6719.736317440002</v>
      </c>
      <c r="F65" s="395">
        <v>1198.642026198815</v>
      </c>
      <c r="G65" s="395">
        <v>31.462846727148047</v>
      </c>
      <c r="H65" s="395">
        <v>485.24741823000113</v>
      </c>
      <c r="I65" s="473">
        <v>7.783275037854169</v>
      </c>
    </row>
    <row r="66" spans="1:9" s="54" customFormat="1" ht="12.75">
      <c r="A66" s="1461" t="s">
        <v>455</v>
      </c>
      <c r="B66" s="396">
        <v>4.1</v>
      </c>
      <c r="C66" s="396">
        <v>4.1</v>
      </c>
      <c r="D66" s="396">
        <v>0</v>
      </c>
      <c r="E66" s="1198">
        <v>0</v>
      </c>
      <c r="F66" s="396">
        <v>0</v>
      </c>
      <c r="G66" s="396">
        <v>0</v>
      </c>
      <c r="H66" s="396">
        <v>0</v>
      </c>
      <c r="I66" s="1552" t="s">
        <v>1186</v>
      </c>
    </row>
    <row r="67" spans="1:9" s="54" customFormat="1" ht="12.75">
      <c r="A67" s="1461" t="s">
        <v>460</v>
      </c>
      <c r="B67" s="396">
        <v>361.65</v>
      </c>
      <c r="C67" s="396">
        <v>341.321</v>
      </c>
      <c r="D67" s="396">
        <v>451.44644139</v>
      </c>
      <c r="E67" s="1198">
        <v>547.4637242</v>
      </c>
      <c r="F67" s="396">
        <v>-20.32899999999995</v>
      </c>
      <c r="G67" s="396">
        <v>-5.621180699571396</v>
      </c>
      <c r="H67" s="396">
        <v>96.01728280999998</v>
      </c>
      <c r="I67" s="1462">
        <v>21.268809321957114</v>
      </c>
    </row>
    <row r="68" spans="1:9" s="54" customFormat="1" ht="12.75">
      <c r="A68" s="1461" t="s">
        <v>461</v>
      </c>
      <c r="B68" s="396">
        <v>164.73625231</v>
      </c>
      <c r="C68" s="396">
        <v>191.00917077</v>
      </c>
      <c r="D68" s="396">
        <v>291.72512921</v>
      </c>
      <c r="E68" s="1198">
        <v>1357.5081893800002</v>
      </c>
      <c r="F68" s="397">
        <v>26.27291846</v>
      </c>
      <c r="G68" s="397">
        <v>15.948474055704345</v>
      </c>
      <c r="H68" s="397">
        <v>1065.7830601700002</v>
      </c>
      <c r="I68" s="474">
        <v>365.3381054474708</v>
      </c>
    </row>
    <row r="69" spans="1:9" s="256" customFormat="1" ht="12.75">
      <c r="A69" s="1458" t="s">
        <v>462</v>
      </c>
      <c r="B69" s="241">
        <v>16129.34871267768</v>
      </c>
      <c r="C69" s="241">
        <v>17528.19297539</v>
      </c>
      <c r="D69" s="241">
        <v>18432.814599690002</v>
      </c>
      <c r="E69" s="1199">
        <v>19599.45326467</v>
      </c>
      <c r="F69" s="241">
        <v>1398.8442627123204</v>
      </c>
      <c r="G69" s="241">
        <v>8.672664269530163</v>
      </c>
      <c r="H69" s="241">
        <v>1166.638664979997</v>
      </c>
      <c r="I69" s="1459">
        <v>6.329140124914061</v>
      </c>
    </row>
    <row r="70" spans="1:9" s="54" customFormat="1" ht="12.75">
      <c r="A70" s="1461" t="s">
        <v>463</v>
      </c>
      <c r="B70" s="396">
        <v>2893.53669541</v>
      </c>
      <c r="C70" s="396">
        <v>3162.5779378000007</v>
      </c>
      <c r="D70" s="396">
        <v>3818.9523247999996</v>
      </c>
      <c r="E70" s="1198">
        <v>4305.4148576299995</v>
      </c>
      <c r="F70" s="395">
        <v>269.04124239000066</v>
      </c>
      <c r="G70" s="395">
        <v>9.298006927535399</v>
      </c>
      <c r="H70" s="395">
        <v>486.4625328299999</v>
      </c>
      <c r="I70" s="473">
        <v>12.738114840317524</v>
      </c>
    </row>
    <row r="71" spans="1:9" s="54" customFormat="1" ht="12.75">
      <c r="A71" s="1461" t="s">
        <v>464</v>
      </c>
      <c r="B71" s="396">
        <v>1722.9098166200001</v>
      </c>
      <c r="C71" s="396">
        <v>1767.8716623800003</v>
      </c>
      <c r="D71" s="396">
        <v>2504.6424484299996</v>
      </c>
      <c r="E71" s="1198">
        <v>2790.76286455</v>
      </c>
      <c r="F71" s="396">
        <v>44.96184576000019</v>
      </c>
      <c r="G71" s="396">
        <v>2.6096459214682644</v>
      </c>
      <c r="H71" s="396">
        <v>286.1204161200003</v>
      </c>
      <c r="I71" s="1462">
        <v>11.423603249212315</v>
      </c>
    </row>
    <row r="72" spans="1:9" s="54" customFormat="1" ht="12.75">
      <c r="A72" s="1461" t="s">
        <v>465</v>
      </c>
      <c r="B72" s="396">
        <v>16.084</v>
      </c>
      <c r="C72" s="396">
        <v>37.152</v>
      </c>
      <c r="D72" s="396">
        <v>90.63437810999999</v>
      </c>
      <c r="E72" s="1198">
        <v>8.84837019</v>
      </c>
      <c r="F72" s="396">
        <v>21.068</v>
      </c>
      <c r="G72" s="396">
        <v>130.98731658791348</v>
      </c>
      <c r="H72" s="396">
        <v>-81.78600791999999</v>
      </c>
      <c r="I72" s="1462">
        <v>-90.23729144005267</v>
      </c>
    </row>
    <row r="73" spans="1:9" s="54" customFormat="1" ht="12.75">
      <c r="A73" s="1461" t="s">
        <v>466</v>
      </c>
      <c r="B73" s="396">
        <v>29.862000000000002</v>
      </c>
      <c r="C73" s="396">
        <v>7.6659999999999995</v>
      </c>
      <c r="D73" s="396">
        <v>0</v>
      </c>
      <c r="E73" s="1198">
        <v>5.77752962</v>
      </c>
      <c r="F73" s="396">
        <v>-22.196</v>
      </c>
      <c r="G73" s="396">
        <v>-74.32857812604648</v>
      </c>
      <c r="H73" s="396">
        <v>5.77752962</v>
      </c>
      <c r="I73" s="1552" t="s">
        <v>1186</v>
      </c>
    </row>
    <row r="74" spans="1:9" s="54" customFormat="1" ht="12.75">
      <c r="A74" s="1461" t="s">
        <v>467</v>
      </c>
      <c r="B74" s="396">
        <v>2506.1857490499997</v>
      </c>
      <c r="C74" s="396">
        <v>2903.31258209</v>
      </c>
      <c r="D74" s="396">
        <v>1527.2861295600003</v>
      </c>
      <c r="E74" s="1198">
        <v>1100.50272902</v>
      </c>
      <c r="F74" s="396">
        <v>397.1268330400003</v>
      </c>
      <c r="G74" s="396">
        <v>15.845865901621062</v>
      </c>
      <c r="H74" s="396">
        <v>-426.78340054000023</v>
      </c>
      <c r="I74" s="1462">
        <v>-27.943906009475338</v>
      </c>
    </row>
    <row r="75" spans="1:9" s="54" customFormat="1" ht="12.75">
      <c r="A75" s="1461" t="s">
        <v>468</v>
      </c>
      <c r="B75" s="396">
        <v>2670.30788064</v>
      </c>
      <c r="C75" s="396">
        <v>2685.9962839099994</v>
      </c>
      <c r="D75" s="396">
        <v>2765.70155271</v>
      </c>
      <c r="E75" s="1198">
        <v>3572.3511883799997</v>
      </c>
      <c r="F75" s="396">
        <v>15.688403269999526</v>
      </c>
      <c r="G75" s="396">
        <v>0.5875129000570318</v>
      </c>
      <c r="H75" s="396">
        <v>806.6496356699995</v>
      </c>
      <c r="I75" s="1462">
        <v>29.166185153983655</v>
      </c>
    </row>
    <row r="76" spans="1:9" s="54" customFormat="1" ht="12.75">
      <c r="A76" s="1461" t="s">
        <v>469</v>
      </c>
      <c r="B76" s="396">
        <v>406.00771534768216</v>
      </c>
      <c r="C76" s="396">
        <v>849.3952742199999</v>
      </c>
      <c r="D76" s="396">
        <v>762.0771883</v>
      </c>
      <c r="E76" s="1198">
        <v>972.30263125</v>
      </c>
      <c r="F76" s="396">
        <v>443.38755887231775</v>
      </c>
      <c r="G76" s="396">
        <v>109.20668305345518</v>
      </c>
      <c r="H76" s="396">
        <v>210.22544295</v>
      </c>
      <c r="I76" s="1462">
        <v>27.585846444106192</v>
      </c>
    </row>
    <row r="77" spans="1:9" s="54" customFormat="1" ht="12.75">
      <c r="A77" s="1463" t="s">
        <v>470</v>
      </c>
      <c r="B77" s="397">
        <v>5884.45485561</v>
      </c>
      <c r="C77" s="397">
        <v>6114.221234990002</v>
      </c>
      <c r="D77" s="397">
        <v>6963.520577780002</v>
      </c>
      <c r="E77" s="1198">
        <v>6843.493094029999</v>
      </c>
      <c r="F77" s="397">
        <v>229.76637938000204</v>
      </c>
      <c r="G77" s="397">
        <v>3.9046332246215147</v>
      </c>
      <c r="H77" s="397">
        <v>-120.02748375000283</v>
      </c>
      <c r="I77" s="474">
        <v>-1.7236609328476784</v>
      </c>
    </row>
    <row r="78" spans="1:9" s="197" customFormat="1" ht="12.75">
      <c r="A78" s="1458" t="s">
        <v>471</v>
      </c>
      <c r="B78" s="241">
        <v>55732.86741249084</v>
      </c>
      <c r="C78" s="241">
        <v>58573.586510049994</v>
      </c>
      <c r="D78" s="241">
        <v>68808.33648494998</v>
      </c>
      <c r="E78" s="1200">
        <v>79091.11574571</v>
      </c>
      <c r="F78" s="241">
        <v>2840.719097559151</v>
      </c>
      <c r="G78" s="241">
        <v>5.097026636965191</v>
      </c>
      <c r="H78" s="241">
        <v>10282.779260760028</v>
      </c>
      <c r="I78" s="1459">
        <v>14.944089315411826</v>
      </c>
    </row>
    <row r="79" spans="1:9" s="54" customFormat="1" ht="12.75">
      <c r="A79" s="1460" t="s">
        <v>472</v>
      </c>
      <c r="B79" s="395">
        <v>23730.705280114453</v>
      </c>
      <c r="C79" s="395">
        <v>24290.664561759997</v>
      </c>
      <c r="D79" s="395">
        <v>28104.00931019999</v>
      </c>
      <c r="E79" s="1198">
        <v>32018.995359009998</v>
      </c>
      <c r="F79" s="395">
        <v>559.9592816455443</v>
      </c>
      <c r="G79" s="395">
        <v>2.359640284752816</v>
      </c>
      <c r="H79" s="395">
        <v>3914.9860488100094</v>
      </c>
      <c r="I79" s="473">
        <v>13.930347110257738</v>
      </c>
    </row>
    <row r="80" spans="1:9" s="54" customFormat="1" ht="12.75">
      <c r="A80" s="1461" t="s">
        <v>473</v>
      </c>
      <c r="B80" s="396">
        <v>8661.743186884862</v>
      </c>
      <c r="C80" s="396">
        <v>9096.469937410002</v>
      </c>
      <c r="D80" s="396">
        <v>10744.23880417</v>
      </c>
      <c r="E80" s="1198">
        <v>11930.96490329</v>
      </c>
      <c r="F80" s="396">
        <v>434.72675052514023</v>
      </c>
      <c r="G80" s="396">
        <v>5.018929113291881</v>
      </c>
      <c r="H80" s="396">
        <v>1186.72609912</v>
      </c>
      <c r="I80" s="1462">
        <v>11.04523196803308</v>
      </c>
    </row>
    <row r="81" spans="1:9" s="54" customFormat="1" ht="12.75">
      <c r="A81" s="1461" t="s">
        <v>474</v>
      </c>
      <c r="B81" s="396">
        <v>5063.510119625611</v>
      </c>
      <c r="C81" s="396">
        <v>6084.203489600002</v>
      </c>
      <c r="D81" s="396">
        <v>6574.487359270002</v>
      </c>
      <c r="E81" s="1198">
        <v>9148.185424190002</v>
      </c>
      <c r="F81" s="396">
        <v>1020.6933699743913</v>
      </c>
      <c r="G81" s="396">
        <v>20.157822258877207</v>
      </c>
      <c r="H81" s="396">
        <v>2573.6980649199995</v>
      </c>
      <c r="I81" s="1462">
        <v>39.14674900532123</v>
      </c>
    </row>
    <row r="82" spans="1:9" s="54" customFormat="1" ht="12.75">
      <c r="A82" s="1461" t="s">
        <v>475</v>
      </c>
      <c r="B82" s="396">
        <v>9926.695243915414</v>
      </c>
      <c r="C82" s="396">
        <v>9788.135763870001</v>
      </c>
      <c r="D82" s="396">
        <v>12539.17360432</v>
      </c>
      <c r="E82" s="1198">
        <v>14837.723111549998</v>
      </c>
      <c r="F82" s="396">
        <v>-138.55948004541278</v>
      </c>
      <c r="G82" s="396">
        <v>-1.3958268753172722</v>
      </c>
      <c r="H82" s="396">
        <v>2298.549507229998</v>
      </c>
      <c r="I82" s="1462">
        <v>18.330948910685002</v>
      </c>
    </row>
    <row r="83" spans="1:9" s="54" customFormat="1" ht="12.75">
      <c r="A83" s="1461" t="s">
        <v>476</v>
      </c>
      <c r="B83" s="396">
        <v>7266.930245140509</v>
      </c>
      <c r="C83" s="396">
        <v>8426.920496859999</v>
      </c>
      <c r="D83" s="396">
        <v>9859.666706989998</v>
      </c>
      <c r="E83" s="1198">
        <v>10131.652870370002</v>
      </c>
      <c r="F83" s="396">
        <v>1159.9902517194896</v>
      </c>
      <c r="G83" s="396">
        <v>15.962589602331606</v>
      </c>
      <c r="H83" s="396">
        <v>271.98616338000465</v>
      </c>
      <c r="I83" s="1462">
        <v>2.7585736056086</v>
      </c>
    </row>
    <row r="84" spans="1:9" s="54" customFormat="1" ht="12.75">
      <c r="A84" s="1463" t="s">
        <v>477</v>
      </c>
      <c r="B84" s="397">
        <v>1083.28333681</v>
      </c>
      <c r="C84" s="397">
        <v>887.19226055</v>
      </c>
      <c r="D84" s="397">
        <v>986.7607</v>
      </c>
      <c r="E84" s="1198">
        <v>1023.5940772999999</v>
      </c>
      <c r="F84" s="397">
        <v>-196.09107626000002</v>
      </c>
      <c r="G84" s="397">
        <v>-18.101550129760096</v>
      </c>
      <c r="H84" s="397">
        <v>36.833377299999825</v>
      </c>
      <c r="I84" s="474">
        <v>3.7327568173316816</v>
      </c>
    </row>
    <row r="85" spans="1:9" s="197" customFormat="1" ht="12.75">
      <c r="A85" s="1458" t="s">
        <v>478</v>
      </c>
      <c r="B85" s="241">
        <v>24913.45078997188</v>
      </c>
      <c r="C85" s="241">
        <v>29983.98411884</v>
      </c>
      <c r="D85" s="241">
        <v>38882.66007349</v>
      </c>
      <c r="E85" s="1201">
        <v>47353.468728550004</v>
      </c>
      <c r="F85" s="241">
        <v>5070.533328868118</v>
      </c>
      <c r="G85" s="241">
        <v>20.352593350532956</v>
      </c>
      <c r="H85" s="241">
        <v>8470.808655060006</v>
      </c>
      <c r="I85" s="1459">
        <v>21.785568783230858</v>
      </c>
    </row>
    <row r="86" spans="1:9" s="54" customFormat="1" ht="12.75">
      <c r="A86" s="1460" t="s">
        <v>480</v>
      </c>
      <c r="B86" s="395">
        <v>531.827</v>
      </c>
      <c r="C86" s="395">
        <v>349.7125</v>
      </c>
      <c r="D86" s="395">
        <v>63.39849415</v>
      </c>
      <c r="E86" s="1198">
        <v>227.85927435</v>
      </c>
      <c r="F86" s="395">
        <v>-182.11450000000002</v>
      </c>
      <c r="G86" s="395">
        <v>-34.24318434378097</v>
      </c>
      <c r="H86" s="395">
        <v>164.4607802</v>
      </c>
      <c r="I86" s="473">
        <v>259.40802286389953</v>
      </c>
    </row>
    <row r="87" spans="1:9" s="54" customFormat="1" ht="12.75">
      <c r="A87" s="1461" t="s">
        <v>481</v>
      </c>
      <c r="B87" s="396">
        <v>1555.8763528018796</v>
      </c>
      <c r="C87" s="396">
        <v>1544.26703861</v>
      </c>
      <c r="D87" s="396">
        <v>1320.1005597099997</v>
      </c>
      <c r="E87" s="1198">
        <v>1181.07666819</v>
      </c>
      <c r="F87" s="396">
        <v>-11.609314191879548</v>
      </c>
      <c r="G87" s="396">
        <v>-0.7461591771719562</v>
      </c>
      <c r="H87" s="396">
        <v>-139.02389151999978</v>
      </c>
      <c r="I87" s="1462">
        <v>-10.531310701855972</v>
      </c>
    </row>
    <row r="88" spans="1:9" s="54" customFormat="1" ht="12.75">
      <c r="A88" s="1461" t="s">
        <v>482</v>
      </c>
      <c r="B88" s="396">
        <v>1925.3011749799996</v>
      </c>
      <c r="C88" s="396">
        <v>1492.01852817</v>
      </c>
      <c r="D88" s="396">
        <v>788.69054661</v>
      </c>
      <c r="E88" s="1198">
        <v>485.7476336400001</v>
      </c>
      <c r="F88" s="396">
        <v>-433.2826468099995</v>
      </c>
      <c r="G88" s="396">
        <v>-22.504668487230344</v>
      </c>
      <c r="H88" s="396">
        <v>-302.94291296999984</v>
      </c>
      <c r="I88" s="1462">
        <v>-38.410871573410944</v>
      </c>
    </row>
    <row r="89" spans="1:9" s="54" customFormat="1" ht="12.75">
      <c r="A89" s="1461" t="s">
        <v>483</v>
      </c>
      <c r="B89" s="396">
        <v>2790.6950000000006</v>
      </c>
      <c r="C89" s="396">
        <v>2813.90879653</v>
      </c>
      <c r="D89" s="396">
        <v>3656.8801750899993</v>
      </c>
      <c r="E89" s="1198">
        <v>3960.74342168</v>
      </c>
      <c r="F89" s="396">
        <v>23.2137965299994</v>
      </c>
      <c r="G89" s="396">
        <v>0.83182850616063</v>
      </c>
      <c r="H89" s="396">
        <v>303.8632465900009</v>
      </c>
      <c r="I89" s="1462">
        <v>8.309357486194433</v>
      </c>
    </row>
    <row r="90" spans="1:9" s="54" customFormat="1" ht="12.75">
      <c r="A90" s="1461" t="s">
        <v>484</v>
      </c>
      <c r="B90" s="396">
        <v>366.05780522</v>
      </c>
      <c r="C90" s="396">
        <v>282.73177845</v>
      </c>
      <c r="D90" s="396">
        <v>572.7901449999999</v>
      </c>
      <c r="E90" s="1198">
        <v>3224.77866245</v>
      </c>
      <c r="F90" s="396">
        <v>-83.32602677</v>
      </c>
      <c r="G90" s="396">
        <v>-22.763078831202964</v>
      </c>
      <c r="H90" s="396">
        <v>2651.98851745</v>
      </c>
      <c r="I90" s="1462">
        <v>462.9947879864449</v>
      </c>
    </row>
    <row r="91" spans="1:9" s="54" customFormat="1" ht="12.75">
      <c r="A91" s="1461" t="s">
        <v>486</v>
      </c>
      <c r="B91" s="396">
        <v>73.95599999999999</v>
      </c>
      <c r="C91" s="396">
        <v>184.84650000000002</v>
      </c>
      <c r="D91" s="396">
        <v>921.7154259499999</v>
      </c>
      <c r="E91" s="1198">
        <v>1132.8374114799997</v>
      </c>
      <c r="F91" s="396">
        <v>110.89050000000003</v>
      </c>
      <c r="G91" s="396">
        <v>149.94118124290125</v>
      </c>
      <c r="H91" s="396">
        <v>211.12198552999973</v>
      </c>
      <c r="I91" s="1462">
        <v>22.90533277257447</v>
      </c>
    </row>
    <row r="92" spans="1:9" s="54" customFormat="1" ht="12.75">
      <c r="A92" s="1461" t="s">
        <v>487</v>
      </c>
      <c r="B92" s="396">
        <v>2069.8173357799997</v>
      </c>
      <c r="C92" s="396">
        <v>2087.80051894</v>
      </c>
      <c r="D92" s="396">
        <v>2208.19037949</v>
      </c>
      <c r="E92" s="1198">
        <v>1846.38684799</v>
      </c>
      <c r="F92" s="396">
        <v>17.983183160000408</v>
      </c>
      <c r="G92" s="396">
        <v>0.8688294782893747</v>
      </c>
      <c r="H92" s="396">
        <v>-361.80353149999996</v>
      </c>
      <c r="I92" s="1462">
        <v>-16.38461678216176</v>
      </c>
    </row>
    <row r="93" spans="1:9" s="54" customFormat="1" ht="12.75">
      <c r="A93" s="1461" t="s">
        <v>522</v>
      </c>
      <c r="B93" s="396">
        <v>22.372999999999998</v>
      </c>
      <c r="C93" s="396">
        <v>24.86</v>
      </c>
      <c r="D93" s="396">
        <v>0</v>
      </c>
      <c r="E93" s="1198">
        <v>0</v>
      </c>
      <c r="F93" s="396">
        <v>2.487000000000002</v>
      </c>
      <c r="G93" s="396">
        <v>11.116077414740992</v>
      </c>
      <c r="H93" s="396">
        <v>0</v>
      </c>
      <c r="I93" s="1552" t="s">
        <v>1186</v>
      </c>
    </row>
    <row r="94" spans="1:9" s="54" customFormat="1" ht="12.75">
      <c r="A94" s="1461" t="s">
        <v>523</v>
      </c>
      <c r="B94" s="396">
        <v>1674.297</v>
      </c>
      <c r="C94" s="396">
        <v>1837.6619999999998</v>
      </c>
      <c r="D94" s="396">
        <v>1355.2884616800002</v>
      </c>
      <c r="E94" s="1198">
        <v>957.8401220600001</v>
      </c>
      <c r="F94" s="396">
        <v>163.365</v>
      </c>
      <c r="G94" s="396">
        <v>9.75722945212228</v>
      </c>
      <c r="H94" s="396">
        <v>-397.44833962000007</v>
      </c>
      <c r="I94" s="1462">
        <v>-29.3257377198746</v>
      </c>
    </row>
    <row r="95" spans="1:9" s="54" customFormat="1" ht="12.75">
      <c r="A95" s="1461" t="s">
        <v>524</v>
      </c>
      <c r="B95" s="396">
        <v>680.4795568500001</v>
      </c>
      <c r="C95" s="396">
        <v>700.6510798900001</v>
      </c>
      <c r="D95" s="396">
        <v>1277.1295563299998</v>
      </c>
      <c r="E95" s="1198">
        <v>1241.38323012</v>
      </c>
      <c r="F95" s="396">
        <v>20.17152304000001</v>
      </c>
      <c r="G95" s="396">
        <v>2.9643099248088762</v>
      </c>
      <c r="H95" s="396">
        <v>-35.74632620999978</v>
      </c>
      <c r="I95" s="1462">
        <v>-2.7989584950740287</v>
      </c>
    </row>
    <row r="96" spans="1:9" s="54" customFormat="1" ht="12.75">
      <c r="A96" s="1461" t="s">
        <v>615</v>
      </c>
      <c r="B96" s="396">
        <v>10734.14756434</v>
      </c>
      <c r="C96" s="396">
        <v>16259.680610799998</v>
      </c>
      <c r="D96" s="396">
        <v>24765.953267979996</v>
      </c>
      <c r="E96" s="1198">
        <v>30310.555481420004</v>
      </c>
      <c r="F96" s="396">
        <v>5525.533046459997</v>
      </c>
      <c r="G96" s="396">
        <v>51.476216563450414</v>
      </c>
      <c r="H96" s="396">
        <v>5544.602213440008</v>
      </c>
      <c r="I96" s="1462">
        <v>22.388002405740817</v>
      </c>
    </row>
    <row r="97" spans="1:9" s="54" customFormat="1" ht="12.75">
      <c r="A97" s="1463" t="s">
        <v>525</v>
      </c>
      <c r="B97" s="397">
        <v>2488.623</v>
      </c>
      <c r="C97" s="397">
        <v>2405.84476745</v>
      </c>
      <c r="D97" s="397">
        <v>1952.5230615</v>
      </c>
      <c r="E97" s="1198">
        <v>2784.259975170001</v>
      </c>
      <c r="F97" s="397">
        <v>-82.77823255000021</v>
      </c>
      <c r="G97" s="397">
        <v>-3.3262664754766074</v>
      </c>
      <c r="H97" s="397">
        <v>831.7369136700008</v>
      </c>
      <c r="I97" s="474">
        <v>42.59805838252328</v>
      </c>
    </row>
    <row r="98" spans="1:9" s="197" customFormat="1" ht="12.75">
      <c r="A98" s="1458" t="s">
        <v>544</v>
      </c>
      <c r="B98" s="241">
        <v>21163.27120273377</v>
      </c>
      <c r="C98" s="241">
        <v>22998.04669612</v>
      </c>
      <c r="D98" s="241">
        <v>23357.8263304585</v>
      </c>
      <c r="E98" s="1201">
        <v>25786.2620062475</v>
      </c>
      <c r="F98" s="241">
        <v>1834.7754933862307</v>
      </c>
      <c r="G98" s="241">
        <v>8.669621420100798</v>
      </c>
      <c r="H98" s="241">
        <v>2428.435675788998</v>
      </c>
      <c r="I98" s="1459">
        <v>10.396668086457723</v>
      </c>
    </row>
    <row r="99" spans="1:9" s="54" customFormat="1" ht="12.75">
      <c r="A99" s="1460" t="s">
        <v>545</v>
      </c>
      <c r="B99" s="395">
        <v>3434.2695160300837</v>
      </c>
      <c r="C99" s="395">
        <v>3618.7328485299986</v>
      </c>
      <c r="D99" s="395">
        <v>1473.4603948685</v>
      </c>
      <c r="E99" s="1198">
        <v>1622.3990819174994</v>
      </c>
      <c r="F99" s="395">
        <v>184.46333249991494</v>
      </c>
      <c r="G99" s="395">
        <v>5.3712538179923985</v>
      </c>
      <c r="H99" s="395">
        <v>148.93868704899933</v>
      </c>
      <c r="I99" s="473">
        <v>10.108088929142303</v>
      </c>
    </row>
    <row r="100" spans="1:9" s="54" customFormat="1" ht="12.75">
      <c r="A100" s="1461" t="s">
        <v>546</v>
      </c>
      <c r="B100" s="396">
        <v>4339.924406777917</v>
      </c>
      <c r="C100" s="396">
        <v>4560.45910613</v>
      </c>
      <c r="D100" s="396">
        <v>4858.598995699998</v>
      </c>
      <c r="E100" s="1198">
        <v>5399.695140410001</v>
      </c>
      <c r="F100" s="396">
        <v>220.5346993520825</v>
      </c>
      <c r="G100" s="396">
        <v>5.0815331946257025</v>
      </c>
      <c r="H100" s="396">
        <v>541.0961447100026</v>
      </c>
      <c r="I100" s="1462">
        <v>11.136875983979918</v>
      </c>
    </row>
    <row r="101" spans="1:9" s="54" customFormat="1" ht="12.75">
      <c r="A101" s="1461" t="s">
        <v>547</v>
      </c>
      <c r="B101" s="396">
        <v>149.36279966</v>
      </c>
      <c r="C101" s="396">
        <v>130.44771592</v>
      </c>
      <c r="D101" s="396">
        <v>155.41312671</v>
      </c>
      <c r="E101" s="1198">
        <v>284.29506094</v>
      </c>
      <c r="F101" s="396">
        <v>-18.91508374</v>
      </c>
      <c r="G101" s="396">
        <v>-12.663851898235098</v>
      </c>
      <c r="H101" s="396">
        <v>128.88193422999998</v>
      </c>
      <c r="I101" s="1462">
        <v>82.92860259512888</v>
      </c>
    </row>
    <row r="102" spans="1:9" s="54" customFormat="1" ht="12.75">
      <c r="A102" s="1461" t="s">
        <v>548</v>
      </c>
      <c r="B102" s="396">
        <v>250.19324400940545</v>
      </c>
      <c r="C102" s="396">
        <v>235.39169627</v>
      </c>
      <c r="D102" s="396">
        <v>272.91209993</v>
      </c>
      <c r="E102" s="1198">
        <v>238.73510647000003</v>
      </c>
      <c r="F102" s="396">
        <v>-14.801547739405436</v>
      </c>
      <c r="G102" s="396">
        <v>-5.916046133863233</v>
      </c>
      <c r="H102" s="396">
        <v>-34.17699345999998</v>
      </c>
      <c r="I102" s="1462">
        <v>-12.523077382338904</v>
      </c>
    </row>
    <row r="103" spans="1:9" s="54" customFormat="1" ht="12.75">
      <c r="A103" s="1461" t="s">
        <v>549</v>
      </c>
      <c r="B103" s="396">
        <v>252.78980562417513</v>
      </c>
      <c r="C103" s="396">
        <v>207.53468295</v>
      </c>
      <c r="D103" s="396">
        <v>422.86583887000006</v>
      </c>
      <c r="E103" s="1198">
        <v>320.03911808000004</v>
      </c>
      <c r="F103" s="396">
        <v>-45.25512267417514</v>
      </c>
      <c r="G103" s="396">
        <v>-17.902273615201214</v>
      </c>
      <c r="H103" s="396">
        <v>-102.82672079000002</v>
      </c>
      <c r="I103" s="1462">
        <v>-24.316629847607913</v>
      </c>
    </row>
    <row r="104" spans="1:9" s="54" customFormat="1" ht="12.75">
      <c r="A104" s="1461" t="s">
        <v>558</v>
      </c>
      <c r="B104" s="396">
        <v>2727.369907411553</v>
      </c>
      <c r="C104" s="396">
        <v>2881.89950468</v>
      </c>
      <c r="D104" s="396">
        <v>3338.2653842</v>
      </c>
      <c r="E104" s="1198">
        <v>3165.80538265</v>
      </c>
      <c r="F104" s="396">
        <v>154.5295972684471</v>
      </c>
      <c r="G104" s="396">
        <v>5.665883342355475</v>
      </c>
      <c r="H104" s="396">
        <v>-172.46000155000002</v>
      </c>
      <c r="I104" s="1462">
        <v>-5.166156123064771</v>
      </c>
    </row>
    <row r="105" spans="1:9" s="54" customFormat="1" ht="12.75">
      <c r="A105" s="1461" t="s">
        <v>559</v>
      </c>
      <c r="B105" s="396">
        <v>4661.854223847507</v>
      </c>
      <c r="C105" s="396">
        <v>4770.942306360002</v>
      </c>
      <c r="D105" s="396">
        <v>5640.151447850001</v>
      </c>
      <c r="E105" s="1198">
        <v>6512.750060430002</v>
      </c>
      <c r="F105" s="396">
        <v>109.08808251249502</v>
      </c>
      <c r="G105" s="396">
        <v>2.3400148797973954</v>
      </c>
      <c r="H105" s="396">
        <v>872.5986125800009</v>
      </c>
      <c r="I105" s="1462">
        <v>15.47119116655336</v>
      </c>
    </row>
    <row r="106" spans="1:9" s="54" customFormat="1" ht="12.75">
      <c r="A106" s="1461" t="s">
        <v>560</v>
      </c>
      <c r="B106" s="396">
        <v>914.234880265971</v>
      </c>
      <c r="C106" s="396">
        <v>910.9758446299999</v>
      </c>
      <c r="D106" s="396">
        <v>920.9407672499999</v>
      </c>
      <c r="E106" s="1198">
        <v>1248.2131908</v>
      </c>
      <c r="F106" s="396">
        <v>-3.259035635971145</v>
      </c>
      <c r="G106" s="396">
        <v>-0.35647684269309654</v>
      </c>
      <c r="H106" s="396">
        <v>327.27242355</v>
      </c>
      <c r="I106" s="1462">
        <v>35.536750591165664</v>
      </c>
    </row>
    <row r="107" spans="1:9" s="54" customFormat="1" ht="12.75">
      <c r="A107" s="1463" t="s">
        <v>561</v>
      </c>
      <c r="B107" s="397">
        <v>4433.272419107158</v>
      </c>
      <c r="C107" s="397">
        <v>5681.66299065</v>
      </c>
      <c r="D107" s="397">
        <v>6275.218275080001</v>
      </c>
      <c r="E107" s="1198">
        <v>6994.329864549998</v>
      </c>
      <c r="F107" s="397">
        <v>1248.3905715428418</v>
      </c>
      <c r="G107" s="397">
        <v>28.15957273824067</v>
      </c>
      <c r="H107" s="397">
        <v>719.1115894699969</v>
      </c>
      <c r="I107" s="474">
        <v>11.45954703003266</v>
      </c>
    </row>
    <row r="108" spans="1:9" s="197" customFormat="1" ht="12.75">
      <c r="A108" s="1458" t="s">
        <v>562</v>
      </c>
      <c r="B108" s="241">
        <v>9437.14624445023</v>
      </c>
      <c r="C108" s="241">
        <v>11210.667228981005</v>
      </c>
      <c r="D108" s="241">
        <v>14716.202701978002</v>
      </c>
      <c r="E108" s="1201">
        <v>18593.946611480595</v>
      </c>
      <c r="F108" s="241">
        <v>1773.5209845307745</v>
      </c>
      <c r="G108" s="241">
        <v>18.792979769427028</v>
      </c>
      <c r="H108" s="241">
        <v>3877.743909502593</v>
      </c>
      <c r="I108" s="1459">
        <v>26.350166466390046</v>
      </c>
    </row>
    <row r="109" spans="1:9" s="54" customFormat="1" ht="12.75">
      <c r="A109" s="1460" t="s">
        <v>563</v>
      </c>
      <c r="B109" s="395">
        <v>5326.415646149304</v>
      </c>
      <c r="C109" s="395">
        <v>6613.74771531</v>
      </c>
      <c r="D109" s="395">
        <v>7973.11099666</v>
      </c>
      <c r="E109" s="1198">
        <v>8519.980199369998</v>
      </c>
      <c r="F109" s="395">
        <v>1287.332069160696</v>
      </c>
      <c r="G109" s="395">
        <v>24.16882486614359</v>
      </c>
      <c r="H109" s="395">
        <v>546.8692027099987</v>
      </c>
      <c r="I109" s="473">
        <v>6.858918719921077</v>
      </c>
    </row>
    <row r="110" spans="1:9" s="54" customFormat="1" ht="12.75">
      <c r="A110" s="1461" t="s">
        <v>564</v>
      </c>
      <c r="B110" s="396">
        <v>1057.134716634392</v>
      </c>
      <c r="C110" s="396">
        <v>1237.5058748129998</v>
      </c>
      <c r="D110" s="396">
        <v>1465.00579744</v>
      </c>
      <c r="E110" s="1198">
        <v>2923.65792348</v>
      </c>
      <c r="F110" s="396">
        <v>180.37115817860786</v>
      </c>
      <c r="G110" s="396">
        <v>17.06226797213291</v>
      </c>
      <c r="H110" s="396">
        <v>1458.6521260400002</v>
      </c>
      <c r="I110" s="1462">
        <v>99.56630400977919</v>
      </c>
    </row>
    <row r="111" spans="1:9" s="54" customFormat="1" ht="12.75">
      <c r="A111" s="1461" t="s">
        <v>565</v>
      </c>
      <c r="B111" s="396">
        <v>2809.995881666534</v>
      </c>
      <c r="C111" s="396">
        <v>3063.25834645</v>
      </c>
      <c r="D111" s="396">
        <v>4977.118807600003</v>
      </c>
      <c r="E111" s="1198">
        <v>6749.852724461996</v>
      </c>
      <c r="F111" s="396">
        <v>253.26246478346593</v>
      </c>
      <c r="G111" s="396">
        <v>9.012912311930602</v>
      </c>
      <c r="H111" s="396">
        <v>1772.7339168619937</v>
      </c>
      <c r="I111" s="1462">
        <v>35.617673304383445</v>
      </c>
    </row>
    <row r="112" spans="1:9" s="54" customFormat="1" ht="12.75">
      <c r="A112" s="1463" t="s">
        <v>566</v>
      </c>
      <c r="B112" s="397">
        <v>243.6</v>
      </c>
      <c r="C112" s="397">
        <v>296.1552924080055</v>
      </c>
      <c r="D112" s="397">
        <v>300.967100278</v>
      </c>
      <c r="E112" s="1198">
        <v>400.45576416859996</v>
      </c>
      <c r="F112" s="396">
        <v>52.5552924080055</v>
      </c>
      <c r="G112" s="396">
        <v>21.574422170774017</v>
      </c>
      <c r="H112" s="396">
        <v>99.48866389059998</v>
      </c>
      <c r="I112" s="1462">
        <v>33.05632535871974</v>
      </c>
    </row>
    <row r="113" spans="1:9" ht="12.75">
      <c r="A113" s="1464" t="s">
        <v>567</v>
      </c>
      <c r="B113" s="777">
        <v>0</v>
      </c>
      <c r="C113" s="777">
        <v>0</v>
      </c>
      <c r="D113" s="777">
        <v>1972.3592722500002</v>
      </c>
      <c r="E113" s="1202">
        <v>2623.0967905700004</v>
      </c>
      <c r="F113" s="778">
        <v>0</v>
      </c>
      <c r="G113" s="777" t="e">
        <v>#DIV/0!</v>
      </c>
      <c r="H113" s="777">
        <v>650.7375183200002</v>
      </c>
      <c r="I113" s="1465">
        <v>32.9928490957766</v>
      </c>
    </row>
    <row r="114" spans="1:9" s="197" customFormat="1" ht="12.75">
      <c r="A114" s="1458" t="s">
        <v>568</v>
      </c>
      <c r="B114" s="241">
        <v>46656.28661592417</v>
      </c>
      <c r="C114" s="241">
        <v>51835.8332527454</v>
      </c>
      <c r="D114" s="241">
        <v>74264.80526497138</v>
      </c>
      <c r="E114" s="1203">
        <v>76379.18911772838</v>
      </c>
      <c r="F114" s="242">
        <v>5179.546636821229</v>
      </c>
      <c r="G114" s="241">
        <v>11.101497809843718</v>
      </c>
      <c r="H114" s="241">
        <v>2114.383852757004</v>
      </c>
      <c r="I114" s="1459">
        <v>2.847087318431709</v>
      </c>
    </row>
    <row r="115" spans="1:9" s="197" customFormat="1" ht="12.75" hidden="1">
      <c r="A115" s="1458"/>
      <c r="B115" s="241"/>
      <c r="C115" s="241">
        <v>0</v>
      </c>
      <c r="D115" s="241">
        <v>0</v>
      </c>
      <c r="E115" s="1203">
        <v>0</v>
      </c>
      <c r="F115" s="242"/>
      <c r="G115" s="241"/>
      <c r="H115" s="241"/>
      <c r="I115" s="1459"/>
    </row>
    <row r="116" spans="1:9" ht="13.5" thickBot="1">
      <c r="A116" s="1466" t="s">
        <v>528</v>
      </c>
      <c r="B116" s="1467">
        <v>306535.72639873094</v>
      </c>
      <c r="C116" s="1467">
        <v>336955.8903911524</v>
      </c>
      <c r="D116" s="1468">
        <v>401777.96774301736</v>
      </c>
      <c r="E116" s="1468">
        <v>441268.650384837</v>
      </c>
      <c r="F116" s="1468">
        <v>30420.16399242147</v>
      </c>
      <c r="G116" s="1468">
        <v>9.92385597261573</v>
      </c>
      <c r="H116" s="1468">
        <v>39490.68264181964</v>
      </c>
      <c r="I116" s="1469">
        <v>9.828981629743923</v>
      </c>
    </row>
    <row r="117" spans="3:5" ht="12.75">
      <c r="C117" s="54"/>
      <c r="D117" s="1453"/>
      <c r="E117" s="54"/>
    </row>
    <row r="118" ht="12.75">
      <c r="E118" s="153"/>
    </row>
    <row r="119" ht="12.75">
      <c r="H119" s="153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32">
      <selection activeCell="I48" sqref="I48"/>
    </sheetView>
  </sheetViews>
  <sheetFormatPr defaultColWidth="9.140625" defaultRowHeight="12.75"/>
  <cols>
    <col min="1" max="1" width="28.57421875" style="66" customWidth="1"/>
    <col min="2" max="4" width="8.421875" style="66" bestFit="1" customWidth="1"/>
    <col min="5" max="5" width="10.28125" style="66" customWidth="1"/>
    <col min="6" max="6" width="8.57421875" style="66" customWidth="1"/>
    <col min="7" max="7" width="5.7109375" style="66" customWidth="1"/>
    <col min="8" max="8" width="9.00390625" style="66" customWidth="1"/>
    <col min="9" max="9" width="6.8515625" style="66" customWidth="1"/>
    <col min="10" max="16384" width="9.140625" style="66" customWidth="1"/>
  </cols>
  <sheetData>
    <row r="1" spans="1:9" ht="12.75">
      <c r="A1" s="198" t="s">
        <v>773</v>
      </c>
      <c r="B1" s="198"/>
      <c r="C1" s="198"/>
      <c r="D1" s="198"/>
      <c r="E1" s="198"/>
      <c r="F1" s="198"/>
      <c r="G1" s="198"/>
      <c r="H1" s="198"/>
      <c r="I1" s="198"/>
    </row>
    <row r="2" spans="1:9" s="254" customFormat="1" ht="15.75">
      <c r="A2" s="1587" t="s">
        <v>739</v>
      </c>
      <c r="B2" s="1587"/>
      <c r="C2" s="1587"/>
      <c r="D2" s="1587"/>
      <c r="E2" s="1587"/>
      <c r="F2" s="1587"/>
      <c r="G2" s="1587"/>
      <c r="H2" s="1587"/>
      <c r="I2" s="1587"/>
    </row>
    <row r="3" spans="1:9" ht="13.5" thickBot="1">
      <c r="A3" s="197"/>
      <c r="B3" s="197"/>
      <c r="C3" s="197"/>
      <c r="D3" s="197"/>
      <c r="E3" s="197"/>
      <c r="F3" s="197"/>
      <c r="G3" s="197"/>
      <c r="H3" s="1298"/>
      <c r="I3" s="1299" t="s">
        <v>16</v>
      </c>
    </row>
    <row r="4" spans="1:9" ht="12.75">
      <c r="A4" s="1454"/>
      <c r="B4" s="1455">
        <v>2008</v>
      </c>
      <c r="C4" s="1455">
        <v>2008</v>
      </c>
      <c r="D4" s="1455">
        <v>2009</v>
      </c>
      <c r="E4" s="1455">
        <v>2009</v>
      </c>
      <c r="F4" s="1588" t="s">
        <v>690</v>
      </c>
      <c r="G4" s="1589"/>
      <c r="H4" s="1589"/>
      <c r="I4" s="1590"/>
    </row>
    <row r="5" spans="1:9" ht="12.75">
      <c r="A5" s="477" t="s">
        <v>392</v>
      </c>
      <c r="B5" s="155" t="s">
        <v>1082</v>
      </c>
      <c r="C5" s="155" t="s">
        <v>995</v>
      </c>
      <c r="D5" s="155" t="s">
        <v>1082</v>
      </c>
      <c r="E5" s="155" t="s">
        <v>995</v>
      </c>
      <c r="F5" s="1591" t="s">
        <v>336</v>
      </c>
      <c r="G5" s="1592"/>
      <c r="H5" s="1591" t="s">
        <v>1219</v>
      </c>
      <c r="I5" s="1593"/>
    </row>
    <row r="6" spans="1:9" ht="12.75">
      <c r="A6" s="1456"/>
      <c r="B6" s="496"/>
      <c r="C6" s="496"/>
      <c r="D6" s="496"/>
      <c r="E6" s="496"/>
      <c r="F6" s="356" t="s">
        <v>581</v>
      </c>
      <c r="G6" s="356" t="s">
        <v>678</v>
      </c>
      <c r="H6" s="356" t="s">
        <v>581</v>
      </c>
      <c r="I6" s="1457" t="s">
        <v>678</v>
      </c>
    </row>
    <row r="7" spans="1:9" ht="12.75">
      <c r="A7" s="1067" t="s">
        <v>340</v>
      </c>
      <c r="B7" s="1204">
        <v>4069.544000000001</v>
      </c>
      <c r="C7" s="1204">
        <v>4597.398999999999</v>
      </c>
      <c r="D7" s="1204">
        <v>6395.9844963</v>
      </c>
      <c r="E7" s="1204">
        <v>7400.1018014</v>
      </c>
      <c r="F7" s="1204">
        <v>527.8549999999987</v>
      </c>
      <c r="G7" s="1204">
        <v>12.97086356604078</v>
      </c>
      <c r="H7" s="1204">
        <v>1004.1173051000005</v>
      </c>
      <c r="I7" s="1470">
        <v>15.699182912042243</v>
      </c>
    </row>
    <row r="8" spans="1:9" ht="12.75">
      <c r="A8" s="1067" t="s">
        <v>341</v>
      </c>
      <c r="B8" s="1204">
        <v>2857.1297272891434</v>
      </c>
      <c r="C8" s="1204">
        <v>2655.0447332100002</v>
      </c>
      <c r="D8" s="1204">
        <v>2949.3090839099996</v>
      </c>
      <c r="E8" s="1204">
        <v>3428.42710121</v>
      </c>
      <c r="F8" s="1204">
        <v>-202.08499407914314</v>
      </c>
      <c r="G8" s="1204">
        <v>-7.073007296412902</v>
      </c>
      <c r="H8" s="1204">
        <v>479.11801730000025</v>
      </c>
      <c r="I8" s="1470">
        <v>16.245093466596494</v>
      </c>
    </row>
    <row r="9" spans="1:9" ht="12.75">
      <c r="A9" s="1067" t="s">
        <v>342</v>
      </c>
      <c r="B9" s="1204">
        <v>5017.719020489999</v>
      </c>
      <c r="C9" s="1204">
        <v>5396.64129895</v>
      </c>
      <c r="D9" s="1204">
        <v>5420.54169937</v>
      </c>
      <c r="E9" s="1204">
        <v>6087.25600011</v>
      </c>
      <c r="F9" s="1204">
        <v>378.9222784600015</v>
      </c>
      <c r="G9" s="1204">
        <v>7.551683880916041</v>
      </c>
      <c r="H9" s="1204">
        <v>666.71430074</v>
      </c>
      <c r="I9" s="1470">
        <v>12.299772563644119</v>
      </c>
    </row>
    <row r="10" spans="1:9" ht="12.75">
      <c r="A10" s="1067" t="s">
        <v>343</v>
      </c>
      <c r="B10" s="1204">
        <v>5750.786699707944</v>
      </c>
      <c r="C10" s="1204">
        <v>5373.9747127</v>
      </c>
      <c r="D10" s="1204">
        <v>5295.71267718</v>
      </c>
      <c r="E10" s="1205">
        <v>19449.612146760002</v>
      </c>
      <c r="F10" s="1204">
        <v>-376.81198700794357</v>
      </c>
      <c r="G10" s="1204">
        <v>-6.552355472114453</v>
      </c>
      <c r="H10" s="1204">
        <v>14153.899469580003</v>
      </c>
      <c r="I10" s="1470">
        <v>267.27091011888206</v>
      </c>
    </row>
    <row r="11" spans="1:9" ht="12.75">
      <c r="A11" s="1471" t="s">
        <v>344</v>
      </c>
      <c r="B11" s="1205">
        <v>2459.5750514580286</v>
      </c>
      <c r="C11" s="1205">
        <v>2238.4564492100003</v>
      </c>
      <c r="D11" s="1206">
        <v>3296.03483345</v>
      </c>
      <c r="E11" s="1205">
        <v>17991.147836690005</v>
      </c>
      <c r="F11" s="1207">
        <v>-221.1186022480283</v>
      </c>
      <c r="G11" s="1205">
        <v>-8.990114049048833</v>
      </c>
      <c r="H11" s="1205">
        <v>14695.113003240005</v>
      </c>
      <c r="I11" s="1472">
        <v>445.842163259496</v>
      </c>
    </row>
    <row r="12" spans="1:9" ht="12.75">
      <c r="A12" s="1473" t="s">
        <v>345</v>
      </c>
      <c r="B12" s="1208">
        <v>3291.211648249915</v>
      </c>
      <c r="C12" s="1208">
        <v>3135.51826349</v>
      </c>
      <c r="D12" s="1209">
        <v>1999.67784373</v>
      </c>
      <c r="E12" s="1208">
        <v>1458.4643100700002</v>
      </c>
      <c r="F12" s="1210">
        <v>-155.6933847599148</v>
      </c>
      <c r="G12" s="1208">
        <v>-4.73057953725656</v>
      </c>
      <c r="H12" s="1208">
        <v>-541.2135336599997</v>
      </c>
      <c r="I12" s="1474">
        <v>-27.065036268565834</v>
      </c>
    </row>
    <row r="13" spans="1:9" ht="12.75">
      <c r="A13" s="1067" t="s">
        <v>346</v>
      </c>
      <c r="B13" s="1204">
        <v>259845.73482188574</v>
      </c>
      <c r="C13" s="1204">
        <v>287214.6126305239</v>
      </c>
      <c r="D13" s="1204">
        <v>344977.1988048469</v>
      </c>
      <c r="E13" s="1211">
        <v>362958.0273241904</v>
      </c>
      <c r="F13" s="1204">
        <v>27368.87780863818</v>
      </c>
      <c r="G13" s="1204">
        <v>10.53274083078504</v>
      </c>
      <c r="H13" s="1204">
        <v>17980.828519343515</v>
      </c>
      <c r="I13" s="1470">
        <v>5.212178828524619</v>
      </c>
    </row>
    <row r="14" spans="1:9" ht="12.75">
      <c r="A14" s="1471" t="s">
        <v>347</v>
      </c>
      <c r="B14" s="1205">
        <v>215808.1122151944</v>
      </c>
      <c r="C14" s="1205">
        <v>239324.20404282393</v>
      </c>
      <c r="D14" s="1206">
        <v>291792.3465126249</v>
      </c>
      <c r="E14" s="1205">
        <v>307670.2681641969</v>
      </c>
      <c r="F14" s="1207">
        <v>23516.09182762954</v>
      </c>
      <c r="G14" s="1205">
        <v>10.89675989759844</v>
      </c>
      <c r="H14" s="1205">
        <v>15877.921651572047</v>
      </c>
      <c r="I14" s="1472">
        <v>5.441514090872518</v>
      </c>
    </row>
    <row r="15" spans="1:9" ht="12.75">
      <c r="A15" s="1475" t="s">
        <v>348</v>
      </c>
      <c r="B15" s="1211">
        <v>184555.74449781823</v>
      </c>
      <c r="C15" s="1211">
        <v>202458.41109901396</v>
      </c>
      <c r="D15" s="1212">
        <v>246825.16376175088</v>
      </c>
      <c r="E15" s="1211">
        <v>257754.84172827387</v>
      </c>
      <c r="F15" s="1213">
        <v>17902.666601195728</v>
      </c>
      <c r="G15" s="1211">
        <v>9.700411466415975</v>
      </c>
      <c r="H15" s="1211">
        <v>10929.677966522984</v>
      </c>
      <c r="I15" s="1476">
        <v>4.428105222315544</v>
      </c>
    </row>
    <row r="16" spans="1:9" ht="12.75">
      <c r="A16" s="1475" t="s">
        <v>349</v>
      </c>
      <c r="B16" s="1211">
        <v>5169.553853480002</v>
      </c>
      <c r="C16" s="1211">
        <v>6071.03493795</v>
      </c>
      <c r="D16" s="1212">
        <v>7933.034052960002</v>
      </c>
      <c r="E16" s="1211">
        <v>8481.968486419999</v>
      </c>
      <c r="F16" s="1213">
        <v>901.4810844699987</v>
      </c>
      <c r="G16" s="1211">
        <v>17.438276300442183</v>
      </c>
      <c r="H16" s="1211">
        <v>548.9344334599973</v>
      </c>
      <c r="I16" s="1476">
        <v>6.919602636209243</v>
      </c>
    </row>
    <row r="17" spans="1:9" ht="12.75">
      <c r="A17" s="1475" t="s">
        <v>350</v>
      </c>
      <c r="B17" s="1211">
        <v>353.93045397000003</v>
      </c>
      <c r="C17" s="1211">
        <v>518.2729999999999</v>
      </c>
      <c r="D17" s="1212">
        <v>303.1464003</v>
      </c>
      <c r="E17" s="1211">
        <v>299.62282098</v>
      </c>
      <c r="F17" s="1213">
        <v>164.34254602999988</v>
      </c>
      <c r="G17" s="1211">
        <v>46.43357026404118</v>
      </c>
      <c r="H17" s="1211">
        <v>-3.5235793200000103</v>
      </c>
      <c r="I17" s="1476">
        <v>-1.1623358603344796</v>
      </c>
    </row>
    <row r="18" spans="1:9" ht="12.75">
      <c r="A18" s="1475" t="s">
        <v>351</v>
      </c>
      <c r="B18" s="1211">
        <v>20423.15005926614</v>
      </c>
      <c r="C18" s="1211">
        <v>24362.861924050005</v>
      </c>
      <c r="D18" s="1212">
        <v>29048.735030223994</v>
      </c>
      <c r="E18" s="1211">
        <v>32501.37132618301</v>
      </c>
      <c r="F18" s="1213">
        <v>3939.711864783865</v>
      </c>
      <c r="G18" s="1211">
        <v>19.29042215990764</v>
      </c>
      <c r="H18" s="1211">
        <v>3452.636295959015</v>
      </c>
      <c r="I18" s="1476">
        <v>11.885668316939418</v>
      </c>
    </row>
    <row r="19" spans="1:9" ht="12.75">
      <c r="A19" s="1475" t="s">
        <v>352</v>
      </c>
      <c r="B19" s="1211">
        <v>5305.733350659999</v>
      </c>
      <c r="C19" s="1211">
        <v>5913.623081809999</v>
      </c>
      <c r="D19" s="1212">
        <v>7682.26726739</v>
      </c>
      <c r="E19" s="1211">
        <v>8632.46380234</v>
      </c>
      <c r="F19" s="1213">
        <v>607.8897311500004</v>
      </c>
      <c r="G19" s="1211">
        <v>11.457223553731415</v>
      </c>
      <c r="H19" s="1211">
        <v>950.1965349500006</v>
      </c>
      <c r="I19" s="1476">
        <v>12.368699263867496</v>
      </c>
    </row>
    <row r="20" spans="1:9" ht="12.75">
      <c r="A20" s="1475" t="s">
        <v>358</v>
      </c>
      <c r="B20" s="1211">
        <v>44037.622606691344</v>
      </c>
      <c r="C20" s="1211">
        <v>47890.4085877</v>
      </c>
      <c r="D20" s="1212">
        <v>53184.85229222201</v>
      </c>
      <c r="E20" s="1211">
        <v>55287.75915999348</v>
      </c>
      <c r="F20" s="1213">
        <v>3852.7859810086593</v>
      </c>
      <c r="G20" s="1211">
        <v>8.748850989115937</v>
      </c>
      <c r="H20" s="1211">
        <v>2102.906867771475</v>
      </c>
      <c r="I20" s="1476">
        <v>3.953958274091162</v>
      </c>
    </row>
    <row r="21" spans="1:9" ht="12.75">
      <c r="A21" s="1475" t="s">
        <v>359</v>
      </c>
      <c r="B21" s="1211">
        <v>3190.1913969999996</v>
      </c>
      <c r="C21" s="1211">
        <v>3079.661397</v>
      </c>
      <c r="D21" s="1212">
        <v>3684.044555220001</v>
      </c>
      <c r="E21" s="1211">
        <v>3128.5740915200004</v>
      </c>
      <c r="F21" s="1213">
        <v>-110.53</v>
      </c>
      <c r="G21" s="1211">
        <v>-3.464682404445709</v>
      </c>
      <c r="H21" s="1211">
        <v>-555.4704637000004</v>
      </c>
      <c r="I21" s="1476">
        <v>-15.07773468464008</v>
      </c>
    </row>
    <row r="22" spans="1:9" ht="12.75">
      <c r="A22" s="1475" t="s">
        <v>360</v>
      </c>
      <c r="B22" s="1211">
        <v>1341.463226</v>
      </c>
      <c r="C22" s="1211">
        <v>1052.6792259999997</v>
      </c>
      <c r="D22" s="1212">
        <v>1637.6389720000002</v>
      </c>
      <c r="E22" s="1211">
        <v>1433.1655673500002</v>
      </c>
      <c r="F22" s="1213">
        <v>-288.78400000000033</v>
      </c>
      <c r="G22" s="1211">
        <v>-21.52753757261776</v>
      </c>
      <c r="H22" s="1211">
        <v>-204.47340465000002</v>
      </c>
      <c r="I22" s="1476">
        <v>-12.48586581939258</v>
      </c>
    </row>
    <row r="23" spans="1:9" ht="12.75">
      <c r="A23" s="1475" t="s">
        <v>361</v>
      </c>
      <c r="B23" s="1211">
        <v>118.526</v>
      </c>
      <c r="C23" s="1211">
        <v>144.103</v>
      </c>
      <c r="D23" s="1212">
        <v>204.26</v>
      </c>
      <c r="E23" s="1211">
        <v>173.236</v>
      </c>
      <c r="F23" s="1213">
        <v>25.577000000000012</v>
      </c>
      <c r="G23" s="1211">
        <v>21.579231561007724</v>
      </c>
      <c r="H23" s="1211">
        <v>-31.024</v>
      </c>
      <c r="I23" s="1476">
        <v>-15.18848526387937</v>
      </c>
    </row>
    <row r="24" spans="1:9" ht="12.75">
      <c r="A24" s="1475" t="s">
        <v>362</v>
      </c>
      <c r="B24" s="1211">
        <v>1730.2021709999997</v>
      </c>
      <c r="C24" s="1211">
        <v>1882.8791709999998</v>
      </c>
      <c r="D24" s="1212">
        <v>1842.1455832200002</v>
      </c>
      <c r="E24" s="1211">
        <v>1522.1725241700003</v>
      </c>
      <c r="F24" s="1213">
        <v>152.67700000000013</v>
      </c>
      <c r="G24" s="1211">
        <v>8.82422889989543</v>
      </c>
      <c r="H24" s="1211">
        <v>-319.97305904999985</v>
      </c>
      <c r="I24" s="1476">
        <v>-17.369585876633003</v>
      </c>
    </row>
    <row r="25" spans="1:9" ht="12.75">
      <c r="A25" s="1475" t="s">
        <v>363</v>
      </c>
      <c r="B25" s="1211">
        <v>40847.43120969135</v>
      </c>
      <c r="C25" s="1211">
        <v>44810.7471907</v>
      </c>
      <c r="D25" s="1212">
        <v>49500.807737002004</v>
      </c>
      <c r="E25" s="1211">
        <v>52159.18506847349</v>
      </c>
      <c r="F25" s="1213">
        <v>3963.315981008651</v>
      </c>
      <c r="G25" s="1211">
        <v>9.702730046016518</v>
      </c>
      <c r="H25" s="1211">
        <v>2658.3773314714854</v>
      </c>
      <c r="I25" s="1476">
        <v>5.370371622207571</v>
      </c>
    </row>
    <row r="26" spans="1:9" ht="12.75">
      <c r="A26" s="1475" t="s">
        <v>364</v>
      </c>
      <c r="B26" s="1211">
        <v>7921.597765006835</v>
      </c>
      <c r="C26" s="1211">
        <v>9514.37489662</v>
      </c>
      <c r="D26" s="1212">
        <v>8356.077862500002</v>
      </c>
      <c r="E26" s="1211">
        <v>8657.702726350002</v>
      </c>
      <c r="F26" s="1213">
        <v>1592.7771316131648</v>
      </c>
      <c r="G26" s="1211">
        <v>20.106766069960766</v>
      </c>
      <c r="H26" s="1211">
        <v>301.6248638500001</v>
      </c>
      <c r="I26" s="1476">
        <v>3.6096464012574296</v>
      </c>
    </row>
    <row r="27" spans="1:9" ht="12.75">
      <c r="A27" s="1475" t="s">
        <v>365</v>
      </c>
      <c r="B27" s="1211">
        <v>1624.863</v>
      </c>
      <c r="C27" s="1211">
        <v>1619.664</v>
      </c>
      <c r="D27" s="1212">
        <v>1442.41926884</v>
      </c>
      <c r="E27" s="1211">
        <v>1531.2368947600003</v>
      </c>
      <c r="F27" s="1213">
        <v>-5.199000000000069</v>
      </c>
      <c r="G27" s="1211">
        <v>-0.3199654370860847</v>
      </c>
      <c r="H27" s="1211">
        <v>88.81762592000018</v>
      </c>
      <c r="I27" s="1476">
        <v>6.157545717718241</v>
      </c>
    </row>
    <row r="28" spans="1:9" ht="12.75">
      <c r="A28" s="1475" t="s">
        <v>366</v>
      </c>
      <c r="B28" s="1211">
        <v>31300.97044468451</v>
      </c>
      <c r="C28" s="1211">
        <v>33676.70829408</v>
      </c>
      <c r="D28" s="1212">
        <v>39702.310605662</v>
      </c>
      <c r="E28" s="1211">
        <v>41970.245447363486</v>
      </c>
      <c r="F28" s="1213">
        <v>2375.737849395493</v>
      </c>
      <c r="G28" s="1211">
        <v>7.589981446722007</v>
      </c>
      <c r="H28" s="1211">
        <v>2267.9348417014844</v>
      </c>
      <c r="I28" s="1476">
        <v>5.712349752706965</v>
      </c>
    </row>
    <row r="29" spans="1:9" ht="12.75">
      <c r="A29" s="1475" t="s">
        <v>367</v>
      </c>
      <c r="B29" s="1211">
        <v>3035.840446714509</v>
      </c>
      <c r="C29" s="1211">
        <v>3318.6193921499994</v>
      </c>
      <c r="D29" s="1212">
        <v>3465.4554372600005</v>
      </c>
      <c r="E29" s="1211">
        <v>2528.65483226</v>
      </c>
      <c r="F29" s="1213">
        <v>282.7789454354902</v>
      </c>
      <c r="G29" s="1211">
        <v>9.314684035569895</v>
      </c>
      <c r="H29" s="1211">
        <v>-936.8006050000004</v>
      </c>
      <c r="I29" s="1476">
        <v>-27.032539357675073</v>
      </c>
    </row>
    <row r="30" spans="1:9" ht="12.75">
      <c r="A30" s="1475" t="s">
        <v>368</v>
      </c>
      <c r="B30" s="1211">
        <v>1590.682934</v>
      </c>
      <c r="C30" s="1211">
        <v>1449.4149340000001</v>
      </c>
      <c r="D30" s="1212">
        <v>1357.9503642899997</v>
      </c>
      <c r="E30" s="1211">
        <v>1301.4003450200003</v>
      </c>
      <c r="F30" s="1213">
        <v>-141.2679999999998</v>
      </c>
      <c r="G30" s="1211">
        <v>-8.880965337621445</v>
      </c>
      <c r="H30" s="1211">
        <v>-56.55001926999944</v>
      </c>
      <c r="I30" s="1476">
        <v>-4.164365705632139</v>
      </c>
    </row>
    <row r="31" spans="1:9" ht="12.75">
      <c r="A31" s="1475" t="s">
        <v>369</v>
      </c>
      <c r="B31" s="1211">
        <v>26674.44706397</v>
      </c>
      <c r="C31" s="1211">
        <v>28908.67396793</v>
      </c>
      <c r="D31" s="1212">
        <v>34878.904804112</v>
      </c>
      <c r="E31" s="1208">
        <v>38140.19027008349</v>
      </c>
      <c r="F31" s="1210">
        <v>2234.2269039599996</v>
      </c>
      <c r="G31" s="1208">
        <v>8.375907094163683</v>
      </c>
      <c r="H31" s="1208">
        <v>3261.285465971494</v>
      </c>
      <c r="I31" s="1474">
        <v>9.350309260820051</v>
      </c>
    </row>
    <row r="32" spans="1:9" ht="12.75">
      <c r="A32" s="1477" t="s">
        <v>370</v>
      </c>
      <c r="B32" s="1204">
        <v>7183.8811536476005</v>
      </c>
      <c r="C32" s="1204">
        <v>7404.201473415999</v>
      </c>
      <c r="D32" s="1204">
        <v>7394.394141689199</v>
      </c>
      <c r="E32" s="1211">
        <v>7978.287941647701</v>
      </c>
      <c r="F32" s="1204">
        <v>220.3203197683988</v>
      </c>
      <c r="G32" s="1204">
        <v>3.0668703317360926</v>
      </c>
      <c r="H32" s="1204">
        <v>583.8937999585014</v>
      </c>
      <c r="I32" s="1470">
        <v>7.896438690852836</v>
      </c>
    </row>
    <row r="33" spans="1:9" ht="12.75">
      <c r="A33" s="1471" t="s">
        <v>371</v>
      </c>
      <c r="B33" s="1205">
        <v>506.04758000000004</v>
      </c>
      <c r="C33" s="1205">
        <v>420.26054681999995</v>
      </c>
      <c r="D33" s="1206">
        <v>716.9701162921999</v>
      </c>
      <c r="E33" s="1205">
        <v>1236.6573128922</v>
      </c>
      <c r="F33" s="1207">
        <v>-85.7870331800001</v>
      </c>
      <c r="G33" s="1205">
        <v>-16.952365068122663</v>
      </c>
      <c r="H33" s="1205">
        <v>519.6871966000001</v>
      </c>
      <c r="I33" s="1472">
        <v>72.48380159657903</v>
      </c>
    </row>
    <row r="34" spans="1:9" ht="12.75">
      <c r="A34" s="1475" t="s">
        <v>372</v>
      </c>
      <c r="B34" s="1211">
        <v>6677.8335736476</v>
      </c>
      <c r="C34" s="1211">
        <v>6983.940926596</v>
      </c>
      <c r="D34" s="1212">
        <v>6677.424025397</v>
      </c>
      <c r="E34" s="1211">
        <v>6741.630628755501</v>
      </c>
      <c r="F34" s="1213">
        <v>306.10735294840015</v>
      </c>
      <c r="G34" s="1211">
        <v>4.583932042816644</v>
      </c>
      <c r="H34" s="1211">
        <v>64.20660335850062</v>
      </c>
      <c r="I34" s="1476">
        <v>0.9615474936786461</v>
      </c>
    </row>
    <row r="35" spans="1:9" ht="12.75">
      <c r="A35" s="1475" t="s">
        <v>373</v>
      </c>
      <c r="B35" s="1211">
        <v>5206.660266339999</v>
      </c>
      <c r="C35" s="1211">
        <v>5574.9513873099995</v>
      </c>
      <c r="D35" s="1212">
        <v>4859.757447005</v>
      </c>
      <c r="E35" s="1211">
        <v>5397.809801010001</v>
      </c>
      <c r="F35" s="1213">
        <v>368.2911209700005</v>
      </c>
      <c r="G35" s="1211">
        <v>7.073461722688684</v>
      </c>
      <c r="H35" s="1211">
        <v>538.0523540050008</v>
      </c>
      <c r="I35" s="1476">
        <v>11.07158865174629</v>
      </c>
    </row>
    <row r="36" spans="1:9" ht="12.75">
      <c r="A36" s="1475" t="s">
        <v>374</v>
      </c>
      <c r="B36" s="1211">
        <v>1018.2606730375999</v>
      </c>
      <c r="C36" s="1211">
        <v>820.7510745559999</v>
      </c>
      <c r="D36" s="1212">
        <v>784.526690592</v>
      </c>
      <c r="E36" s="1211">
        <v>529.6597883884999</v>
      </c>
      <c r="F36" s="1213">
        <v>-197.50959848159994</v>
      </c>
      <c r="G36" s="1211">
        <v>-19.396761920737244</v>
      </c>
      <c r="H36" s="1211">
        <v>-254.8669022035001</v>
      </c>
      <c r="I36" s="1476">
        <v>-32.48670889847977</v>
      </c>
    </row>
    <row r="37" spans="1:9" ht="12.75">
      <c r="A37" s="1475" t="s">
        <v>375</v>
      </c>
      <c r="B37" s="1211">
        <v>244.53371533</v>
      </c>
      <c r="C37" s="1211">
        <v>316.06572384000003</v>
      </c>
      <c r="D37" s="1212">
        <v>402.65964442200004</v>
      </c>
      <c r="E37" s="1211">
        <v>398.172486039</v>
      </c>
      <c r="F37" s="1213">
        <v>71.53200851000003</v>
      </c>
      <c r="G37" s="1211">
        <v>29.25241143678984</v>
      </c>
      <c r="H37" s="1211">
        <v>-4.4871583830000645</v>
      </c>
      <c r="I37" s="1476">
        <v>-1.1143799596408972</v>
      </c>
    </row>
    <row r="38" spans="1:9" ht="12.75">
      <c r="A38" s="1475" t="s">
        <v>376</v>
      </c>
      <c r="B38" s="1211">
        <v>208.37891894</v>
      </c>
      <c r="C38" s="1211">
        <v>272.17274089</v>
      </c>
      <c r="D38" s="1212">
        <v>630.480243378</v>
      </c>
      <c r="E38" s="1208">
        <v>415.9885533180001</v>
      </c>
      <c r="F38" s="1210">
        <v>63.793821949999995</v>
      </c>
      <c r="G38" s="1208">
        <v>30.61433578526655</v>
      </c>
      <c r="H38" s="1208">
        <v>-214.49169005999988</v>
      </c>
      <c r="I38" s="1474">
        <v>-34.020366587665286</v>
      </c>
    </row>
    <row r="39" spans="1:9" ht="12.75">
      <c r="A39" s="1477" t="s">
        <v>377</v>
      </c>
      <c r="B39" s="1204">
        <v>8959.85923186451</v>
      </c>
      <c r="C39" s="1204">
        <v>9125.71806987</v>
      </c>
      <c r="D39" s="1204">
        <v>7648.671940099999</v>
      </c>
      <c r="E39" s="1214">
        <v>8161.00663275</v>
      </c>
      <c r="F39" s="1204">
        <v>165.85883800548982</v>
      </c>
      <c r="G39" s="1204">
        <v>1.8511321853767033</v>
      </c>
      <c r="H39" s="1204">
        <v>512.3346926500008</v>
      </c>
      <c r="I39" s="1470">
        <v>6.698348375539068</v>
      </c>
    </row>
    <row r="40" spans="1:9" ht="12.75">
      <c r="A40" s="1471" t="s">
        <v>378</v>
      </c>
      <c r="B40" s="1205">
        <v>403.633</v>
      </c>
      <c r="C40" s="1205">
        <v>714.146</v>
      </c>
      <c r="D40" s="1206">
        <v>1286.11185332</v>
      </c>
      <c r="E40" s="1205">
        <v>1512.6240945</v>
      </c>
      <c r="F40" s="1207">
        <v>310.513</v>
      </c>
      <c r="G40" s="1205">
        <v>76.92953747587536</v>
      </c>
      <c r="H40" s="1205">
        <v>226.51224118000005</v>
      </c>
      <c r="I40" s="1472">
        <v>17.61217273561984</v>
      </c>
    </row>
    <row r="41" spans="1:9" ht="12.75">
      <c r="A41" s="1475" t="s">
        <v>385</v>
      </c>
      <c r="B41" s="1211">
        <v>4802.199331215651</v>
      </c>
      <c r="C41" s="1211">
        <v>4658.48431105</v>
      </c>
      <c r="D41" s="1212">
        <v>3811.6031515299996</v>
      </c>
      <c r="E41" s="1211">
        <v>3723.7067118200002</v>
      </c>
      <c r="F41" s="1213">
        <v>-143.71502016565137</v>
      </c>
      <c r="G41" s="1211">
        <v>-2.9926916867332674</v>
      </c>
      <c r="H41" s="1211">
        <v>-87.89643970999941</v>
      </c>
      <c r="I41" s="1476">
        <v>-2.306022852214226</v>
      </c>
    </row>
    <row r="42" spans="1:9" ht="12.75">
      <c r="A42" s="1475" t="s">
        <v>386</v>
      </c>
      <c r="B42" s="1211">
        <v>1477.6387771599998</v>
      </c>
      <c r="C42" s="1211">
        <v>1466.6203876099999</v>
      </c>
      <c r="D42" s="1212">
        <v>511.19493863000014</v>
      </c>
      <c r="E42" s="1211">
        <v>780.8339555600002</v>
      </c>
      <c r="F42" s="1213">
        <v>-11.018389549999938</v>
      </c>
      <c r="G42" s="1211">
        <v>-0.745675446551093</v>
      </c>
      <c r="H42" s="1211">
        <v>269.63901693</v>
      </c>
      <c r="I42" s="1476">
        <v>52.746808810867975</v>
      </c>
    </row>
    <row r="43" spans="1:9" ht="12.75">
      <c r="A43" s="1475" t="s">
        <v>387</v>
      </c>
      <c r="B43" s="1211">
        <v>146.41464445999995</v>
      </c>
      <c r="C43" s="1211">
        <v>169.10740323</v>
      </c>
      <c r="D43" s="1212">
        <v>19.123</v>
      </c>
      <c r="E43" s="1211">
        <v>37.60885783</v>
      </c>
      <c r="F43" s="1213">
        <v>22.69275877000004</v>
      </c>
      <c r="G43" s="1211">
        <v>15.498967916559492</v>
      </c>
      <c r="H43" s="1211">
        <v>18.485857829999997</v>
      </c>
      <c r="I43" s="1476">
        <v>96.66818924854884</v>
      </c>
    </row>
    <row r="44" spans="1:9" ht="12.75">
      <c r="A44" s="1473" t="s">
        <v>388</v>
      </c>
      <c r="B44" s="1208">
        <v>2129.9734790288576</v>
      </c>
      <c r="C44" s="1208">
        <v>2117.35996798</v>
      </c>
      <c r="D44" s="1209">
        <v>2020.6389966199993</v>
      </c>
      <c r="E44" s="1208">
        <v>2106.2330130399996</v>
      </c>
      <c r="F44" s="1210">
        <v>-12.613511048857617</v>
      </c>
      <c r="G44" s="1208">
        <v>-0.592190990782131</v>
      </c>
      <c r="H44" s="1208">
        <v>85.59401642000034</v>
      </c>
      <c r="I44" s="1474">
        <v>4.235987554589253</v>
      </c>
    </row>
    <row r="45" spans="1:9" ht="12.75">
      <c r="A45" s="1067" t="s">
        <v>389</v>
      </c>
      <c r="B45" s="1204">
        <v>239.8</v>
      </c>
      <c r="C45" s="1204">
        <v>294.45529240800545</v>
      </c>
      <c r="D45" s="1204">
        <v>299.667100278</v>
      </c>
      <c r="E45" s="1208">
        <v>383.75576416859997</v>
      </c>
      <c r="F45" s="1204">
        <v>54.65529240800544</v>
      </c>
      <c r="G45" s="1204">
        <v>22.792031863221617</v>
      </c>
      <c r="H45" s="1204">
        <v>84.08866389059995</v>
      </c>
      <c r="I45" s="1470">
        <v>28.06069261944044</v>
      </c>
    </row>
    <row r="46" spans="1:9" ht="12.75">
      <c r="A46" s="1067" t="s">
        <v>390</v>
      </c>
      <c r="B46" s="1204">
        <v>34.1</v>
      </c>
      <c r="C46" s="1204">
        <v>33.6</v>
      </c>
      <c r="D46" s="1204">
        <v>18.4</v>
      </c>
      <c r="E46" s="1204">
        <v>0</v>
      </c>
      <c r="F46" s="1204">
        <v>-0.5</v>
      </c>
      <c r="G46" s="1204">
        <v>-1.4662756598240467</v>
      </c>
      <c r="H46" s="1204">
        <v>-18.4</v>
      </c>
      <c r="I46" s="1470">
        <v>-100</v>
      </c>
    </row>
    <row r="47" spans="1:9" ht="12.75">
      <c r="A47" s="1067" t="s">
        <v>391</v>
      </c>
      <c r="B47" s="1204">
        <v>12577.172123</v>
      </c>
      <c r="C47" s="1204">
        <v>14860.242020895395</v>
      </c>
      <c r="D47" s="1204">
        <v>21377.638438842398</v>
      </c>
      <c r="E47" s="1204">
        <v>25422.166299613396</v>
      </c>
      <c r="F47" s="1204">
        <v>2283.069897895395</v>
      </c>
      <c r="G47" s="1204">
        <v>18.152489888568212</v>
      </c>
      <c r="H47" s="1204">
        <v>4044.527860770999</v>
      </c>
      <c r="I47" s="1470">
        <v>18.919432435634416</v>
      </c>
    </row>
    <row r="48" spans="1:9" ht="13.5" thickBot="1">
      <c r="A48" s="1478" t="s">
        <v>1007</v>
      </c>
      <c r="B48" s="1468">
        <v>306535.72677788493</v>
      </c>
      <c r="C48" s="1468">
        <v>336955.8892319733</v>
      </c>
      <c r="D48" s="1468">
        <v>401777.5183825166</v>
      </c>
      <c r="E48" s="1468">
        <v>441268.64101185015</v>
      </c>
      <c r="F48" s="1468">
        <v>30420.162454088382</v>
      </c>
      <c r="G48" s="1479">
        <v>9.923855458496282</v>
      </c>
      <c r="H48" s="1479">
        <v>39491.12262933358</v>
      </c>
      <c r="I48" s="1480">
        <v>9.829102133020703</v>
      </c>
    </row>
    <row r="49" spans="2:5" ht="12.75">
      <c r="B49" s="153"/>
      <c r="C49" s="153"/>
      <c r="D49" s="153"/>
      <c r="E49" s="153"/>
    </row>
    <row r="50" ht="12.75">
      <c r="E50" s="153"/>
    </row>
    <row r="51" ht="12.75">
      <c r="E51" s="153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B40">
      <selection activeCell="I71" sqref="I71"/>
    </sheetView>
  </sheetViews>
  <sheetFormatPr defaultColWidth="9.140625" defaultRowHeight="12.75"/>
  <cols>
    <col min="1" max="1" width="39.421875" style="243" customWidth="1"/>
    <col min="2" max="2" width="11.28125" style="243" customWidth="1"/>
    <col min="3" max="3" width="11.7109375" style="244" customWidth="1"/>
    <col min="4" max="4" width="10.421875" style="243" customWidth="1"/>
    <col min="5" max="5" width="11.421875" style="243" customWidth="1"/>
    <col min="6" max="6" width="8.421875" style="243" bestFit="1" customWidth="1"/>
    <col min="7" max="9" width="8.28125" style="243" bestFit="1" customWidth="1"/>
    <col min="10" max="16384" width="9.140625" style="243" customWidth="1"/>
  </cols>
  <sheetData>
    <row r="1" spans="1:9" ht="12.75">
      <c r="A1" s="1597" t="s">
        <v>848</v>
      </c>
      <c r="B1" s="1597"/>
      <c r="C1" s="1597"/>
      <c r="D1" s="1597"/>
      <c r="E1" s="1597"/>
      <c r="F1" s="1597"/>
      <c r="G1" s="1597"/>
      <c r="H1" s="1597"/>
      <c r="I1" s="1597"/>
    </row>
    <row r="2" spans="1:9" s="257" customFormat="1" ht="15.75" customHeight="1">
      <c r="A2" s="1578" t="s">
        <v>1187</v>
      </c>
      <c r="B2" s="1578"/>
      <c r="C2" s="1578"/>
      <c r="D2" s="1578"/>
      <c r="E2" s="1578"/>
      <c r="F2" s="1578"/>
      <c r="G2" s="1578"/>
      <c r="H2" s="1578"/>
      <c r="I2" s="1578"/>
    </row>
    <row r="3" spans="8:9" ht="13.5" thickBot="1">
      <c r="H3" s="1579" t="s">
        <v>582</v>
      </c>
      <c r="I3" s="1579"/>
    </row>
    <row r="4" spans="1:9" s="258" customFormat="1" ht="12.75">
      <c r="A4" s="1485"/>
      <c r="B4" s="1486"/>
      <c r="C4" s="1487"/>
      <c r="D4" s="1487"/>
      <c r="E4" s="1487"/>
      <c r="F4" s="1588" t="s">
        <v>690</v>
      </c>
      <c r="G4" s="1589"/>
      <c r="H4" s="1589"/>
      <c r="I4" s="1590"/>
    </row>
    <row r="5" spans="1:9" s="258" customFormat="1" ht="14.25" customHeight="1">
      <c r="A5" s="1488" t="s">
        <v>1188</v>
      </c>
      <c r="B5" s="1481">
        <v>2008</v>
      </c>
      <c r="C5" s="1481">
        <v>2008</v>
      </c>
      <c r="D5" s="1481">
        <v>2009</v>
      </c>
      <c r="E5" s="1481">
        <v>2009</v>
      </c>
      <c r="F5" s="1612" t="s">
        <v>336</v>
      </c>
      <c r="G5" s="1594"/>
      <c r="H5" s="1595" t="s">
        <v>1219</v>
      </c>
      <c r="I5" s="1596"/>
    </row>
    <row r="6" spans="1:9" s="259" customFormat="1" ht="14.25">
      <c r="A6" s="1489"/>
      <c r="B6" s="1482" t="s">
        <v>1082</v>
      </c>
      <c r="C6" s="1483" t="s">
        <v>995</v>
      </c>
      <c r="D6" s="1483" t="s">
        <v>1082</v>
      </c>
      <c r="E6" s="1483" t="s">
        <v>995</v>
      </c>
      <c r="F6" s="1484" t="s">
        <v>581</v>
      </c>
      <c r="G6" s="1484" t="s">
        <v>557</v>
      </c>
      <c r="H6" s="1484" t="s">
        <v>581</v>
      </c>
      <c r="I6" s="1490" t="s">
        <v>557</v>
      </c>
    </row>
    <row r="7" spans="1:9" s="260" customFormat="1" ht="14.25">
      <c r="A7" s="1491" t="s">
        <v>1189</v>
      </c>
      <c r="B7" s="1215">
        <v>374.65</v>
      </c>
      <c r="C7" s="1215">
        <v>542.9259999999999</v>
      </c>
      <c r="D7" s="1215">
        <v>506.50399999999996</v>
      </c>
      <c r="E7" s="1215">
        <v>420.4870000000001</v>
      </c>
      <c r="F7" s="1216">
        <v>168.27599999999995</v>
      </c>
      <c r="G7" s="1216">
        <v>44.91552115307619</v>
      </c>
      <c r="H7" s="1216">
        <v>-86.01699999999988</v>
      </c>
      <c r="I7" s="1492">
        <v>-16.98249174735044</v>
      </c>
    </row>
    <row r="8" spans="1:9" ht="15" hidden="1">
      <c r="A8" s="1493" t="s">
        <v>1190</v>
      </c>
      <c r="B8" s="396">
        <v>0</v>
      </c>
      <c r="C8" s="396">
        <v>0</v>
      </c>
      <c r="D8" s="396">
        <v>0</v>
      </c>
      <c r="E8" s="396">
        <v>0</v>
      </c>
      <c r="F8" s="1217">
        <v>0</v>
      </c>
      <c r="G8" s="1217">
        <v>0</v>
      </c>
      <c r="H8" s="1217">
        <v>0</v>
      </c>
      <c r="I8" s="1494">
        <v>0</v>
      </c>
    </row>
    <row r="9" spans="1:9" ht="15" hidden="1">
      <c r="A9" s="1493" t="s">
        <v>1191</v>
      </c>
      <c r="B9" s="396"/>
      <c r="C9" s="396">
        <v>0</v>
      </c>
      <c r="D9" s="396">
        <v>0</v>
      </c>
      <c r="E9" s="396">
        <v>0</v>
      </c>
      <c r="F9" s="1218">
        <v>0</v>
      </c>
      <c r="G9" s="1218">
        <v>0</v>
      </c>
      <c r="H9" s="1218">
        <v>0</v>
      </c>
      <c r="I9" s="1495">
        <v>0</v>
      </c>
    </row>
    <row r="10" spans="1:9" ht="15" hidden="1">
      <c r="A10" s="1493" t="s">
        <v>1192</v>
      </c>
      <c r="B10" s="396"/>
      <c r="C10" s="396">
        <v>0</v>
      </c>
      <c r="D10" s="396">
        <v>0</v>
      </c>
      <c r="E10" s="396">
        <v>0</v>
      </c>
      <c r="F10" s="1218">
        <v>0</v>
      </c>
      <c r="G10" s="1218">
        <v>0</v>
      </c>
      <c r="H10" s="1218">
        <v>0</v>
      </c>
      <c r="I10" s="1495">
        <v>0</v>
      </c>
    </row>
    <row r="11" spans="1:9" ht="15" hidden="1">
      <c r="A11" s="1493" t="s">
        <v>1194</v>
      </c>
      <c r="B11" s="396"/>
      <c r="C11" s="396">
        <v>0</v>
      </c>
      <c r="D11" s="396">
        <v>0</v>
      </c>
      <c r="E11" s="396">
        <v>0</v>
      </c>
      <c r="F11" s="1218">
        <v>0</v>
      </c>
      <c r="G11" s="1218">
        <v>0</v>
      </c>
      <c r="H11" s="1218">
        <v>0</v>
      </c>
      <c r="I11" s="1495">
        <v>0</v>
      </c>
    </row>
    <row r="12" spans="1:9" ht="15" hidden="1">
      <c r="A12" s="1493" t="s">
        <v>1195</v>
      </c>
      <c r="B12" s="396"/>
      <c r="C12" s="396">
        <v>0</v>
      </c>
      <c r="D12" s="396">
        <v>0</v>
      </c>
      <c r="E12" s="396">
        <v>0</v>
      </c>
      <c r="F12" s="1218">
        <v>0</v>
      </c>
      <c r="G12" s="1218">
        <v>0</v>
      </c>
      <c r="H12" s="1218">
        <v>0</v>
      </c>
      <c r="I12" s="1495">
        <v>0</v>
      </c>
    </row>
    <row r="13" spans="1:9" ht="15">
      <c r="A13" s="1493" t="s">
        <v>383</v>
      </c>
      <c r="B13" s="396">
        <v>27.6</v>
      </c>
      <c r="C13" s="396">
        <v>332.373</v>
      </c>
      <c r="D13" s="396">
        <v>340.205</v>
      </c>
      <c r="E13" s="396">
        <v>183.493</v>
      </c>
      <c r="F13" s="1218">
        <v>304.77299999999997</v>
      </c>
      <c r="G13" s="1218">
        <v>1104.25</v>
      </c>
      <c r="H13" s="1218">
        <v>-156.712</v>
      </c>
      <c r="I13" s="1495">
        <v>-46.06399082905895</v>
      </c>
    </row>
    <row r="14" spans="1:9" ht="15" hidden="1">
      <c r="A14" s="1493" t="s">
        <v>1196</v>
      </c>
      <c r="B14" s="396"/>
      <c r="C14" s="396">
        <v>0</v>
      </c>
      <c r="D14" s="396">
        <v>0</v>
      </c>
      <c r="E14" s="396">
        <v>0</v>
      </c>
      <c r="F14" s="1218">
        <v>0</v>
      </c>
      <c r="G14" s="1218">
        <v>0</v>
      </c>
      <c r="H14" s="1218">
        <v>0</v>
      </c>
      <c r="I14" s="1495">
        <v>0</v>
      </c>
    </row>
    <row r="15" spans="1:9" ht="15" hidden="1">
      <c r="A15" s="1493" t="s">
        <v>1197</v>
      </c>
      <c r="B15" s="396"/>
      <c r="C15" s="396">
        <v>0</v>
      </c>
      <c r="D15" s="396">
        <v>0</v>
      </c>
      <c r="E15" s="396">
        <v>0</v>
      </c>
      <c r="F15" s="1218">
        <v>0</v>
      </c>
      <c r="G15" s="1218">
        <v>0</v>
      </c>
      <c r="H15" s="1218">
        <v>0</v>
      </c>
      <c r="I15" s="1495">
        <v>0</v>
      </c>
    </row>
    <row r="16" spans="1:9" ht="15">
      <c r="A16" s="1493" t="s">
        <v>1198</v>
      </c>
      <c r="B16" s="396">
        <v>65.1</v>
      </c>
      <c r="C16" s="396">
        <v>65.1</v>
      </c>
      <c r="D16" s="396">
        <v>69.7</v>
      </c>
      <c r="E16" s="396">
        <v>69.7</v>
      </c>
      <c r="F16" s="1218">
        <v>0</v>
      </c>
      <c r="G16" s="1218">
        <v>0</v>
      </c>
      <c r="H16" s="1218">
        <v>0</v>
      </c>
      <c r="I16" s="1495">
        <v>0</v>
      </c>
    </row>
    <row r="17" spans="1:9" ht="15" hidden="1">
      <c r="A17" s="1493" t="s">
        <v>1199</v>
      </c>
      <c r="B17" s="396"/>
      <c r="C17" s="396">
        <v>0</v>
      </c>
      <c r="D17" s="396">
        <v>0</v>
      </c>
      <c r="E17" s="396">
        <v>0</v>
      </c>
      <c r="F17" s="1218">
        <v>0</v>
      </c>
      <c r="G17" s="1218">
        <v>0</v>
      </c>
      <c r="H17" s="1218">
        <v>0</v>
      </c>
      <c r="I17" s="1495">
        <v>0</v>
      </c>
    </row>
    <row r="18" spans="1:9" ht="15" hidden="1">
      <c r="A18" s="1493" t="s">
        <v>1200</v>
      </c>
      <c r="B18" s="396"/>
      <c r="C18" s="396">
        <v>0</v>
      </c>
      <c r="D18" s="396">
        <v>0</v>
      </c>
      <c r="E18" s="396">
        <v>0</v>
      </c>
      <c r="F18" s="1218">
        <v>0</v>
      </c>
      <c r="G18" s="1218">
        <v>0</v>
      </c>
      <c r="H18" s="1218">
        <v>0</v>
      </c>
      <c r="I18" s="1495">
        <v>0</v>
      </c>
    </row>
    <row r="19" spans="1:9" ht="15">
      <c r="A19" s="1493" t="s">
        <v>1201</v>
      </c>
      <c r="B19" s="396">
        <v>15.625</v>
      </c>
      <c r="C19" s="396">
        <v>15.625</v>
      </c>
      <c r="D19" s="396">
        <v>15.625</v>
      </c>
      <c r="E19" s="396">
        <v>15.625</v>
      </c>
      <c r="F19" s="1218">
        <v>0</v>
      </c>
      <c r="G19" s="1218">
        <v>0</v>
      </c>
      <c r="H19" s="1218">
        <v>0</v>
      </c>
      <c r="I19" s="1495">
        <v>0</v>
      </c>
    </row>
    <row r="20" spans="1:9" ht="15" hidden="1">
      <c r="A20" s="1493" t="s">
        <v>1202</v>
      </c>
      <c r="B20" s="396"/>
      <c r="C20" s="396">
        <v>0</v>
      </c>
      <c r="D20" s="396">
        <v>0</v>
      </c>
      <c r="E20" s="396">
        <v>0</v>
      </c>
      <c r="F20" s="1218">
        <v>0</v>
      </c>
      <c r="G20" s="1218">
        <v>0</v>
      </c>
      <c r="H20" s="1218">
        <v>0</v>
      </c>
      <c r="I20" s="1495">
        <v>0</v>
      </c>
    </row>
    <row r="21" spans="1:9" ht="15" hidden="1">
      <c r="A21" s="1493" t="s">
        <v>1203</v>
      </c>
      <c r="B21" s="396"/>
      <c r="C21" s="396">
        <v>0</v>
      </c>
      <c r="D21" s="396">
        <v>0</v>
      </c>
      <c r="E21" s="396">
        <v>0</v>
      </c>
      <c r="F21" s="1218">
        <v>0</v>
      </c>
      <c r="G21" s="1218">
        <v>0</v>
      </c>
      <c r="H21" s="1218">
        <v>0</v>
      </c>
      <c r="I21" s="1495">
        <v>0</v>
      </c>
    </row>
    <row r="22" spans="1:9" ht="15">
      <c r="A22" s="1493" t="s">
        <v>1204</v>
      </c>
      <c r="B22" s="396">
        <v>266.325</v>
      </c>
      <c r="C22" s="396">
        <v>129.828</v>
      </c>
      <c r="D22" s="396">
        <v>80.974</v>
      </c>
      <c r="E22" s="396">
        <v>151.669</v>
      </c>
      <c r="F22" s="1219">
        <v>-136.49699999999999</v>
      </c>
      <c r="G22" s="1219">
        <v>-51.25204167840045</v>
      </c>
      <c r="H22" s="1218">
        <v>70.695</v>
      </c>
      <c r="I22" s="1496">
        <v>87.30580186232618</v>
      </c>
    </row>
    <row r="23" spans="1:9" s="259" customFormat="1" ht="14.25">
      <c r="A23" s="1491" t="s">
        <v>1207</v>
      </c>
      <c r="B23" s="1215">
        <v>3099.326</v>
      </c>
      <c r="C23" s="1215">
        <v>3386.785</v>
      </c>
      <c r="D23" s="1215">
        <v>1857.25</v>
      </c>
      <c r="E23" s="1215">
        <v>1547.2320000000002</v>
      </c>
      <c r="F23" s="1216">
        <v>287.45899999999983</v>
      </c>
      <c r="G23" s="1216">
        <v>9.274887507800077</v>
      </c>
      <c r="H23" s="1215">
        <v>-310.0179999999998</v>
      </c>
      <c r="I23" s="1492">
        <v>-16.69231390496701</v>
      </c>
    </row>
    <row r="24" spans="1:9" ht="15" hidden="1">
      <c r="A24" s="1493" t="s">
        <v>1208</v>
      </c>
      <c r="B24" s="396"/>
      <c r="C24" s="396">
        <v>0</v>
      </c>
      <c r="D24" s="396">
        <v>0</v>
      </c>
      <c r="E24" s="396">
        <v>3.3</v>
      </c>
      <c r="F24" s="1218">
        <v>0</v>
      </c>
      <c r="G24" s="1217"/>
      <c r="H24" s="1218">
        <v>3.3</v>
      </c>
      <c r="I24" s="1494"/>
    </row>
    <row r="25" spans="1:9" ht="15" hidden="1">
      <c r="A25" s="1493" t="s">
        <v>1209</v>
      </c>
      <c r="B25" s="396">
        <v>0</v>
      </c>
      <c r="C25" s="396">
        <v>0</v>
      </c>
      <c r="D25" s="396">
        <v>0</v>
      </c>
      <c r="E25" s="396">
        <v>0</v>
      </c>
      <c r="F25" s="1218">
        <v>0</v>
      </c>
      <c r="G25" s="1218" t="e">
        <v>#DIV/0!</v>
      </c>
      <c r="H25" s="1218">
        <v>0</v>
      </c>
      <c r="I25" s="1495" t="e">
        <v>#DIV/0!</v>
      </c>
    </row>
    <row r="26" spans="1:9" ht="15">
      <c r="A26" s="1493" t="s">
        <v>1210</v>
      </c>
      <c r="B26" s="396">
        <v>747.723</v>
      </c>
      <c r="C26" s="396">
        <v>463.038</v>
      </c>
      <c r="D26" s="396">
        <v>479.34400000000005</v>
      </c>
      <c r="E26" s="396">
        <v>317.598</v>
      </c>
      <c r="F26" s="1218">
        <v>-284.685</v>
      </c>
      <c r="G26" s="1218">
        <v>-38.07359142356193</v>
      </c>
      <c r="H26" s="1218">
        <v>-161.74600000000004</v>
      </c>
      <c r="I26" s="1495">
        <v>-33.743199038686214</v>
      </c>
    </row>
    <row r="27" spans="1:9" ht="15">
      <c r="A27" s="1493" t="s">
        <v>1211</v>
      </c>
      <c r="B27" s="396">
        <v>387.204</v>
      </c>
      <c r="C27" s="396">
        <v>112.237</v>
      </c>
      <c r="D27" s="396">
        <v>316.835</v>
      </c>
      <c r="E27" s="396">
        <v>226.175</v>
      </c>
      <c r="F27" s="1218">
        <v>-274.967</v>
      </c>
      <c r="G27" s="1218">
        <v>-71.0134709352176</v>
      </c>
      <c r="H27" s="1218">
        <v>-90.66</v>
      </c>
      <c r="I27" s="1495">
        <v>-28.614262944434792</v>
      </c>
    </row>
    <row r="28" spans="1:9" ht="15">
      <c r="A28" s="1493" t="s">
        <v>1212</v>
      </c>
      <c r="B28" s="396">
        <v>1069.7</v>
      </c>
      <c r="C28" s="396">
        <v>1549.7</v>
      </c>
      <c r="D28" s="396">
        <v>0</v>
      </c>
      <c r="E28" s="396">
        <v>0</v>
      </c>
      <c r="F28" s="1218">
        <v>480</v>
      </c>
      <c r="G28" s="1218">
        <v>44.8723941291951</v>
      </c>
      <c r="H28" s="1218">
        <v>0</v>
      </c>
      <c r="I28" s="1552" t="s">
        <v>1186</v>
      </c>
    </row>
    <row r="29" spans="1:9" ht="15" hidden="1">
      <c r="A29" s="1493" t="s">
        <v>1213</v>
      </c>
      <c r="B29" s="396"/>
      <c r="C29" s="396">
        <v>0</v>
      </c>
      <c r="D29" s="396">
        <v>0</v>
      </c>
      <c r="E29" s="396">
        <v>0</v>
      </c>
      <c r="F29" s="1218">
        <v>0</v>
      </c>
      <c r="G29" s="1218"/>
      <c r="H29" s="1218">
        <v>0</v>
      </c>
      <c r="I29" s="1495"/>
    </row>
    <row r="30" spans="1:9" ht="15">
      <c r="A30" s="1493" t="s">
        <v>1214</v>
      </c>
      <c r="B30" s="396">
        <v>894.699</v>
      </c>
      <c r="C30" s="396">
        <v>1261.81</v>
      </c>
      <c r="D30" s="396">
        <v>1061.0710000000001</v>
      </c>
      <c r="E30" s="396">
        <v>1000.1590000000002</v>
      </c>
      <c r="F30" s="1218">
        <v>367.111</v>
      </c>
      <c r="G30" s="1219">
        <v>41.03178834445998</v>
      </c>
      <c r="H30" s="1218">
        <v>-60.91199999999992</v>
      </c>
      <c r="I30" s="1496">
        <v>-5.740614907013755</v>
      </c>
    </row>
    <row r="31" spans="1:9" s="259" customFormat="1" ht="14.25">
      <c r="A31" s="1491" t="s">
        <v>1215</v>
      </c>
      <c r="B31" s="1215">
        <v>965.833</v>
      </c>
      <c r="C31" s="1215">
        <v>864.973</v>
      </c>
      <c r="D31" s="1215">
        <v>909.031</v>
      </c>
      <c r="E31" s="1215">
        <v>1150.9379999999999</v>
      </c>
      <c r="F31" s="1215">
        <v>-100.86</v>
      </c>
      <c r="G31" s="1216">
        <v>-10.442799117445771</v>
      </c>
      <c r="H31" s="1215">
        <v>241.90699999999993</v>
      </c>
      <c r="I31" s="1492">
        <v>26.611523699411784</v>
      </c>
    </row>
    <row r="32" spans="1:9" ht="15">
      <c r="A32" s="1493" t="s">
        <v>1216</v>
      </c>
      <c r="B32" s="396">
        <v>50</v>
      </c>
      <c r="C32" s="396">
        <v>0</v>
      </c>
      <c r="D32" s="396">
        <v>0</v>
      </c>
      <c r="E32" s="396">
        <v>0</v>
      </c>
      <c r="F32" s="1218">
        <v>-50</v>
      </c>
      <c r="G32" s="1217">
        <v>-100</v>
      </c>
      <c r="H32" s="1218">
        <v>0</v>
      </c>
      <c r="I32" s="1552" t="s">
        <v>1186</v>
      </c>
    </row>
    <row r="33" spans="1:9" ht="15" hidden="1">
      <c r="A33" s="1493" t="s">
        <v>1217</v>
      </c>
      <c r="B33" s="396"/>
      <c r="C33" s="396">
        <v>0</v>
      </c>
      <c r="D33" s="396">
        <v>0</v>
      </c>
      <c r="E33" s="396">
        <v>0</v>
      </c>
      <c r="F33" s="1218">
        <v>0</v>
      </c>
      <c r="G33" s="1218">
        <v>0</v>
      </c>
      <c r="H33" s="1218">
        <v>0</v>
      </c>
      <c r="I33" s="1495">
        <v>0</v>
      </c>
    </row>
    <row r="34" spans="1:9" ht="15" hidden="1">
      <c r="A34" s="1493" t="s">
        <v>1220</v>
      </c>
      <c r="B34" s="396"/>
      <c r="C34" s="396">
        <v>0</v>
      </c>
      <c r="D34" s="396">
        <v>0</v>
      </c>
      <c r="E34" s="396">
        <v>0</v>
      </c>
      <c r="F34" s="1218">
        <v>0</v>
      </c>
      <c r="G34" s="1218">
        <v>0</v>
      </c>
      <c r="H34" s="1218">
        <v>0</v>
      </c>
      <c r="I34" s="1495">
        <v>0</v>
      </c>
    </row>
    <row r="35" spans="1:9" ht="15" hidden="1">
      <c r="A35" s="1493" t="s">
        <v>1221</v>
      </c>
      <c r="B35" s="396"/>
      <c r="C35" s="396">
        <v>0</v>
      </c>
      <c r="D35" s="396">
        <v>0</v>
      </c>
      <c r="E35" s="396">
        <v>0</v>
      </c>
      <c r="F35" s="1218">
        <v>0</v>
      </c>
      <c r="G35" s="1218">
        <v>0</v>
      </c>
      <c r="H35" s="1218">
        <v>0</v>
      </c>
      <c r="I35" s="1495">
        <v>0</v>
      </c>
    </row>
    <row r="36" spans="1:9" ht="15" hidden="1">
      <c r="A36" s="1493" t="s">
        <v>1222</v>
      </c>
      <c r="B36" s="396"/>
      <c r="C36" s="396">
        <v>0</v>
      </c>
      <c r="D36" s="396">
        <v>0</v>
      </c>
      <c r="E36" s="396">
        <v>275.294</v>
      </c>
      <c r="F36" s="1218">
        <v>0</v>
      </c>
      <c r="G36" s="1218">
        <v>0</v>
      </c>
      <c r="H36" s="1218">
        <v>275.294</v>
      </c>
      <c r="I36" s="1495">
        <v>0</v>
      </c>
    </row>
    <row r="37" spans="1:9" ht="15" hidden="1">
      <c r="A37" s="1493" t="s">
        <v>1223</v>
      </c>
      <c r="B37" s="396"/>
      <c r="C37" s="396">
        <v>0</v>
      </c>
      <c r="D37" s="396">
        <v>0</v>
      </c>
      <c r="E37" s="396">
        <v>0</v>
      </c>
      <c r="F37" s="1218">
        <v>0</v>
      </c>
      <c r="G37" s="1218">
        <v>0</v>
      </c>
      <c r="H37" s="1218">
        <v>0</v>
      </c>
      <c r="I37" s="1495">
        <v>0</v>
      </c>
    </row>
    <row r="38" spans="1:9" ht="15" hidden="1">
      <c r="A38" s="1493" t="s">
        <v>1224</v>
      </c>
      <c r="B38" s="396"/>
      <c r="C38" s="396">
        <v>0</v>
      </c>
      <c r="D38" s="396">
        <v>0</v>
      </c>
      <c r="E38" s="396">
        <v>0</v>
      </c>
      <c r="F38" s="1218">
        <v>0</v>
      </c>
      <c r="G38" s="1218">
        <v>0</v>
      </c>
      <c r="H38" s="1218">
        <v>0</v>
      </c>
      <c r="I38" s="1495">
        <v>0</v>
      </c>
    </row>
    <row r="39" spans="1:9" ht="15" hidden="1">
      <c r="A39" s="1493" t="s">
        <v>1225</v>
      </c>
      <c r="B39" s="396"/>
      <c r="C39" s="396">
        <v>0</v>
      </c>
      <c r="D39" s="396">
        <v>0</v>
      </c>
      <c r="E39" s="396">
        <v>0</v>
      </c>
      <c r="F39" s="1218">
        <v>0</v>
      </c>
      <c r="G39" s="1218">
        <v>0</v>
      </c>
      <c r="H39" s="1218">
        <v>0</v>
      </c>
      <c r="I39" s="1495">
        <v>0</v>
      </c>
    </row>
    <row r="40" spans="1:9" ht="15">
      <c r="A40" s="1493" t="s">
        <v>1226</v>
      </c>
      <c r="B40" s="396">
        <v>915.833</v>
      </c>
      <c r="C40" s="396">
        <v>864.973</v>
      </c>
      <c r="D40" s="396">
        <v>909.031</v>
      </c>
      <c r="E40" s="396">
        <v>875.6439999999999</v>
      </c>
      <c r="F40" s="1218">
        <v>-50.86</v>
      </c>
      <c r="G40" s="1219">
        <v>-5.553414214163501</v>
      </c>
      <c r="H40" s="1218">
        <v>-33.38700000000006</v>
      </c>
      <c r="I40" s="1496">
        <v>-3.672812038313331</v>
      </c>
    </row>
    <row r="41" spans="1:9" s="259" customFormat="1" ht="15">
      <c r="A41" s="1491" t="s">
        <v>1227</v>
      </c>
      <c r="B41" s="1215">
        <v>232.813</v>
      </c>
      <c r="C41" s="1215">
        <v>510.055</v>
      </c>
      <c r="D41" s="1215">
        <v>488.03099999999995</v>
      </c>
      <c r="E41" s="1215">
        <v>294.332</v>
      </c>
      <c r="F41" s="1215">
        <v>277.242</v>
      </c>
      <c r="G41" s="1219">
        <v>119.08355633061728</v>
      </c>
      <c r="H41" s="1215">
        <v>-193.69899999999996</v>
      </c>
      <c r="I41" s="1492">
        <v>-39.689896748362294</v>
      </c>
    </row>
    <row r="42" spans="1:9" ht="15" hidden="1">
      <c r="A42" s="1493" t="s">
        <v>1228</v>
      </c>
      <c r="B42" s="396"/>
      <c r="C42" s="396">
        <v>0</v>
      </c>
      <c r="D42" s="396">
        <v>0</v>
      </c>
      <c r="E42" s="396">
        <v>0</v>
      </c>
      <c r="F42" s="1218">
        <v>0</v>
      </c>
      <c r="G42" s="1217">
        <v>0</v>
      </c>
      <c r="H42" s="1218">
        <v>0</v>
      </c>
      <c r="I42" s="1494">
        <v>0</v>
      </c>
    </row>
    <row r="43" spans="1:9" ht="15" hidden="1">
      <c r="A43" s="1493" t="s">
        <v>1229</v>
      </c>
      <c r="B43" s="396"/>
      <c r="C43" s="396">
        <v>0</v>
      </c>
      <c r="D43" s="396">
        <v>0</v>
      </c>
      <c r="E43" s="396">
        <v>0</v>
      </c>
      <c r="F43" s="1218">
        <v>0</v>
      </c>
      <c r="G43" s="1218">
        <v>0</v>
      </c>
      <c r="H43" s="1218">
        <v>0</v>
      </c>
      <c r="I43" s="1495">
        <v>0</v>
      </c>
    </row>
    <row r="44" spans="1:9" ht="15" hidden="1">
      <c r="A44" s="1493" t="s">
        <v>1230</v>
      </c>
      <c r="B44" s="396"/>
      <c r="C44" s="396">
        <v>0</v>
      </c>
      <c r="D44" s="396">
        <v>0</v>
      </c>
      <c r="E44" s="396">
        <v>0</v>
      </c>
      <c r="F44" s="1218">
        <v>0</v>
      </c>
      <c r="G44" s="1218">
        <v>0</v>
      </c>
      <c r="H44" s="1218">
        <v>0</v>
      </c>
      <c r="I44" s="1495">
        <v>0</v>
      </c>
    </row>
    <row r="45" spans="1:9" ht="15" hidden="1">
      <c r="A45" s="1493" t="s">
        <v>1231</v>
      </c>
      <c r="B45" s="396"/>
      <c r="C45" s="396">
        <v>0</v>
      </c>
      <c r="D45" s="396">
        <v>0</v>
      </c>
      <c r="E45" s="396">
        <v>0</v>
      </c>
      <c r="F45" s="1218">
        <v>0</v>
      </c>
      <c r="G45" s="1218">
        <v>0</v>
      </c>
      <c r="H45" s="1218">
        <v>0</v>
      </c>
      <c r="I45" s="1495">
        <v>0</v>
      </c>
    </row>
    <row r="46" spans="1:9" ht="15">
      <c r="A46" s="1493" t="s">
        <v>1232</v>
      </c>
      <c r="B46" s="396">
        <v>232.792</v>
      </c>
      <c r="C46" s="396">
        <v>510.055</v>
      </c>
      <c r="D46" s="396">
        <v>440.03099999999995</v>
      </c>
      <c r="E46" s="396">
        <v>224.032</v>
      </c>
      <c r="F46" s="1218">
        <v>277.26300000000003</v>
      </c>
      <c r="G46" s="1218">
        <v>119.10331970170797</v>
      </c>
      <c r="H46" s="1218">
        <v>-215.99899999999994</v>
      </c>
      <c r="I46" s="1495">
        <v>-49.08722340016953</v>
      </c>
    </row>
    <row r="47" spans="1:9" ht="15" hidden="1">
      <c r="A47" s="1493" t="s">
        <v>1233</v>
      </c>
      <c r="B47" s="396"/>
      <c r="C47" s="396">
        <v>0</v>
      </c>
      <c r="D47" s="396">
        <v>0</v>
      </c>
      <c r="E47" s="396">
        <v>0</v>
      </c>
      <c r="F47" s="1218">
        <v>0</v>
      </c>
      <c r="G47" s="1218">
        <v>0</v>
      </c>
      <c r="H47" s="1218">
        <v>0</v>
      </c>
      <c r="I47" s="1495">
        <v>0</v>
      </c>
    </row>
    <row r="48" spans="1:9" ht="15" hidden="1">
      <c r="A48" s="1493" t="s">
        <v>1234</v>
      </c>
      <c r="B48" s="396"/>
      <c r="C48" s="396">
        <v>0</v>
      </c>
      <c r="D48" s="396">
        <v>0</v>
      </c>
      <c r="E48" s="396">
        <v>0</v>
      </c>
      <c r="F48" s="1218">
        <v>0</v>
      </c>
      <c r="G48" s="1218">
        <v>0</v>
      </c>
      <c r="H48" s="1218">
        <v>0</v>
      </c>
      <c r="I48" s="1495">
        <v>0</v>
      </c>
    </row>
    <row r="49" spans="1:9" ht="15">
      <c r="A49" s="1493" t="s">
        <v>1235</v>
      </c>
      <c r="B49" s="396">
        <v>0.020999999999999998</v>
      </c>
      <c r="C49" s="396">
        <v>0</v>
      </c>
      <c r="D49" s="396">
        <v>48</v>
      </c>
      <c r="E49" s="396">
        <v>70.3</v>
      </c>
      <c r="F49" s="1218">
        <v>-0.020999999999999998</v>
      </c>
      <c r="G49" s="1219">
        <v>-100</v>
      </c>
      <c r="H49" s="1218">
        <v>22.3</v>
      </c>
      <c r="I49" s="1496">
        <v>46.45833333333333</v>
      </c>
    </row>
    <row r="50" spans="1:9" s="259" customFormat="1" ht="14.25">
      <c r="A50" s="1491" t="s">
        <v>1237</v>
      </c>
      <c r="B50" s="1215">
        <v>1134.649</v>
      </c>
      <c r="C50" s="1215">
        <v>1270.7720000000002</v>
      </c>
      <c r="D50" s="1215">
        <v>1275.876</v>
      </c>
      <c r="E50" s="1215">
        <v>1842.744</v>
      </c>
      <c r="F50" s="1215">
        <v>136.12300000000027</v>
      </c>
      <c r="G50" s="1216">
        <v>11.996925921584586</v>
      </c>
      <c r="H50" s="1215">
        <v>566.8679999999999</v>
      </c>
      <c r="I50" s="1492">
        <v>44.4297094701993</v>
      </c>
    </row>
    <row r="51" spans="1:9" ht="15" hidden="1">
      <c r="A51" s="1493" t="s">
        <v>1238</v>
      </c>
      <c r="B51" s="396">
        <v>0</v>
      </c>
      <c r="C51" s="396">
        <v>0</v>
      </c>
      <c r="D51" s="396">
        <v>0</v>
      </c>
      <c r="E51" s="396">
        <v>0</v>
      </c>
      <c r="F51" s="1218">
        <v>0</v>
      </c>
      <c r="G51" s="1217">
        <v>0</v>
      </c>
      <c r="H51" s="1218">
        <v>0</v>
      </c>
      <c r="I51" s="1494">
        <v>0</v>
      </c>
    </row>
    <row r="52" spans="1:9" ht="15">
      <c r="A52" s="1493" t="s">
        <v>1239</v>
      </c>
      <c r="B52" s="396">
        <v>4.0409999999999995</v>
      </c>
      <c r="C52" s="396">
        <v>17.422</v>
      </c>
      <c r="D52" s="396">
        <v>5.949</v>
      </c>
      <c r="E52" s="396">
        <v>503.24799999999993</v>
      </c>
      <c r="F52" s="1218">
        <v>13.381</v>
      </c>
      <c r="G52" s="1218">
        <v>331.13090819104184</v>
      </c>
      <c r="H52" s="1218">
        <v>497.2989999999999</v>
      </c>
      <c r="I52" s="1495">
        <v>8359.371322911413</v>
      </c>
    </row>
    <row r="53" spans="1:9" ht="15">
      <c r="A53" s="1493" t="s">
        <v>384</v>
      </c>
      <c r="B53" s="396">
        <v>154.244</v>
      </c>
      <c r="C53" s="396">
        <v>311.464</v>
      </c>
      <c r="D53" s="396">
        <v>658.858</v>
      </c>
      <c r="E53" s="396">
        <v>208.42399999999998</v>
      </c>
      <c r="F53" s="1218">
        <v>157.22</v>
      </c>
      <c r="G53" s="1218">
        <v>101.92941054433236</v>
      </c>
      <c r="H53" s="1218">
        <v>-450.43399999999997</v>
      </c>
      <c r="I53" s="1495">
        <v>-68.3658694286174</v>
      </c>
    </row>
    <row r="54" spans="1:9" ht="15" hidden="1">
      <c r="A54" s="1493" t="s">
        <v>1240</v>
      </c>
      <c r="B54" s="396"/>
      <c r="C54" s="396">
        <v>0</v>
      </c>
      <c r="D54" s="396">
        <v>0</v>
      </c>
      <c r="E54" s="396">
        <v>0</v>
      </c>
      <c r="F54" s="1218">
        <v>0</v>
      </c>
      <c r="G54" s="1218" t="e">
        <v>#DIV/0!</v>
      </c>
      <c r="H54" s="1218">
        <v>0</v>
      </c>
      <c r="I54" s="1495" t="e">
        <v>#DIV/0!</v>
      </c>
    </row>
    <row r="55" spans="1:9" ht="15" hidden="1">
      <c r="A55" s="1493" t="s">
        <v>1241</v>
      </c>
      <c r="B55" s="396"/>
      <c r="C55" s="396">
        <v>0</v>
      </c>
      <c r="D55" s="396">
        <v>0</v>
      </c>
      <c r="E55" s="396">
        <v>0</v>
      </c>
      <c r="F55" s="1218">
        <v>0</v>
      </c>
      <c r="G55" s="1218" t="e">
        <v>#DIV/0!</v>
      </c>
      <c r="H55" s="1218">
        <v>0</v>
      </c>
      <c r="I55" s="1495" t="e">
        <v>#DIV/0!</v>
      </c>
    </row>
    <row r="56" spans="1:9" ht="15" hidden="1">
      <c r="A56" s="1493" t="s">
        <v>1242</v>
      </c>
      <c r="B56" s="396"/>
      <c r="C56" s="396">
        <v>0</v>
      </c>
      <c r="D56" s="396">
        <v>0</v>
      </c>
      <c r="E56" s="396">
        <v>0</v>
      </c>
      <c r="F56" s="1218">
        <v>0</v>
      </c>
      <c r="G56" s="1218" t="e">
        <v>#DIV/0!</v>
      </c>
      <c r="H56" s="1218">
        <v>0</v>
      </c>
      <c r="I56" s="1495" t="e">
        <v>#DIV/0!</v>
      </c>
    </row>
    <row r="57" spans="1:9" ht="15">
      <c r="A57" s="1493" t="s">
        <v>1243</v>
      </c>
      <c r="B57" s="396">
        <v>690</v>
      </c>
      <c r="C57" s="396">
        <v>840</v>
      </c>
      <c r="D57" s="396">
        <v>320</v>
      </c>
      <c r="E57" s="396">
        <v>700</v>
      </c>
      <c r="F57" s="1218">
        <v>150</v>
      </c>
      <c r="G57" s="1218">
        <v>21.73913043478261</v>
      </c>
      <c r="H57" s="1218">
        <v>380</v>
      </c>
      <c r="I57" s="1495">
        <v>118.75</v>
      </c>
    </row>
    <row r="58" spans="1:9" ht="15" hidden="1">
      <c r="A58" s="1493" t="s">
        <v>1244</v>
      </c>
      <c r="B58" s="396"/>
      <c r="C58" s="396">
        <v>0</v>
      </c>
      <c r="D58" s="396">
        <v>0</v>
      </c>
      <c r="E58" s="396">
        <v>0</v>
      </c>
      <c r="F58" s="1218">
        <v>0</v>
      </c>
      <c r="G58" s="1218">
        <v>0</v>
      </c>
      <c r="H58" s="1218">
        <v>0</v>
      </c>
      <c r="I58" s="1495">
        <v>0</v>
      </c>
    </row>
    <row r="59" spans="1:9" ht="15" hidden="1">
      <c r="A59" s="1493" t="s">
        <v>312</v>
      </c>
      <c r="B59" s="396"/>
      <c r="C59" s="396">
        <v>0</v>
      </c>
      <c r="D59" s="396">
        <v>0</v>
      </c>
      <c r="E59" s="396">
        <v>0</v>
      </c>
      <c r="F59" s="1218">
        <v>0</v>
      </c>
      <c r="G59" s="1218">
        <v>0</v>
      </c>
      <c r="H59" s="1218">
        <v>0</v>
      </c>
      <c r="I59" s="1495">
        <v>0</v>
      </c>
    </row>
    <row r="60" spans="1:9" ht="15">
      <c r="A60" s="1493" t="s">
        <v>1282</v>
      </c>
      <c r="B60" s="396">
        <v>286.364</v>
      </c>
      <c r="C60" s="396">
        <v>101.886</v>
      </c>
      <c r="D60" s="396">
        <v>291.069</v>
      </c>
      <c r="E60" s="396">
        <v>431.07199999999995</v>
      </c>
      <c r="F60" s="1218">
        <v>-184.47799999999998</v>
      </c>
      <c r="G60" s="1219">
        <v>-64.42080708468941</v>
      </c>
      <c r="H60" s="1218">
        <v>140.00299999999993</v>
      </c>
      <c r="I60" s="1496">
        <v>48.09959150579413</v>
      </c>
    </row>
    <row r="61" spans="1:9" s="259" customFormat="1" ht="14.25">
      <c r="A61" s="1491" t="s">
        <v>1007</v>
      </c>
      <c r="B61" s="1215">
        <v>5807.271000000001</v>
      </c>
      <c r="C61" s="1215">
        <v>6575.511</v>
      </c>
      <c r="D61" s="1215">
        <v>5036.692</v>
      </c>
      <c r="E61" s="1215">
        <v>5255.733</v>
      </c>
      <c r="F61" s="1215">
        <v>768.24</v>
      </c>
      <c r="G61" s="1216">
        <v>13.228933177046494</v>
      </c>
      <c r="H61" s="1215">
        <v>219.04100000000017</v>
      </c>
      <c r="I61" s="1492">
        <v>4.3489059882954955</v>
      </c>
    </row>
    <row r="62" spans="1:9" ht="15" hidden="1">
      <c r="A62" s="1497"/>
      <c r="B62" s="1205"/>
      <c r="C62" s="1205">
        <v>0</v>
      </c>
      <c r="D62" s="1205"/>
      <c r="E62" s="1205">
        <v>0</v>
      </c>
      <c r="F62" s="1220">
        <v>0</v>
      </c>
      <c r="G62" s="1217">
        <v>0</v>
      </c>
      <c r="H62" s="1215">
        <v>0</v>
      </c>
      <c r="I62" s="1492" t="e">
        <v>#DIV/0!</v>
      </c>
    </row>
    <row r="63" spans="1:9" ht="15">
      <c r="A63" s="1497" t="s">
        <v>1283</v>
      </c>
      <c r="B63" s="1211">
        <v>965.833</v>
      </c>
      <c r="C63" s="1211">
        <v>864.973</v>
      </c>
      <c r="D63" s="1211">
        <v>909.031</v>
      </c>
      <c r="E63" s="1211">
        <v>1150.9379999999999</v>
      </c>
      <c r="F63" s="1220">
        <v>-100.86</v>
      </c>
      <c r="G63" s="1218">
        <v>-10.442799117445771</v>
      </c>
      <c r="H63" s="1217">
        <v>241.90699999999993</v>
      </c>
      <c r="I63" s="1494">
        <v>26.611523699411784</v>
      </c>
    </row>
    <row r="64" spans="1:9" ht="15">
      <c r="A64" s="1497" t="s">
        <v>1284</v>
      </c>
      <c r="B64" s="1211">
        <v>4841.438000000001</v>
      </c>
      <c r="C64" s="1211">
        <v>5710.5380000000005</v>
      </c>
      <c r="D64" s="1211">
        <v>4127.660999999999</v>
      </c>
      <c r="E64" s="1211">
        <v>4104.795</v>
      </c>
      <c r="F64" s="1220">
        <v>869.0999999999995</v>
      </c>
      <c r="G64" s="1218">
        <v>17.951278111998942</v>
      </c>
      <c r="H64" s="1218">
        <v>-22.865999999999076</v>
      </c>
      <c r="I64" s="1495">
        <v>-0.5539699117732556</v>
      </c>
    </row>
    <row r="65" spans="1:9" ht="15" hidden="1">
      <c r="A65" s="1497"/>
      <c r="B65" s="1211"/>
      <c r="C65" s="1211">
        <v>0</v>
      </c>
      <c r="D65" s="1211"/>
      <c r="E65" s="1211">
        <v>0</v>
      </c>
      <c r="F65" s="1220">
        <v>0</v>
      </c>
      <c r="G65" s="1218" t="e">
        <v>#DIV/0!</v>
      </c>
      <c r="H65" s="1218">
        <v>0</v>
      </c>
      <c r="I65" s="1495" t="e">
        <v>#DIV/0!</v>
      </c>
    </row>
    <row r="66" spans="1:9" ht="15">
      <c r="A66" s="1497" t="s">
        <v>1285</v>
      </c>
      <c r="B66" s="1211">
        <v>532.9554</v>
      </c>
      <c r="C66" s="1211">
        <v>477.6669999999999</v>
      </c>
      <c r="D66" s="1211">
        <v>532.9554</v>
      </c>
      <c r="E66" s="1211">
        <v>552.637</v>
      </c>
      <c r="F66" s="1220">
        <v>-55.28840000000014</v>
      </c>
      <c r="G66" s="1218">
        <v>-10.373926223470132</v>
      </c>
      <c r="H66" s="1218">
        <v>19.68159999999989</v>
      </c>
      <c r="I66" s="1495">
        <v>3.6929168932334466</v>
      </c>
    </row>
    <row r="67" spans="1:9" ht="15">
      <c r="A67" s="1497" t="s">
        <v>1286</v>
      </c>
      <c r="B67" s="1211">
        <v>4.1659999999999995</v>
      </c>
      <c r="C67" s="1211">
        <v>2.88</v>
      </c>
      <c r="D67" s="1211">
        <v>4.1659999999999995</v>
      </c>
      <c r="E67" s="1211">
        <v>2.558</v>
      </c>
      <c r="F67" s="1220">
        <v>-1.2859999999999996</v>
      </c>
      <c r="G67" s="1218">
        <v>-30.868939030244835</v>
      </c>
      <c r="H67" s="1218">
        <v>-1.6079999999999997</v>
      </c>
      <c r="I67" s="1495">
        <v>-38.598175708113295</v>
      </c>
    </row>
    <row r="68" spans="1:9" ht="15.75" thickBot="1">
      <c r="A68" s="1498" t="s">
        <v>1287</v>
      </c>
      <c r="B68" s="1499">
        <v>528.7894</v>
      </c>
      <c r="C68" s="1499">
        <v>474.7869999999999</v>
      </c>
      <c r="D68" s="1499">
        <v>528.7894</v>
      </c>
      <c r="E68" s="1499">
        <v>550.079</v>
      </c>
      <c r="F68" s="1500">
        <v>-54.00240000000008</v>
      </c>
      <c r="G68" s="1501">
        <v>-10.212458873040966</v>
      </c>
      <c r="H68" s="1501">
        <v>21.28959999999995</v>
      </c>
      <c r="I68" s="1502">
        <v>4.026101884795715</v>
      </c>
    </row>
    <row r="69" spans="4:5" ht="12">
      <c r="D69" s="244"/>
      <c r="E69" s="244"/>
    </row>
    <row r="70" spans="4:5" ht="12">
      <c r="D70" s="244"/>
      <c r="E70" s="244"/>
    </row>
    <row r="71" spans="4:5" ht="12">
      <c r="D71" s="244"/>
      <c r="E71" s="244"/>
    </row>
    <row r="72" spans="4:5" ht="12">
      <c r="D72" s="244"/>
      <c r="E72" s="244"/>
    </row>
    <row r="73" spans="4:5" ht="12">
      <c r="D73" s="244"/>
      <c r="E73" s="244"/>
    </row>
    <row r="74" spans="4:5" ht="12">
      <c r="D74" s="244"/>
      <c r="E74" s="244"/>
    </row>
    <row r="75" spans="4:5" ht="12">
      <c r="D75" s="244"/>
      <c r="E75" s="244"/>
    </row>
    <row r="76" spans="4:5" ht="12">
      <c r="D76" s="244"/>
      <c r="E76" s="244"/>
    </row>
    <row r="77" spans="4:5" ht="12">
      <c r="D77" s="244"/>
      <c r="E77" s="244"/>
    </row>
    <row r="78" spans="4:5" ht="12">
      <c r="D78" s="244"/>
      <c r="E78" s="244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2010-01-07T08:56:01Z</cp:lastPrinted>
  <dcterms:created xsi:type="dcterms:W3CDTF">1996-10-14T23:33:28Z</dcterms:created>
  <dcterms:modified xsi:type="dcterms:W3CDTF">2010-01-07T10:09:07Z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